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Zakázky\2024\Vláďa Polda\24-21 Chodník U Tvrze\"/>
    </mc:Choice>
  </mc:AlternateContent>
  <bookViews>
    <workbookView xWindow="0" yWindow="0" windowWidth="0" windowHeight="0"/>
  </bookViews>
  <sheets>
    <sheet name="Rekapitulace stavby" sheetId="1" r:id="rId1"/>
    <sheet name="SO 101 - Chodník" sheetId="2" r:id="rId2"/>
    <sheet name="VO - Veřejné osvětlení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Chodník'!$C$128:$K$346</definedName>
    <definedName name="_xlnm.Print_Area" localSheetId="1">'SO 101 - Chodník'!$C$4:$J$76,'SO 101 - Chodník'!$C$82:$J$110,'SO 101 - Chodník'!$C$116:$J$346</definedName>
    <definedName name="_xlnm.Print_Titles" localSheetId="1">'SO 101 - Chodník'!$128:$128</definedName>
    <definedName name="_xlnm._FilterDatabase" localSheetId="2" hidden="1">'VO - Veřejné osvětlení'!$C$125:$K$159</definedName>
    <definedName name="_xlnm.Print_Area" localSheetId="2">'VO - Veřejné osvětlení'!$C$4:$J$76,'VO - Veřejné osvětlení'!$C$82:$J$107,'VO - Veřejné osvětlení'!$C$113:$J$159</definedName>
    <definedName name="_xlnm.Print_Titles" localSheetId="2">'VO - Veřejné osvětlení'!$125:$125</definedName>
    <definedName name="_xlnm.Print_Area" localSheetId="3">'Seznam figur'!$C$4:$G$69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2" r="J37"/>
  <c r="J36"/>
  <c i="1" r="AY95"/>
  <c i="2" r="J35"/>
  <c i="1" r="AX95"/>
  <c i="2" r="BI346"/>
  <c r="BH346"/>
  <c r="BG346"/>
  <c r="BF346"/>
  <c r="T346"/>
  <c r="T345"/>
  <c r="R346"/>
  <c r="R345"/>
  <c r="P346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T337"/>
  <c r="R338"/>
  <c r="R337"/>
  <c r="P338"/>
  <c r="P337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6"/>
  <c r="BH326"/>
  <c r="BG326"/>
  <c r="BF326"/>
  <c r="T326"/>
  <c r="R326"/>
  <c r="P326"/>
  <c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6"/>
  <c r="BH316"/>
  <c r="BG316"/>
  <c r="BF316"/>
  <c r="T316"/>
  <c r="R316"/>
  <c r="P316"/>
  <c r="BI310"/>
  <c r="BH310"/>
  <c r="BG310"/>
  <c r="BF310"/>
  <c r="T310"/>
  <c r="R310"/>
  <c r="P310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" r="L90"/>
  <c r="AM90"/>
  <c r="AM89"/>
  <c r="L89"/>
  <c r="AM87"/>
  <c r="L87"/>
  <c r="L85"/>
  <c r="L84"/>
  <c i="2" r="BK327"/>
  <c r="J310"/>
  <c r="J291"/>
  <c r="BK279"/>
  <c r="BK260"/>
  <c r="J243"/>
  <c r="J224"/>
  <c r="BK212"/>
  <c r="J198"/>
  <c r="BK170"/>
  <c r="J154"/>
  <c r="BK343"/>
  <c r="BK323"/>
  <c r="J293"/>
  <c r="J282"/>
  <c r="J270"/>
  <c r="J216"/>
  <c r="BK204"/>
  <c r="J184"/>
  <c r="J172"/>
  <c r="BK162"/>
  <c r="J146"/>
  <c r="J138"/>
  <c r="BK326"/>
  <c r="J274"/>
  <c r="BK251"/>
  <c r="BK215"/>
  <c r="BK194"/>
  <c r="J186"/>
  <c r="J162"/>
  <c r="BK146"/>
  <c r="J134"/>
  <c r="J316"/>
  <c r="BK303"/>
  <c r="BK287"/>
  <c r="BK270"/>
  <c r="BK254"/>
  <c r="J239"/>
  <c r="J226"/>
  <c r="BK218"/>
  <c r="J204"/>
  <c r="J178"/>
  <c r="J160"/>
  <c r="BK150"/>
  <c r="BK134"/>
  <c i="3" r="J159"/>
  <c r="BK145"/>
  <c r="BK143"/>
  <c r="J157"/>
  <c r="J155"/>
  <c r="J147"/>
  <c r="J138"/>
  <c r="BK147"/>
  <c r="J137"/>
  <c r="BK132"/>
  <c r="BK159"/>
  <c r="BK144"/>
  <c r="BK129"/>
  <c i="2" r="J331"/>
  <c r="J301"/>
  <c r="J289"/>
  <c r="J276"/>
  <c r="BK247"/>
  <c r="J228"/>
  <c r="J218"/>
  <c r="J210"/>
  <c r="J190"/>
  <c r="BK168"/>
  <c r="J136"/>
  <c r="J336"/>
  <c r="BK295"/>
  <c r="BK284"/>
  <c r="BK274"/>
  <c r="BK220"/>
  <c r="J208"/>
  <c r="BK202"/>
  <c r="J182"/>
  <c r="J170"/>
  <c r="J158"/>
  <c r="BK142"/>
  <c r="BK340"/>
  <c r="J303"/>
  <c r="BK265"/>
  <c r="BK228"/>
  <c r="J206"/>
  <c r="BK192"/>
  <c r="BK184"/>
  <c r="J142"/>
  <c r="BK136"/>
  <c i="3" r="J132"/>
  <c r="BK153"/>
  <c r="J143"/>
  <c r="BK135"/>
  <c r="BK157"/>
  <c r="BK140"/>
  <c r="J135"/>
  <c r="J130"/>
  <c r="J153"/>
  <c r="J134"/>
  <c i="2" r="BK320"/>
  <c r="BK293"/>
  <c r="BK282"/>
  <c r="J272"/>
  <c r="BK257"/>
  <c r="BK239"/>
  <c r="BK222"/>
  <c r="BK208"/>
  <c r="J188"/>
  <c r="J166"/>
  <c r="BK140"/>
  <c r="BK338"/>
  <c r="BK308"/>
  <c r="BK291"/>
  <c r="J279"/>
  <c r="J265"/>
  <c r="J215"/>
  <c r="BK206"/>
  <c r="BK186"/>
  <c r="BK178"/>
  <c r="BK160"/>
  <c r="BK144"/>
  <c r="J343"/>
  <c r="J287"/>
  <c r="J263"/>
  <c r="J222"/>
  <c r="J202"/>
  <c r="BK190"/>
  <c r="BK182"/>
  <c r="J152"/>
  <c r="BK132"/>
  <c r="J340"/>
  <c r="BK336"/>
  <c r="J327"/>
  <c r="J323"/>
  <c r="J320"/>
  <c r="BK310"/>
  <c r="BK289"/>
  <c r="BK285"/>
  <c r="BK263"/>
  <c r="J257"/>
  <c r="J247"/>
  <c r="BK230"/>
  <c r="BK224"/>
  <c r="BK216"/>
  <c r="J200"/>
  <c r="J168"/>
  <c r="BK158"/>
  <c r="J144"/>
  <c r="J132"/>
  <c i="3" r="J156"/>
  <c r="BK137"/>
  <c r="BK156"/>
  <c r="J148"/>
  <c r="BK141"/>
  <c r="J128"/>
  <c r="J151"/>
  <c r="J145"/>
  <c r="J139"/>
  <c r="BK134"/>
  <c r="J129"/>
  <c r="BK155"/>
  <c r="BK139"/>
  <c i="2" r="J338"/>
  <c r="J295"/>
  <c r="J284"/>
  <c r="J267"/>
  <c r="J254"/>
  <c r="J230"/>
  <c r="BK226"/>
  <c r="BK214"/>
  <c r="J194"/>
  <c r="BK172"/>
  <c r="BK164"/>
  <c r="BK346"/>
  <c r="BK331"/>
  <c r="BK301"/>
  <c r="J285"/>
  <c r="BK272"/>
  <c r="BK243"/>
  <c r="BK210"/>
  <c r="J192"/>
  <c r="BK180"/>
  <c r="J164"/>
  <c r="BK152"/>
  <c r="J346"/>
  <c r="BK316"/>
  <c r="BK267"/>
  <c r="J234"/>
  <c r="J212"/>
  <c r="BK200"/>
  <c r="BK188"/>
  <c r="J180"/>
  <c r="J150"/>
  <c r="J140"/>
  <c r="J326"/>
  <c r="J308"/>
  <c r="BK276"/>
  <c r="J260"/>
  <c r="J251"/>
  <c r="BK234"/>
  <c r="J220"/>
  <c r="J214"/>
  <c r="BK198"/>
  <c r="BK166"/>
  <c r="BK154"/>
  <c r="BK138"/>
  <c i="1" r="AS94"/>
  <c i="3" r="J144"/>
  <c r="J140"/>
  <c r="BK133"/>
  <c r="BK148"/>
  <c r="J141"/>
  <c r="BK138"/>
  <c r="J133"/>
  <c r="BK128"/>
  <c r="BK151"/>
  <c r="BK130"/>
  <c i="2" l="1" r="R131"/>
  <c r="BK217"/>
  <c r="J217"/>
  <c r="J99"/>
  <c r="BK269"/>
  <c r="J269"/>
  <c r="J100"/>
  <c r="P294"/>
  <c r="P325"/>
  <c r="P324"/>
  <c r="T330"/>
  <c r="R339"/>
  <c i="3" r="R127"/>
  <c r="P131"/>
  <c r="T136"/>
  <c i="2" r="BK131"/>
  <c r="J131"/>
  <c r="J98"/>
  <c r="R217"/>
  <c r="R269"/>
  <c r="R294"/>
  <c r="BK325"/>
  <c r="BK324"/>
  <c r="J324"/>
  <c r="J103"/>
  <c r="P330"/>
  <c r="P339"/>
  <c i="3" r="BK127"/>
  <c r="J127"/>
  <c r="J97"/>
  <c r="T127"/>
  <c r="T131"/>
  <c r="P136"/>
  <c r="R142"/>
  <c i="2" r="T131"/>
  <c r="P217"/>
  <c r="P269"/>
  <c r="T294"/>
  <c r="R325"/>
  <c r="R324"/>
  <c r="R330"/>
  <c r="R329"/>
  <c r="BK339"/>
  <c r="J339"/>
  <c r="J108"/>
  <c i="3" r="P127"/>
  <c r="R131"/>
  <c r="R136"/>
  <c r="P142"/>
  <c r="BK146"/>
  <c r="J146"/>
  <c r="J101"/>
  <c r="R146"/>
  <c r="R154"/>
  <c r="R149"/>
  <c i="2" r="P131"/>
  <c r="P130"/>
  <c r="T217"/>
  <c r="T269"/>
  <c r="BK294"/>
  <c r="J294"/>
  <c r="J101"/>
  <c r="T325"/>
  <c r="T324"/>
  <c r="BK330"/>
  <c r="J330"/>
  <c r="J106"/>
  <c r="T339"/>
  <c i="3" r="BK131"/>
  <c r="J131"/>
  <c r="J98"/>
  <c r="BK136"/>
  <c r="J136"/>
  <c r="J99"/>
  <c r="BK142"/>
  <c r="J142"/>
  <c r="J100"/>
  <c r="T142"/>
  <c r="P146"/>
  <c r="T146"/>
  <c r="BK154"/>
  <c r="J154"/>
  <c r="J105"/>
  <c r="P154"/>
  <c r="P149"/>
  <c r="T154"/>
  <c r="T149"/>
  <c i="2" r="BK337"/>
  <c r="J337"/>
  <c r="J107"/>
  <c r="BK345"/>
  <c r="J345"/>
  <c r="J109"/>
  <c i="3" r="BK152"/>
  <c r="J152"/>
  <c r="J104"/>
  <c i="2" r="BK322"/>
  <c r="J322"/>
  <c r="J102"/>
  <c i="3" r="BK150"/>
  <c r="J150"/>
  <c r="J103"/>
  <c r="BK158"/>
  <c r="J158"/>
  <c r="J106"/>
  <c i="2" r="J325"/>
  <c r="J104"/>
  <c i="3" r="E116"/>
  <c r="BE132"/>
  <c r="BE135"/>
  <c r="BE137"/>
  <c r="BE140"/>
  <c r="BE141"/>
  <c r="BE143"/>
  <c r="BE145"/>
  <c r="BE148"/>
  <c r="BE155"/>
  <c r="BE153"/>
  <c r="F92"/>
  <c r="J120"/>
  <c r="BE130"/>
  <c r="BE138"/>
  <c r="BE156"/>
  <c r="BE157"/>
  <c r="BE159"/>
  <c r="BE128"/>
  <c r="BE129"/>
  <c r="BE133"/>
  <c r="BE134"/>
  <c r="BE139"/>
  <c r="BE144"/>
  <c r="BE147"/>
  <c r="BE151"/>
  <c i="2" r="J89"/>
  <c r="BE140"/>
  <c r="BE154"/>
  <c r="BE162"/>
  <c r="BE170"/>
  <c r="BE180"/>
  <c r="BE182"/>
  <c r="BE186"/>
  <c r="BE192"/>
  <c r="BE208"/>
  <c r="BE265"/>
  <c r="BE267"/>
  <c r="BE272"/>
  <c r="BE282"/>
  <c r="BE293"/>
  <c r="BE338"/>
  <c r="E85"/>
  <c r="F126"/>
  <c r="BE142"/>
  <c r="BE164"/>
  <c r="BE166"/>
  <c r="BE172"/>
  <c r="BE206"/>
  <c r="BE210"/>
  <c r="BE214"/>
  <c r="BE216"/>
  <c r="BE220"/>
  <c r="BE224"/>
  <c r="BE239"/>
  <c r="BE243"/>
  <c r="BE257"/>
  <c r="BE270"/>
  <c r="BE276"/>
  <c r="BE279"/>
  <c r="BE284"/>
  <c r="BE289"/>
  <c r="BE291"/>
  <c r="BE295"/>
  <c r="BE301"/>
  <c r="BE308"/>
  <c r="BE320"/>
  <c r="BE327"/>
  <c r="BE331"/>
  <c r="BE336"/>
  <c r="BE346"/>
  <c r="BE134"/>
  <c r="BE138"/>
  <c r="BE146"/>
  <c r="BE168"/>
  <c r="BE188"/>
  <c r="BE194"/>
  <c r="BE198"/>
  <c r="BE212"/>
  <c r="BE222"/>
  <c r="BE226"/>
  <c r="BE228"/>
  <c r="BE230"/>
  <c r="BE234"/>
  <c r="BE247"/>
  <c r="BE251"/>
  <c r="BE254"/>
  <c r="BE260"/>
  <c r="BE287"/>
  <c r="BE310"/>
  <c r="BE316"/>
  <c r="BE326"/>
  <c r="BE340"/>
  <c r="BE343"/>
  <c r="BE132"/>
  <c r="BE136"/>
  <c r="BE144"/>
  <c r="BE150"/>
  <c r="BE152"/>
  <c r="BE158"/>
  <c r="BE160"/>
  <c r="BE178"/>
  <c r="BE184"/>
  <c r="BE190"/>
  <c r="BE200"/>
  <c r="BE202"/>
  <c r="BE204"/>
  <c r="BE215"/>
  <c r="BE218"/>
  <c r="BE263"/>
  <c r="BE274"/>
  <c r="BE285"/>
  <c r="BE303"/>
  <c r="BE323"/>
  <c r="F35"/>
  <c i="1" r="BB95"/>
  <c i="3" r="F35"/>
  <c i="1" r="BB96"/>
  <c i="3" r="F36"/>
  <c i="1" r="BC96"/>
  <c i="2" r="F37"/>
  <c i="1" r="BD95"/>
  <c i="3" r="F37"/>
  <c i="1" r="BD96"/>
  <c i="2" r="F36"/>
  <c i="1" r="BC95"/>
  <c i="2" r="J34"/>
  <c i="1" r="AW95"/>
  <c i="3" r="F34"/>
  <c i="1" r="BA96"/>
  <c i="2" r="F34"/>
  <c i="1" r="BA95"/>
  <c i="3" r="J34"/>
  <c i="1" r="AW96"/>
  <c i="2" l="1" r="P329"/>
  <c r="P129"/>
  <c i="1" r="AU95"/>
  <c i="3" r="R126"/>
  <c r="P126"/>
  <c i="1" r="AU96"/>
  <c i="2" r="R130"/>
  <c r="R129"/>
  <c r="T130"/>
  <c r="T129"/>
  <c i="3" r="T126"/>
  <c i="2" r="T329"/>
  <c r="BK329"/>
  <c r="J329"/>
  <c r="J105"/>
  <c i="3" r="BK149"/>
  <c r="J149"/>
  <c r="J102"/>
  <c i="2" r="BK130"/>
  <c r="J130"/>
  <c r="J97"/>
  <c r="J33"/>
  <c i="1" r="AV95"/>
  <c r="AT95"/>
  <c r="BC94"/>
  <c r="W32"/>
  <c r="BA94"/>
  <c r="W30"/>
  <c r="BD94"/>
  <c r="W33"/>
  <c i="3" r="F33"/>
  <c i="1" r="AZ96"/>
  <c i="2" r="F33"/>
  <c i="1" r="AZ95"/>
  <c r="BB94"/>
  <c r="W31"/>
  <c i="3" r="J33"/>
  <c i="1" r="AV96"/>
  <c r="AT96"/>
  <c i="3" l="1" r="BK126"/>
  <c r="J126"/>
  <c r="J96"/>
  <c i="2" r="BK129"/>
  <c r="J129"/>
  <c r="J96"/>
  <c i="1" r="AU94"/>
  <c r="AZ94"/>
  <c r="W29"/>
  <c r="AY94"/>
  <c r="AX94"/>
  <c r="AW94"/>
  <c r="AK30"/>
  <c i="2" l="1" r="J30"/>
  <c i="1" r="AG95"/>
  <c i="3" r="J30"/>
  <c i="1" r="AG96"/>
  <c r="AV94"/>
  <c r="AK29"/>
  <c l="1" r="AN95"/>
  <c i="3" r="J39"/>
  <c i="2" r="J39"/>
  <c i="1" r="AN96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<sst xmlns="http://schemas.openxmlformats.org/spreadsheetml/2006/main">
  <si>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</si>
  <si>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</si>
  <si>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</si>
  <si>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</si>
  <si>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</si>
  <si>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{6874d3b2-4374-45a0-b662-021146a95d1c}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</si>
  <si>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</si>
  <si>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</si>
  <si>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</si>
  <si>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</si>
  <si>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</si>
  <si>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</si>
  <si>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</si>
  <si>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</si>
  <si>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</si>
  <si>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</si>
  <si>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</si>
  <si>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chodník v ul. U tvrze, Děčín VI</t>
  </si>
  <si>
    <t>KSO:</t>
  </si>
  <si>
    <t>CC-CZ:</t>
  </si>
  <si>
    <t>Místo:</t>
  </si>
  <si>
    <t>U tvrze</t>
  </si>
  <si>
    <t>Datum:</t>
  </si>
  <si>
    <t>14. 3. 2024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</si>
  <si>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</si>
  <si>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</si>
  <si>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</si>
  <si>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</si>
  <si>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</si>
  <si>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</si>
  <si>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</si>
  <si>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</si>
  <si>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</si>
  <si>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</si>
  <si>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</si>
  <si>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</si>
  <si>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</si>
  <si>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</si>
  <si>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</si>
  <si>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</si>
  <si>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</si>
  <si>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</si>
  <si>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</si>
  <si>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</si>
  <si>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</si>
  <si>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</si>
  <si>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</si>
  <si>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</si>
  <si>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</si>
  <si>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</si>
  <si>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</si>
  <si>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</si>
  <si>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</si>
  <si>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</si>
  <si>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</si>
  <si>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</si>
  <si>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</si>
  <si>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</si>
  <si>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</si>
  <si>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</si>
  <si>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</si>
  <si>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</si>
  <si>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</si>
  <si>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</si>
  <si>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</si>
  <si>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</si>
  <si>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</si>
  <si>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</si>
  <si>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</si>
  <si>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</si>
  <si>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</si>
  <si>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</si>
  <si>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</si>
  <si>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</si>
  <si>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</si>
  <si>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</si>
  <si>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</si>
  <si>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</si>
  <si>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</si>
  <si>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</si>
  <si>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</si>
  <si>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</si>
  <si>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</t>
  </si>
  <si>
    <t>STA</t>
  </si>
  <si>
    <t>1</t>
  </si>
  <si>
    <t>{a9eb54ff-646d-4d19-b4ca-db6bfed964f0}</t>
  </si>
  <si>
    <t>2</t>
  </si>
  <si>
    <t>VO</t>
  </si>
  <si>
    <t>Veřejné osvětlení</t>
  </si>
  <si>
    <t>{46f506c7-26cb-488e-bb2a-ea1db053b320}</t>
  </si>
  <si>
    <t>ornice</t>
  </si>
  <si>
    <t>280</t>
  </si>
  <si>
    <t>S4</t>
  </si>
  <si>
    <t>90</t>
  </si>
  <si>
    <t>KRYCÍ LIST SOUPISU PRACÍ</t>
  </si>
  <si>
    <t>odkop</t>
  </si>
  <si>
    <t>48,36</t>
  </si>
  <si>
    <t>odvoz</t>
  </si>
  <si>
    <t>62,36</t>
  </si>
  <si>
    <t>S2</t>
  </si>
  <si>
    <t>181</t>
  </si>
  <si>
    <t>S3</t>
  </si>
  <si>
    <t>25</t>
  </si>
  <si>
    <t>Objekt:</t>
  </si>
  <si>
    <t>S5</t>
  </si>
  <si>
    <t>46</t>
  </si>
  <si>
    <t>SO 101 - Chodník</t>
  </si>
  <si>
    <t>S6</t>
  </si>
  <si>
    <t>27</t>
  </si>
  <si>
    <t>S7</t>
  </si>
  <si>
    <t>35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</si>
  <si>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</si>
  <si>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</si>
  <si>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</si>
  <si>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</si>
  <si>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</si>
  <si>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</si>
  <si>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</si>
  <si>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</si>
  <si>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</si>
  <si>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</si>
  <si>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</si>
  <si>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</si>
  <si>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</si>
  <si>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</si>
  <si>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</si>
  <si>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</si>
  <si>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</si>
  <si>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</si>
  <si>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</si>
  <si>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</si>
  <si>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</si>
  <si>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</si>
  <si>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</si>
  <si>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</si>
  <si>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</si>
  <si>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</si>
  <si>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</si>
  <si>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</si>
  <si>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</si>
  <si>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</si>
  <si>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</si>
  <si>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</si>
  <si>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</si>
  <si>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</si>
  <si>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</si>
  <si>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</si>
  <si>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</si>
  <si>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</si>
  <si>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</si>
  <si>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</si>
  <si>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-1556790650</t>
  </si>
  <si>
    <t>VV</t>
  </si>
  <si>
    <t>"dle situace bourání" 132</t>
  </si>
  <si>
    <t>112151115</t>
  </si>
  <si>
    <t>Směrové kácení stromů s rozřezáním a odvětvením D kmene přes 500 do 600 mm</t>
  </si>
  <si>
    <t>kus</t>
  </si>
  <si>
    <t>945309461</t>
  </si>
  <si>
    <t>"dle situace bourání" 2</t>
  </si>
  <si>
    <t>3</t>
  </si>
  <si>
    <t>112151116</t>
  </si>
  <si>
    <t>Směrové kácení stromů s rozřezáním a odvětvením D kmene přes 600 do 700 mm</t>
  </si>
  <si>
    <t>-793229101</t>
  </si>
  <si>
    <t>"dle situace bourání" 1</t>
  </si>
  <si>
    <t>112201115</t>
  </si>
  <si>
    <t>Odstranění pařezů D přes 0,5 do 0,6 m v rovině a svahu do 1:5 s odklizením do 20 m a zasypáním jámy</t>
  </si>
  <si>
    <t>1991373116</t>
  </si>
  <si>
    <t>5</t>
  </si>
  <si>
    <t>112201116</t>
  </si>
  <si>
    <t>Odstranění pařezů D přes 0,6 do 0,7 m v rovině a svahu do 1:5 s odklizením do 20 m a zasypáním jámy</t>
  </si>
  <si>
    <t>-586592632</t>
  </si>
  <si>
    <t>6</t>
  </si>
  <si>
    <t>113106123</t>
  </si>
  <si>
    <t>Rozebrání dlažeb ze zámkových dlaždic komunikací pro pěší ručně</t>
  </si>
  <si>
    <t>-539233946</t>
  </si>
  <si>
    <t>"dle situace bourání - b - pro další použití" 4</t>
  </si>
  <si>
    <t>7</t>
  </si>
  <si>
    <t>113106134</t>
  </si>
  <si>
    <t>Rozebrání dlažeb ze zámkových dlaždic komunikací pro pěší strojně pl do 50 m2</t>
  </si>
  <si>
    <t>-580013302</t>
  </si>
  <si>
    <t>"dle situace bourání - c" 8</t>
  </si>
  <si>
    <t>8</t>
  </si>
  <si>
    <t>113107321</t>
  </si>
  <si>
    <t>Odstranění podkladu z kameniva drceného tl do 100 mm strojně pl do 50 m2</t>
  </si>
  <si>
    <t>847189627</t>
  </si>
  <si>
    <t>"dle situace bourání - e" 9</t>
  </si>
  <si>
    <t>"dle situace bourání - h" 25</t>
  </si>
  <si>
    <t>Součet</t>
  </si>
  <si>
    <t>9</t>
  </si>
  <si>
    <t>113107323</t>
  </si>
  <si>
    <t>Odstranění podkladu z kameniva drceného tl přes 200 do 300 mm strojně pl do 50 m2</t>
  </si>
  <si>
    <t>-328242214</t>
  </si>
  <si>
    <t>"dle situace bourání - f" 4</t>
  </si>
  <si>
    <t>10</t>
  </si>
  <si>
    <t>113107332</t>
  </si>
  <si>
    <t>Odstranění podkladu z betonu prostého tl přes 150 do 300 mm strojně pl do 50 m2</t>
  </si>
  <si>
    <t>629684958</t>
  </si>
  <si>
    <t>11</t>
  </si>
  <si>
    <t>113107342</t>
  </si>
  <si>
    <t>Odstranění podkladu živičného tl přes 50 do 100 mm strojně pl do 50 m2</t>
  </si>
  <si>
    <t>-875129705</t>
  </si>
  <si>
    <t>113154112</t>
  </si>
  <si>
    <t>Frézování živičného krytu tl 40 mm pruh š 0,5 m pl do 500 m2 bez překážek v trase</t>
  </si>
  <si>
    <t>-1213674123</t>
  </si>
  <si>
    <t>"dle situace bourání - h - staničení 50-60" 9,85*0,4</t>
  </si>
  <si>
    <t>13</t>
  </si>
  <si>
    <t>113154124</t>
  </si>
  <si>
    <t>Frézování živičného krytu tl 100 mm pruh š přes 0,5 do 1 m pl do 500 m2 bez překážek v trase</t>
  </si>
  <si>
    <t>-153852031</t>
  </si>
  <si>
    <t>"dle situace bourání - g" 81</t>
  </si>
  <si>
    <t>14</t>
  </si>
  <si>
    <t>113201112</t>
  </si>
  <si>
    <t>Vytrhání obrub silničních ležatých</t>
  </si>
  <si>
    <t>m</t>
  </si>
  <si>
    <t>-1624074193</t>
  </si>
  <si>
    <t>"dle situace bourání" 4,2</t>
  </si>
  <si>
    <t>15</t>
  </si>
  <si>
    <t>113202111</t>
  </si>
  <si>
    <t>Vytrhání obrub krajníků obrubníků stojatých</t>
  </si>
  <si>
    <t>1178644334</t>
  </si>
  <si>
    <t>"dle situace bourání" 46,1+38,3+6,5+4,9+5+4</t>
  </si>
  <si>
    <t>16</t>
  </si>
  <si>
    <t>113202111.</t>
  </si>
  <si>
    <t>Vytrhání obrub krajníků obrubníků stojatých - pro další použití</t>
  </si>
  <si>
    <t>-866622577</t>
  </si>
  <si>
    <t>17</t>
  </si>
  <si>
    <t>113204111</t>
  </si>
  <si>
    <t>Vytrhání obrub záhonových</t>
  </si>
  <si>
    <t>-1668987100</t>
  </si>
  <si>
    <t>"dle situace bourání" 5,66+1,74</t>
  </si>
  <si>
    <t>18</t>
  </si>
  <si>
    <t>121151113</t>
  </si>
  <si>
    <t>Sejmutí ornice plochy do 500 m2 tl vrstvy do 200 mm strojně</t>
  </si>
  <si>
    <t>-669159949</t>
  </si>
  <si>
    <t>"dle situace bourání - a" 280</t>
  </si>
  <si>
    <t>19</t>
  </si>
  <si>
    <t>122251102</t>
  </si>
  <si>
    <t>Odkopávky a prokopávky nezapažené v hornině třídy těžitelnosti I skupiny 3 objem do 50 m3 strojně</t>
  </si>
  <si>
    <t>m3</t>
  </si>
  <si>
    <t>1999934841</t>
  </si>
  <si>
    <t>"dle situace bourání - b - snížení nosné vrstvy" 4*0,04</t>
  </si>
  <si>
    <t>"dle situace bourání - c - snížení nosné vrstvy" 8*0,04</t>
  </si>
  <si>
    <t>"dle situace bourání - d" 175*0,27</t>
  </si>
  <si>
    <t>"dle situace bourání - e" 9*0,07</t>
  </si>
  <si>
    <t>20</t>
  </si>
  <si>
    <t>162201403</t>
  </si>
  <si>
    <t>Vodorovné přemístění větví stromů listnatých do 1 km D kmene přes 500 do 700 mm</t>
  </si>
  <si>
    <t>2064340843</t>
  </si>
  <si>
    <t>"dle situace bourání" 3</t>
  </si>
  <si>
    <t>162201413</t>
  </si>
  <si>
    <t>Vodorovné přemístění kmenů stromů listnatých do 1 km D kmene přes 500 do 700 mm</t>
  </si>
  <si>
    <t>-725812983</t>
  </si>
  <si>
    <t>22</t>
  </si>
  <si>
    <t>162201423</t>
  </si>
  <si>
    <t>Vodorovné přemístění pařezů do 1 km D přes 500 do 700 mm</t>
  </si>
  <si>
    <t>-1206197547</t>
  </si>
  <si>
    <t>23</t>
  </si>
  <si>
    <t>162301501</t>
  </si>
  <si>
    <t>Vodorovné přemístění křovin do 5 km D kmene do 100 mm</t>
  </si>
  <si>
    <t>-1474973728</t>
  </si>
  <si>
    <t>24</t>
  </si>
  <si>
    <t>162301933</t>
  </si>
  <si>
    <t>Příplatek k vodorovnému přemístění větví stromů listnatých D kmene přes 500 do 700 mm ZKD 1 km</t>
  </si>
  <si>
    <t>638163921</t>
  </si>
  <si>
    <t>"dle situace bourání" 3*6</t>
  </si>
  <si>
    <t>162301953</t>
  </si>
  <si>
    <t>Příplatek k vodorovnému přemístění kmenů stromů listnatých D kmene přes 500 do 700 mm ZKD 1 km</t>
  </si>
  <si>
    <t>-998879562</t>
  </si>
  <si>
    <t>26</t>
  </si>
  <si>
    <t>162301973</t>
  </si>
  <si>
    <t>Příplatek k vodorovnému přemístění pařezů D přes 500 do 700 mm ZKD 1 km</t>
  </si>
  <si>
    <t>-572460860</t>
  </si>
  <si>
    <t>162301981</t>
  </si>
  <si>
    <t>Příplatek k vodorovnému přemístění křovin D kmene do 100 mm ZKD 1 km</t>
  </si>
  <si>
    <t>-1041150962</t>
  </si>
  <si>
    <t>"dle situace bourání" 132*6</t>
  </si>
  <si>
    <t>28</t>
  </si>
  <si>
    <t>162751114</t>
  </si>
  <si>
    <t>Vodorovné přemístění přes 6 000 do 7000 m výkopku/sypaniny z horniny třídy těžitelnosti I skupiny 1 až 3</t>
  </si>
  <si>
    <t>-1292942054</t>
  </si>
  <si>
    <t>"dle situace bourání - a - 50% na skládku" ornice*0,1*0,5</t>
  </si>
  <si>
    <t>29</t>
  </si>
  <si>
    <t>171201221</t>
  </si>
  <si>
    <t>Poplatek za uložení na skládce (skládkovné) zeminy a kamení kód odpadu 17 05 04</t>
  </si>
  <si>
    <t>t</t>
  </si>
  <si>
    <t>-1538362359</t>
  </si>
  <si>
    <t>odvoz*1,85</t>
  </si>
  <si>
    <t>30</t>
  </si>
  <si>
    <t>171251201</t>
  </si>
  <si>
    <t>Uložení sypaniny na skládky nebo meziskládky</t>
  </si>
  <si>
    <t>51230797</t>
  </si>
  <si>
    <t>31</t>
  </si>
  <si>
    <t>181351003</t>
  </si>
  <si>
    <t>Rozprostření ornice tl vrstvy do 200 mm pl do 100 m2 v rovině nebo ve svahu do 1:5 strojně</t>
  </si>
  <si>
    <t>-1417626640</t>
  </si>
  <si>
    <t>"dle situace skladby - S4" 90</t>
  </si>
  <si>
    <t>32</t>
  </si>
  <si>
    <t>181411131</t>
  </si>
  <si>
    <t>Založení parkového trávníku výsevem pl do 1000 m2 v rovině a ve svahu do 1:5</t>
  </si>
  <si>
    <t>-694089940</t>
  </si>
  <si>
    <t>"dle situace skladby - S4" S4</t>
  </si>
  <si>
    <t>33</t>
  </si>
  <si>
    <t>M</t>
  </si>
  <si>
    <t>00572410</t>
  </si>
  <si>
    <t>osivo směs travní parková</t>
  </si>
  <si>
    <t>kg</t>
  </si>
  <si>
    <t>-1889240602</t>
  </si>
  <si>
    <t>90*0,02 'Přepočtené koeficientem množství</t>
  </si>
  <si>
    <t>34</t>
  </si>
  <si>
    <t>181951112</t>
  </si>
  <si>
    <t>Úprava pláně v hornině třídy těžitelnosti I skupiny 1 až 3 se zhutněním strojně</t>
  </si>
  <si>
    <t>133723615</t>
  </si>
  <si>
    <t>"dle situace skladby - S2" S2</t>
  </si>
  <si>
    <t>183101113</t>
  </si>
  <si>
    <t>Hloubení jamek bez výměny půdy zeminy skupiny 1 až 4 obj přes 0,02 do 0,05 m3 v rovině a svahu do 1:5</t>
  </si>
  <si>
    <t>533654805</t>
  </si>
  <si>
    <t>"dle situace náhradní výsadby" 4</t>
  </si>
  <si>
    <t>36</t>
  </si>
  <si>
    <t>184102110</t>
  </si>
  <si>
    <t>Výsadba dřeviny s balem D do 0,1 m do jamky se zalitím v rovině a svahu do 1:5</t>
  </si>
  <si>
    <t>-353647176</t>
  </si>
  <si>
    <t>37</t>
  </si>
  <si>
    <t>026404R1</t>
  </si>
  <si>
    <t>ořešák - Juglans regia apollo - dle specifikace v PD</t>
  </si>
  <si>
    <t>-594295291</t>
  </si>
  <si>
    <t>38</t>
  </si>
  <si>
    <t>026504R2</t>
  </si>
  <si>
    <t>ořešák - Juglans regia jupiter - dle specifikace v PD</t>
  </si>
  <si>
    <t>847846576</t>
  </si>
  <si>
    <t>39</t>
  </si>
  <si>
    <t>199999R01</t>
  </si>
  <si>
    <t>Údržba náhradní výsadby po dobu 5 let - 2 x ročně</t>
  </si>
  <si>
    <t>Kč</t>
  </si>
  <si>
    <t>-1253797518</t>
  </si>
  <si>
    <t>Komunikace pozemní</t>
  </si>
  <si>
    <t>40</t>
  </si>
  <si>
    <t>564751111</t>
  </si>
  <si>
    <t>Podklad z kameniva hrubého drceného vel. 32-63 mm plochy přes 100 m2 tl 150 mm</t>
  </si>
  <si>
    <t>1101268196</t>
  </si>
  <si>
    <t>41</t>
  </si>
  <si>
    <t>564811012</t>
  </si>
  <si>
    <t>Podklad ze štěrkodrtě ŠD plochy do 100 m2 tl 60 mm</t>
  </si>
  <si>
    <t>1614534730</t>
  </si>
  <si>
    <t>"dle situace skladby - S6" 27</t>
  </si>
  <si>
    <t>42</t>
  </si>
  <si>
    <t>564831111</t>
  </si>
  <si>
    <t>Podklad ze štěrkodrtě ŠD plochy přes 100 m2 tl 100 mm</t>
  </si>
  <si>
    <t>2139543603</t>
  </si>
  <si>
    <t>43</t>
  </si>
  <si>
    <t>564841012</t>
  </si>
  <si>
    <t>Podklad ze štěrkodrtě ŠD plochy do 100 m2 tl 130 mm</t>
  </si>
  <si>
    <t>-449945748</t>
  </si>
  <si>
    <t>"dle situace skladby - S5" S5</t>
  </si>
  <si>
    <t>44</t>
  </si>
  <si>
    <t>566901231</t>
  </si>
  <si>
    <t>Vyspravení podkladu po překopech inženýrských sítí plochy přes 15 m2 štěrkodrtí tl. 100 mm</t>
  </si>
  <si>
    <t>-249821903</t>
  </si>
  <si>
    <t>"dle situace skladby - S3" S3</t>
  </si>
  <si>
    <t>45</t>
  </si>
  <si>
    <t>56690126R</t>
  </si>
  <si>
    <t>Vyspravení podkladu po překopech inženýrských sítí plochy přes 15 m2 obalovaným kamenivem ACL (OK) tl. do 100 mm</t>
  </si>
  <si>
    <t>68355894</t>
  </si>
  <si>
    <t>572341111</t>
  </si>
  <si>
    <t>Vyspravení krytu komunikací po překopech pl přes 15 m2 asfalt betonem ACO (AB) tl přes 30 do 50 mm</t>
  </si>
  <si>
    <t>1196175857</t>
  </si>
  <si>
    <t>"dle situace skladby - S3" 25</t>
  </si>
  <si>
    <t>"dle situace skladby - S3 - staničení 50-60" 9,85*0,4</t>
  </si>
  <si>
    <t>47</t>
  </si>
  <si>
    <t>573231106</t>
  </si>
  <si>
    <t>Postřik živičný spojovací ze silniční emulze v množství 0,30 kg/m2</t>
  </si>
  <si>
    <t>-2003942318</t>
  </si>
  <si>
    <t>"dle situace skladby - S3" S3*2</t>
  </si>
  <si>
    <t>"dle situace skladby - S5" S5*2</t>
  </si>
  <si>
    <t>"dle situace skladby - S7" S7*2</t>
  </si>
  <si>
    <t>48</t>
  </si>
  <si>
    <t>577134121</t>
  </si>
  <si>
    <t>Asfaltový beton vrstva obrusná ACO 11+ (ABS) tř. I tl 40 mm š přes 3 m z nemodifikovaného asfaltu</t>
  </si>
  <si>
    <t>-521346068</t>
  </si>
  <si>
    <t>"dle situace skladby - S5" 46</t>
  </si>
  <si>
    <t>"dle situace skladby - S7" 35</t>
  </si>
  <si>
    <t>49</t>
  </si>
  <si>
    <t>577155122</t>
  </si>
  <si>
    <t>Asfaltový beton vrstva ložní ACL 16 (ABH) tl 60 mm š přes 3 m z nemodifikovaného asfaltu</t>
  </si>
  <si>
    <t>-258415097</t>
  </si>
  <si>
    <t>"dle situace skladby - S7" S7</t>
  </si>
  <si>
    <t>50</t>
  </si>
  <si>
    <t>596211212</t>
  </si>
  <si>
    <t>Kladení zámkové dlažby komunikací pro pěší ručně tl 80 mm skupiny A pl přes 100 do 300 m2</t>
  </si>
  <si>
    <t>1110877300</t>
  </si>
  <si>
    <t>"dle situace skladby - S1" 4+8</t>
  </si>
  <si>
    <t>"dle situace skladby - S2" 181</t>
  </si>
  <si>
    <t>51</t>
  </si>
  <si>
    <t>59245021</t>
  </si>
  <si>
    <t>dlažba skladebná betonová 200x100mm tl 80mm přírodní - oblé hrany</t>
  </si>
  <si>
    <t>1480542126</t>
  </si>
  <si>
    <t>"dle situace skladby - kladecí schéma" 169</t>
  </si>
  <si>
    <t>169*1,03 'Přepočtené koeficientem množství</t>
  </si>
  <si>
    <t>52</t>
  </si>
  <si>
    <t>59246022</t>
  </si>
  <si>
    <t>dlažba skladebná betonová 200x100mm tl 80mm přírodní - rovné hrany</t>
  </si>
  <si>
    <t>-445864187</t>
  </si>
  <si>
    <t>"dle situace skladby - kladecí schéma" 6</t>
  </si>
  <si>
    <t>6*1,03 'Přepočtené koeficientem množství</t>
  </si>
  <si>
    <t>53</t>
  </si>
  <si>
    <t>59245005</t>
  </si>
  <si>
    <t>dlažba skladebná betonová 200x100mm tl 80mm barevná</t>
  </si>
  <si>
    <t>93444728</t>
  </si>
  <si>
    <t>"dle situace skladby - kladecí schéma - antracit" 6</t>
  </si>
  <si>
    <t>54</t>
  </si>
  <si>
    <t>59245226</t>
  </si>
  <si>
    <t>dlažba pro nevidomé betonová 200x100mm tl 80mm barevná</t>
  </si>
  <si>
    <t>628648823</t>
  </si>
  <si>
    <t>"dle situace skladby - kladecí schéma" 8</t>
  </si>
  <si>
    <t>8*1,03 'Přepočtené koeficientem množství</t>
  </si>
  <si>
    <t>55</t>
  </si>
  <si>
    <t>596211114</t>
  </si>
  <si>
    <t>Příplatek za kombinaci dvou barev u kladení betonových dlažeb komunikací pro pěší ručně tl 60 mm skupiny A</t>
  </si>
  <si>
    <t>2062967328</t>
  </si>
  <si>
    <t>"dle situace skladby - kladecí schéma" 6+6+4+8</t>
  </si>
  <si>
    <t>56</t>
  </si>
  <si>
    <t>596412210</t>
  </si>
  <si>
    <t>Kladení dlažby z vegetačních tvárnic pozemních komunikací tl 80 mm pl do 50 m2</t>
  </si>
  <si>
    <t>127170965</t>
  </si>
  <si>
    <t>"dle situace skladby - S6" S6</t>
  </si>
  <si>
    <t>57</t>
  </si>
  <si>
    <t>59246016</t>
  </si>
  <si>
    <t>dlažba plošná vegetační betonová 600x400mm tl 80mm přírodní</t>
  </si>
  <si>
    <t>-1983440308</t>
  </si>
  <si>
    <t>27*1,03 'Přepočtené koeficientem množství</t>
  </si>
  <si>
    <t>Ostatní konstrukce a práce, bourání</t>
  </si>
  <si>
    <t>58</t>
  </si>
  <si>
    <t>914511111</t>
  </si>
  <si>
    <t>Montáž sloupku dopravních značek délky do 3,5 m s betonovým základem</t>
  </si>
  <si>
    <t>1354835009</t>
  </si>
  <si>
    <t>"přemístění stávající dopravní značky" 1</t>
  </si>
  <si>
    <t>59</t>
  </si>
  <si>
    <t>915223121</t>
  </si>
  <si>
    <t>Vodicí linie z plastu pro orientaci nevidomých na přechodu šířky 170 mm</t>
  </si>
  <si>
    <t>-1412098030</t>
  </si>
  <si>
    <t>"dle situace skladby" 8,93*2</t>
  </si>
  <si>
    <t>60</t>
  </si>
  <si>
    <t>916131213</t>
  </si>
  <si>
    <t>Osazení silničního obrubníku betonového stojatého s boční opěrou do lože z betonu prostého</t>
  </si>
  <si>
    <t>541332573</t>
  </si>
  <si>
    <t>"dle situace skladby - kladecí schéma" 100+6,5</t>
  </si>
  <si>
    <t>61</t>
  </si>
  <si>
    <t>59217034</t>
  </si>
  <si>
    <t>obrubník silniční betonový 1000x150x300mm</t>
  </si>
  <si>
    <t>230343970</t>
  </si>
  <si>
    <t>"dle situace skladby - kladecí schéma" 100</t>
  </si>
  <si>
    <t>100*1,02 'Přepočtené koeficientem množství</t>
  </si>
  <si>
    <t>62</t>
  </si>
  <si>
    <t>59217072</t>
  </si>
  <si>
    <t>obrubník silniční betonový 1000x100x250mm</t>
  </si>
  <si>
    <t>1091653410</t>
  </si>
  <si>
    <t>"dle situace skladby - kladecí schéma" 6,5</t>
  </si>
  <si>
    <t>6,5*1,02 'Přepočtené koeficientem množství</t>
  </si>
  <si>
    <t>63</t>
  </si>
  <si>
    <t>916331112</t>
  </si>
  <si>
    <t>Osazení zahradního obrubníku betonového do lože z betonu s boční opěrou</t>
  </si>
  <si>
    <t>-640360709</t>
  </si>
  <si>
    <t>"dle situace skladby - kladecí schéma" 101</t>
  </si>
  <si>
    <t>64</t>
  </si>
  <si>
    <t>59217066</t>
  </si>
  <si>
    <t>obrubník parkový betonový 1000x50x300mm</t>
  </si>
  <si>
    <t>1486080256</t>
  </si>
  <si>
    <t>65</t>
  </si>
  <si>
    <t>919121111</t>
  </si>
  <si>
    <t>Těsnění spár zálivkou za studena pro komůrky š 10 mm hl 20 mm s těsnicím profilem</t>
  </si>
  <si>
    <t>1575820416</t>
  </si>
  <si>
    <t>"dle situace skladby - S3" 50,29+9,85+41,51+10,46</t>
  </si>
  <si>
    <t>66</t>
  </si>
  <si>
    <t>919735112</t>
  </si>
  <si>
    <t>Řezání stávajícího živičného krytu hl přes 50 do 100 mm</t>
  </si>
  <si>
    <t>1431620737</t>
  </si>
  <si>
    <t>"dle situace bourání - h" 50,29+9,85+41,51+10,46</t>
  </si>
  <si>
    <t>67</t>
  </si>
  <si>
    <t>962042320</t>
  </si>
  <si>
    <t>Bourání zdiva nadzákladového z betonu prostého do 1 m3</t>
  </si>
  <si>
    <t>1832040414</t>
  </si>
  <si>
    <t>"dle situace bourání - e" (4,2+1,75*2)*0,25*0,2</t>
  </si>
  <si>
    <t>68</t>
  </si>
  <si>
    <t>966006132</t>
  </si>
  <si>
    <t>Odstranění značek dopravních nebo orientačních se sloupky s betonovými patkami</t>
  </si>
  <si>
    <t>2025035874</t>
  </si>
  <si>
    <t>"přemístění stávající dopravní značky - pro další použití" 1</t>
  </si>
  <si>
    <t>69</t>
  </si>
  <si>
    <t>979099R01</t>
  </si>
  <si>
    <t>Vymístění nádob na TDO a jejich následné zpětné osazení</t>
  </si>
  <si>
    <t>-43835535</t>
  </si>
  <si>
    <t>997</t>
  </si>
  <si>
    <t>Přesun sutě</t>
  </si>
  <si>
    <t>70</t>
  </si>
  <si>
    <t>997221551</t>
  </si>
  <si>
    <t>Vodorovná doprava suti ze sypkých materiálů do 1 km</t>
  </si>
  <si>
    <t>1246861757</t>
  </si>
  <si>
    <t>"podkladní betonové vrstvy" 5,625</t>
  </si>
  <si>
    <t>"vybouraná zídka" 0,847</t>
  </si>
  <si>
    <t>"vyfrézovaná živice" 0,362+18,63</t>
  </si>
  <si>
    <t>"podkladní štěrkové vrstvy" 5,78+1,76</t>
  </si>
  <si>
    <t>71</t>
  </si>
  <si>
    <t>997221559</t>
  </si>
  <si>
    <t>Příplatek ZKD 1 km u vodorovné dopravy suti ze sypkých materiálů</t>
  </si>
  <si>
    <t>-1803158894</t>
  </si>
  <si>
    <t>33,004*6 'Přepočtené koeficientem množství</t>
  </si>
  <si>
    <t>72</t>
  </si>
  <si>
    <t>997221561</t>
  </si>
  <si>
    <t>Vodorovná doprava suti z kusových materiálů do 1 km</t>
  </si>
  <si>
    <t>459413692</t>
  </si>
  <si>
    <t>"vytrhané obruby" 1,218+21,484+0,296</t>
  </si>
  <si>
    <t>"zámková dlažba" 2,08</t>
  </si>
  <si>
    <t>"vybourané živičné vrstvy" 6,38</t>
  </si>
  <si>
    <t>73</t>
  </si>
  <si>
    <t>997221569</t>
  </si>
  <si>
    <t>Příplatek ZKD 1 km u vodorovné dopravy suti z kusových materiálů</t>
  </si>
  <si>
    <t>-269866295</t>
  </si>
  <si>
    <t>31,458*6 'Přepočtené koeficientem množství</t>
  </si>
  <si>
    <t>74</t>
  </si>
  <si>
    <t>997221615</t>
  </si>
  <si>
    <t>Poplatek za uložení na skládce (skládkovné) stavebního odpadu betonového kód odpadu 17 01 01</t>
  </si>
  <si>
    <t>62936331</t>
  </si>
  <si>
    <t>75</t>
  </si>
  <si>
    <t>997221645</t>
  </si>
  <si>
    <t>Poplatek za uložení na skládce (skládkovné) odpadu asfaltového bez dehtu kód odpadu 17 03 02</t>
  </si>
  <si>
    <t>-112879654</t>
  </si>
  <si>
    <t>76</t>
  </si>
  <si>
    <t>997221655</t>
  </si>
  <si>
    <t>1390539671</t>
  </si>
  <si>
    <t>998</t>
  </si>
  <si>
    <t>Přesun hmot</t>
  </si>
  <si>
    <t>77</t>
  </si>
  <si>
    <t>998223011</t>
  </si>
  <si>
    <t>Přesun hmot pro pozemní komunikace s krytem dlážděným</t>
  </si>
  <si>
    <t>-471023387</t>
  </si>
  <si>
    <t>Práce a dodávky M</t>
  </si>
  <si>
    <t>46-M</t>
  </si>
  <si>
    <t>Zemní práce při extr.mont.pracích</t>
  </si>
  <si>
    <t>78</t>
  </si>
  <si>
    <t>460791114</t>
  </si>
  <si>
    <t>Montáž trubek ochranných plastových uložených volně do rýhy tuhých D přes 90 do 110 mm</t>
  </si>
  <si>
    <t>214105135</t>
  </si>
  <si>
    <t>79</t>
  </si>
  <si>
    <t>34571098</t>
  </si>
  <si>
    <t>trubka elektroinstalační dělená (chránička) D 100/110mm, HDPE</t>
  </si>
  <si>
    <t>128</t>
  </si>
  <si>
    <t>-1049646179</t>
  </si>
  <si>
    <t>20*1,05 'Přepočtené koeficientem množství</t>
  </si>
  <si>
    <t>VRN</t>
  </si>
  <si>
    <t>Vedlejší rozpočtové náklady</t>
  </si>
  <si>
    <t>VRN1</t>
  </si>
  <si>
    <t>Průzkumné, geodetické a projektové práce</t>
  </si>
  <si>
    <t>80</t>
  </si>
  <si>
    <t>012103000</t>
  </si>
  <si>
    <t>Geodetické práce před výstavbou</t>
  </si>
  <si>
    <t>1024</t>
  </si>
  <si>
    <t>-1552560547</t>
  </si>
  <si>
    <t>geodetické vytýčení hranici pozemků pro potřeby realizace stavby</t>
  </si>
  <si>
    <t>geodetická vytýčení osazení dělených chrániček dle požadavků správců sítí</t>
  </si>
  <si>
    <t xml:space="preserve">vytýčení inženýrských sítí v zájmovém území </t>
  </si>
  <si>
    <t>81</t>
  </si>
  <si>
    <t>013254000</t>
  </si>
  <si>
    <t>Dokumentace skutečného provedení stavby</t>
  </si>
  <si>
    <t>-310635484</t>
  </si>
  <si>
    <t>VRN3</t>
  </si>
  <si>
    <t>Zařízení staveniště</t>
  </si>
  <si>
    <t>82</t>
  </si>
  <si>
    <t>030001000</t>
  </si>
  <si>
    <t>-1269448780</t>
  </si>
  <si>
    <t>VRN4</t>
  </si>
  <si>
    <t>Inženýrská činnost</t>
  </si>
  <si>
    <t>83</t>
  </si>
  <si>
    <t>040001000</t>
  </si>
  <si>
    <t>640258359</t>
  </si>
  <si>
    <t>projednání se zástupcem MM Děčín a majiteli bytových domů potřeby a místo pro umístění zařízení staveniště na p.p.č. 2889/70 a 2889/71</t>
  </si>
  <si>
    <t>84</t>
  </si>
  <si>
    <t>043154000</t>
  </si>
  <si>
    <t>Zkoušky hutnicí</t>
  </si>
  <si>
    <t>-1802821811</t>
  </si>
  <si>
    <t>"včetně zajištěníé protokolu o provedení zkoušek" 1</t>
  </si>
  <si>
    <t>VRN7</t>
  </si>
  <si>
    <t>Provozní vlivy</t>
  </si>
  <si>
    <t>85</t>
  </si>
  <si>
    <t>072103001</t>
  </si>
  <si>
    <t>Zajištění DIR a realizace DIO pro realizaci stavby</t>
  </si>
  <si>
    <t>756713141</t>
  </si>
  <si>
    <t>VO - Veřejné osvětlení</t>
  </si>
  <si>
    <t>D1 - Dodávky zařízení</t>
  </si>
  <si>
    <t>D2 - Materiál elektromontážní</t>
  </si>
  <si>
    <t>D3 - Elektromontáže</t>
  </si>
  <si>
    <t>D4 - Elektromontáže</t>
  </si>
  <si>
    <t>D5 - Ostatní náklady</t>
  </si>
  <si>
    <t>D1</t>
  </si>
  <si>
    <t>Dodávky zařízení</t>
  </si>
  <si>
    <t>000531001</t>
  </si>
  <si>
    <t>svitidlo LED EL1 46.3W, 6530lm, Ra70, 3000K, IP65</t>
  </si>
  <si>
    <t>ks</t>
  </si>
  <si>
    <t>D101</t>
  </si>
  <si>
    <t>doprava dodávek</t>
  </si>
  <si>
    <t>%</t>
  </si>
  <si>
    <t>-1357023</t>
  </si>
  <si>
    <t>D102</t>
  </si>
  <si>
    <t>přesun dodávek</t>
  </si>
  <si>
    <t>796773354</t>
  </si>
  <si>
    <t>D2</t>
  </si>
  <si>
    <t>Materiál elektromontážní</t>
  </si>
  <si>
    <t>000579218</t>
  </si>
  <si>
    <t>stožárová výzbroj SR481-35 IP20 E27 odbočná/TNS</t>
  </si>
  <si>
    <t>000101305</t>
  </si>
  <si>
    <t>kabel CYKY 5x1,5</t>
  </si>
  <si>
    <t>D201</t>
  </si>
  <si>
    <t>prořez</t>
  </si>
  <si>
    <t>256</t>
  </si>
  <si>
    <t>-79904884</t>
  </si>
  <si>
    <t>D202</t>
  </si>
  <si>
    <t>materiál podružný</t>
  </si>
  <si>
    <t>-721445286</t>
  </si>
  <si>
    <t>D3</t>
  </si>
  <si>
    <t>Elektromontáže</t>
  </si>
  <si>
    <t>210100102</t>
  </si>
  <si>
    <t>ukončení na svorkovnici vodič do 50mm2</t>
  </si>
  <si>
    <t>210100101</t>
  </si>
  <si>
    <t>ukončení na svorkovnici vodič do 16mm2</t>
  </si>
  <si>
    <t>210202103</t>
  </si>
  <si>
    <t>svítidlo výbojkové venkovní na výložník</t>
  </si>
  <si>
    <t>210204201</t>
  </si>
  <si>
    <t>elektrovýzbroj stožárů pro 1 okruh</t>
  </si>
  <si>
    <t>210810048</t>
  </si>
  <si>
    <t>kabel(-CYKY) pevně uložený do 3x6/4x4/7x2,5</t>
  </si>
  <si>
    <t>D4</t>
  </si>
  <si>
    <t>210204201.1</t>
  </si>
  <si>
    <t xml:space="preserve">elektrovýzbroj stožárů pro 1 okruh           /dmtž</t>
  </si>
  <si>
    <t>210202103.1</t>
  </si>
  <si>
    <t xml:space="preserve">svítidlo výbojkové venkovní na výložník      /dmtž</t>
  </si>
  <si>
    <t>D401</t>
  </si>
  <si>
    <t>PPV pro elektromontáže</t>
  </si>
  <si>
    <t>-537661847</t>
  </si>
  <si>
    <t>D5</t>
  </si>
  <si>
    <t>Ostatní náklady</t>
  </si>
  <si>
    <t>219000232</t>
  </si>
  <si>
    <t>montážní plošina do 25m</t>
  </si>
  <si>
    <t>hod</t>
  </si>
  <si>
    <t>Pol1</t>
  </si>
  <si>
    <t>recyklace svídla</t>
  </si>
  <si>
    <t>-1366893957</t>
  </si>
  <si>
    <t>1753385470</t>
  </si>
  <si>
    <t>043203001</t>
  </si>
  <si>
    <t>Měření osvětlení a nastavení svítidel</t>
  </si>
  <si>
    <t>1811139314</t>
  </si>
  <si>
    <t>044002000</t>
  </si>
  <si>
    <t>Revize</t>
  </si>
  <si>
    <t>-1084197705</t>
  </si>
  <si>
    <t>045203000</t>
  </si>
  <si>
    <t>Kompletační činnost</t>
  </si>
  <si>
    <t>-868456774</t>
  </si>
  <si>
    <t>071103000</t>
  </si>
  <si>
    <t>Investorská činnost</t>
  </si>
  <si>
    <t>1699555855</t>
  </si>
  <si>
    <t>SEZNAM FIGUR</t>
  </si>
  <si>
    <t>Výměra</t>
  </si>
  <si>
    <t xml:space="preserve"> SO 101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</si>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</sst>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167" fontId="36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24-21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Nový chodník v ul. U tvrze, Děčín VI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 tvrze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14. 3. 2024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Vladimír Polda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Chodník'!J30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101 - Chodník'!P129</f>
        <v>0</v>
      </c>
      <c r="AV95" s="128">
        <f>'SO 101 - Chodník'!J33</f>
        <v>0</v>
      </c>
      <c r="AW95" s="128">
        <f>'SO 101 - Chodník'!J34</f>
        <v>0</v>
      </c>
      <c r="AX95" s="128">
        <f>'SO 101 - Chodník'!J35</f>
        <v>0</v>
      </c>
      <c r="AY95" s="128">
        <f>'SO 101 - Chodník'!J36</f>
        <v>0</v>
      </c>
      <c r="AZ95" s="128">
        <f>'SO 101 - Chodník'!F33</f>
        <v>0</v>
      </c>
      <c r="BA95" s="128">
        <f>'SO 101 - Chodník'!F34</f>
        <v>0</v>
      </c>
      <c r="BB95" s="128">
        <f>'SO 101 - Chodník'!F35</f>
        <v>0</v>
      </c>
      <c r="BC95" s="128">
        <f>'SO 101 - Chodník'!F36</f>
        <v>0</v>
      </c>
      <c r="BD95" s="130">
        <f>'SO 101 - Chodník'!F37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'VO - Veřejné osvětlení'!J30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32">
        <v>0</v>
      </c>
      <c r="AT96" s="133">
        <f>ROUND(SUM(AV96:AW96),2)</f>
        <v>0</v>
      </c>
      <c r="AU96" s="134">
        <f>'VO - Veřejné osvětlení'!P126</f>
        <v>0</v>
      </c>
      <c r="AV96" s="133">
        <f>'VO - Veřejné osvětlení'!J33</f>
        <v>0</v>
      </c>
      <c r="AW96" s="133">
        <f>'VO - Veřejné osvětlení'!J34</f>
        <v>0</v>
      </c>
      <c r="AX96" s="133">
        <f>'VO - Veřejné osvětlení'!J35</f>
        <v>0</v>
      </c>
      <c r="AY96" s="133">
        <f>'VO - Veřejné osvětlení'!J36</f>
        <v>0</v>
      </c>
      <c r="AZ96" s="133">
        <f>'VO - Veřejné osvětlení'!F33</f>
        <v>0</v>
      </c>
      <c r="BA96" s="133">
        <f>'VO - Veřejné osvětlení'!F34</f>
        <v>0</v>
      </c>
      <c r="BB96" s="133">
        <f>'VO - Veřejné osvětlení'!F35</f>
        <v>0</v>
      </c>
      <c r="BC96" s="133">
        <f>'VO - Veřejné osvětlení'!F36</f>
        <v>0</v>
      </c>
      <c r="BD96" s="135">
        <f>'VO - Veřejné osvětlení'!F37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3ztUObosjxvKhB7xFciDKuswQ8Izuk81ncU/34ElslDNKSV5dLMG8aBySnWaZ6hdrs75B3fJe8tB9G13KypRaQ==" hashValue="dM8Q8BbMpo529wBHYbattBLurN81hJc/47IpnkyFCDTEMzcqNAW71E3ox/kphGh7prgw430TdMPfg7bOAltWn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Chodník'!C2" display="/"/>
    <hyperlink ref="A96" location="'VO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90</v>
      </c>
      <c r="BA2" s="136" t="s">
        <v>1</v>
      </c>
      <c r="BB2" s="136" t="s">
        <v>1</v>
      </c>
      <c r="BC2" s="136" t="s">
        <v>91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92</v>
      </c>
      <c r="BA3" s="136" t="s">
        <v>1</v>
      </c>
      <c r="BB3" s="136" t="s">
        <v>1</v>
      </c>
      <c r="BC3" s="136" t="s">
        <v>93</v>
      </c>
      <c r="BD3" s="136" t="s">
        <v>86</v>
      </c>
    </row>
    <row r="4" s="1" customFormat="1" ht="24.96" customHeight="1">
      <c r="B4" s="20"/>
      <c r="D4" s="139" t="s">
        <v>94</v>
      </c>
      <c r="L4" s="20"/>
      <c r="M4" s="140" t="s">
        <v>10</v>
      </c>
      <c r="AT4" s="17" t="s">
        <v>4</v>
      </c>
      <c r="AZ4" s="136" t="s">
        <v>95</v>
      </c>
      <c r="BA4" s="136" t="s">
        <v>1</v>
      </c>
      <c r="BB4" s="136" t="s">
        <v>1</v>
      </c>
      <c r="BC4" s="136" t="s">
        <v>96</v>
      </c>
      <c r="BD4" s="136" t="s">
        <v>86</v>
      </c>
    </row>
    <row r="5" s="1" customFormat="1" ht="6.96" customHeight="1">
      <c r="B5" s="20"/>
      <c r="L5" s="20"/>
      <c r="AZ5" s="136" t="s">
        <v>97</v>
      </c>
      <c r="BA5" s="136" t="s">
        <v>1</v>
      </c>
      <c r="BB5" s="136" t="s">
        <v>1</v>
      </c>
      <c r="BC5" s="136" t="s">
        <v>98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99</v>
      </c>
      <c r="BA6" s="136" t="s">
        <v>1</v>
      </c>
      <c r="BB6" s="136" t="s">
        <v>1</v>
      </c>
      <c r="BC6" s="136" t="s">
        <v>100</v>
      </c>
      <c r="BD6" s="136" t="s">
        <v>86</v>
      </c>
    </row>
    <row r="7" s="1" customFormat="1" ht="16.5" customHeight="1">
      <c r="B7" s="20"/>
      <c r="E7" s="142" t="str">
        <f>'Rekapitulace stavby'!K6</f>
        <v>Nový chodník v ul. U tvrze, Děčín VI</v>
      </c>
      <c r="F7" s="141"/>
      <c r="G7" s="141"/>
      <c r="H7" s="141"/>
      <c r="L7" s="20"/>
      <c r="AZ7" s="136" t="s">
        <v>101</v>
      </c>
      <c r="BA7" s="136" t="s">
        <v>1</v>
      </c>
      <c r="BB7" s="136" t="s">
        <v>1</v>
      </c>
      <c r="BC7" s="136" t="s">
        <v>102</v>
      </c>
      <c r="BD7" s="136" t="s">
        <v>86</v>
      </c>
    </row>
    <row r="8" s="2" customFormat="1" ht="12" customHeight="1">
      <c r="A8" s="38"/>
      <c r="B8" s="44"/>
      <c r="C8" s="38"/>
      <c r="D8" s="141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104</v>
      </c>
      <c r="BA8" s="136" t="s">
        <v>1</v>
      </c>
      <c r="BB8" s="136" t="s">
        <v>1</v>
      </c>
      <c r="BC8" s="136" t="s">
        <v>105</v>
      </c>
      <c r="BD8" s="136" t="s">
        <v>86</v>
      </c>
    </row>
    <row r="9" s="2" customFormat="1" ht="16.5" customHeight="1">
      <c r="A9" s="38"/>
      <c r="B9" s="44"/>
      <c r="C9" s="38"/>
      <c r="D9" s="38"/>
      <c r="E9" s="143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107</v>
      </c>
      <c r="BA9" s="136" t="s">
        <v>1</v>
      </c>
      <c r="BB9" s="136" t="s">
        <v>1</v>
      </c>
      <c r="BC9" s="136" t="s">
        <v>108</v>
      </c>
      <c r="BD9" s="136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109</v>
      </c>
      <c r="BA10" s="136" t="s">
        <v>1</v>
      </c>
      <c r="BB10" s="136" t="s">
        <v>1</v>
      </c>
      <c r="BC10" s="136" t="s">
        <v>110</v>
      </c>
      <c r="BD10" s="136" t="s">
        <v>86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ROUND((SUM(BE129:BE346)),  2)</f>
        <v>0</v>
      </c>
      <c r="G33" s="38"/>
      <c r="H33" s="38"/>
      <c r="I33" s="156">
        <v>0.20999999999999999</v>
      </c>
      <c r="J33" s="155">
        <f>ROUND(((SUM(BE129:BE346))*I33),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ROUND((SUM(BF129:BF346)),  2)</f>
        <v>0</v>
      </c>
      <c r="G34" s="38"/>
      <c r="H34" s="38"/>
      <c r="I34" s="156">
        <v>0.12</v>
      </c>
      <c r="J34" s="155">
        <f>ROUND(((SUM(BF129:BF346))*I34),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ROUND((SUM(BG129:BG346)),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ROUND((SUM(BH129:BH346)),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ROUND((SUM(BI129:BI346)),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Nový chodník v ul. U tvrze, Děčín VI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Chodník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 tvrze</v>
      </c>
      <c r="G89" s="40"/>
      <c r="H89" s="40"/>
      <c r="I89" s="32" t="s">
        <v>22</v>
      </c>
      <c r="J89" s="79" t="str">
        <f>IF(J12="","",J12)</f>
        <v>14. 3. 2024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Ing. Vladimír Polda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89"/>
      <c r="J99" s="190">
        <f>J217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89"/>
      <c r="J100" s="190">
        <f>J269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89"/>
      <c r="J101" s="190">
        <f>J294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121</v>
      </c>
      <c r="E102" s="189"/>
      <c r="F102" s="189"/>
      <c r="G102" s="189"/>
      <c r="H102" s="189"/>
      <c r="I102" s="189"/>
      <c r="J102" s="190">
        <f>J322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122</v>
      </c>
      <c r="E103" s="183"/>
      <c r="F103" s="183"/>
      <c r="G103" s="183"/>
      <c r="H103" s="183"/>
      <c r="I103" s="183"/>
      <c r="J103" s="184">
        <f>J324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123</v>
      </c>
      <c r="E104" s="189"/>
      <c r="F104" s="189"/>
      <c r="G104" s="189"/>
      <c r="H104" s="189"/>
      <c r="I104" s="189"/>
      <c r="J104" s="190">
        <f>J325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124</v>
      </c>
      <c r="E105" s="183"/>
      <c r="F105" s="183"/>
      <c r="G105" s="183"/>
      <c r="H105" s="183"/>
      <c r="I105" s="183"/>
      <c r="J105" s="184">
        <f>J329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125</v>
      </c>
      <c r="E106" s="189"/>
      <c r="F106" s="189"/>
      <c r="G106" s="189"/>
      <c r="H106" s="189"/>
      <c r="I106" s="189"/>
      <c r="J106" s="190">
        <f>J330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126</v>
      </c>
      <c r="E107" s="189"/>
      <c r="F107" s="189"/>
      <c r="G107" s="189"/>
      <c r="H107" s="189"/>
      <c r="I107" s="189"/>
      <c r="J107" s="190">
        <f>J337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127</v>
      </c>
      <c r="E108" s="189"/>
      <c r="F108" s="189"/>
      <c r="G108" s="189"/>
      <c r="H108" s="189"/>
      <c r="I108" s="189"/>
      <c r="J108" s="190">
        <f>J339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128</v>
      </c>
      <c r="E109" s="189"/>
      <c r="F109" s="189"/>
      <c r="G109" s="189"/>
      <c r="H109" s="189"/>
      <c r="I109" s="189"/>
      <c r="J109" s="190">
        <f>J345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129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5" t="str">
        <f>E7</f>
        <v>Nový chodník v ul. U tvrze, Děčín VI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103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101 - Chodník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U tvrze</v>
      </c>
      <c r="G123" s="40"/>
      <c r="H123" s="40"/>
      <c r="I123" s="32" t="s">
        <v>22</v>
      </c>
      <c r="J123" s="79" t="str">
        <f>IF(J12="","",J12)</f>
        <v>14. 3. 2024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Statutární město Děčín</v>
      </c>
      <c r="G125" s="40"/>
      <c r="H125" s="40"/>
      <c r="I125" s="32" t="s">
        <v>30</v>
      </c>
      <c r="J125" s="36" t="str">
        <f>E21</f>
        <v>Ing. Vladimír Polda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>Ing. Jan Duben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2"/>
      <c r="B128" s="193"/>
      <c r="C128" s="194" t="s">
        <v>130</v>
      </c>
      <c r="D128" s="195" t="s">
        <v>61</v>
      </c>
      <c r="E128" s="195" t="s">
        <v>57</v>
      </c>
      <c r="F128" s="195" t="s">
        <v>58</v>
      </c>
      <c r="G128" s="195" t="s">
        <v>131</v>
      </c>
      <c r="H128" s="195" t="s">
        <v>132</v>
      </c>
      <c r="I128" s="195" t="s">
        <v>133</v>
      </c>
      <c r="J128" s="196" t="s">
        <v>113</v>
      </c>
      <c r="K128" s="197" t="s">
        <v>134</v>
      </c>
      <c r="L128" s="198"/>
      <c r="M128" s="100" t="s">
        <v>1</v>
      </c>
      <c r="N128" s="101" t="s">
        <v>40</v>
      </c>
      <c r="O128" s="101" t="s">
        <v>135</v>
      </c>
      <c r="P128" s="101" t="s">
        <v>136</v>
      </c>
      <c r="Q128" s="101" t="s">
        <v>137</v>
      </c>
      <c r="R128" s="101" t="s">
        <v>138</v>
      </c>
      <c r="S128" s="101" t="s">
        <v>139</v>
      </c>
      <c r="T128" s="102" t="s">
        <v>140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8"/>
      <c r="B129" s="39"/>
      <c r="C129" s="107" t="s">
        <v>141</v>
      </c>
      <c r="D129" s="40"/>
      <c r="E129" s="40"/>
      <c r="F129" s="40"/>
      <c r="G129" s="40"/>
      <c r="H129" s="40"/>
      <c r="I129" s="40"/>
      <c r="J129" s="199">
        <f>BK129</f>
        <v>0</v>
      </c>
      <c r="K129" s="40"/>
      <c r="L129" s="44"/>
      <c r="M129" s="103"/>
      <c r="N129" s="200"/>
      <c r="O129" s="104"/>
      <c r="P129" s="201">
        <f>P130+P324+P329</f>
        <v>0</v>
      </c>
      <c r="Q129" s="104"/>
      <c r="R129" s="201">
        <f>R130+R324+R329</f>
        <v>114.72226859999998</v>
      </c>
      <c r="S129" s="104"/>
      <c r="T129" s="202">
        <f>T130+T324+T329</f>
        <v>64.462479999999999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115</v>
      </c>
      <c r="BK129" s="203">
        <f>BK130+BK324+BK329</f>
        <v>0</v>
      </c>
    </row>
    <row r="130" s="12" customFormat="1" ht="25.92" customHeight="1">
      <c r="A130" s="12"/>
      <c r="B130" s="204"/>
      <c r="C130" s="205"/>
      <c r="D130" s="206" t="s">
        <v>75</v>
      </c>
      <c r="E130" s="207" t="s">
        <v>142</v>
      </c>
      <c r="F130" s="207" t="s">
        <v>143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P131+P217+P269+P294+P322</f>
        <v>0</v>
      </c>
      <c r="Q130" s="212"/>
      <c r="R130" s="213">
        <f>R131+R217+R269+R294+R322</f>
        <v>114.70588859999998</v>
      </c>
      <c r="S130" s="212"/>
      <c r="T130" s="214">
        <f>T131+T217+T269+T294+T322</f>
        <v>64.462479999999999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76</v>
      </c>
      <c r="AY130" s="215" t="s">
        <v>144</v>
      </c>
      <c r="BK130" s="217">
        <f>BK131+BK217+BK269+BK294+BK322</f>
        <v>0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84</v>
      </c>
      <c r="F131" s="218" t="s">
        <v>145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SUM(P132:P216)</f>
        <v>0</v>
      </c>
      <c r="Q131" s="212"/>
      <c r="R131" s="213">
        <f>SUM(R132:R216)</f>
        <v>0.14320820000000001</v>
      </c>
      <c r="S131" s="212"/>
      <c r="T131" s="214">
        <f>SUM(T132:T216)</f>
        <v>63.615479999999998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84</v>
      </c>
      <c r="AY131" s="215" t="s">
        <v>144</v>
      </c>
      <c r="BK131" s="217">
        <f>SUM(BK132:BK216)</f>
        <v>0</v>
      </c>
    </row>
    <row r="132" s="2" customFormat="1" ht="37.8" customHeight="1">
      <c r="A132" s="38"/>
      <c r="B132" s="39"/>
      <c r="C132" s="220" t="s">
        <v>84</v>
      </c>
      <c r="D132" s="220" t="s">
        <v>146</v>
      </c>
      <c r="E132" s="221" t="s">
        <v>147</v>
      </c>
      <c r="F132" s="222" t="s">
        <v>148</v>
      </c>
      <c r="G132" s="223" t="s">
        <v>149</v>
      </c>
      <c r="H132" s="224">
        <v>132</v>
      </c>
      <c r="I132" s="225"/>
      <c r="J132" s="226">
        <f>ROUND(I132*H132,2)</f>
        <v>0</v>
      </c>
      <c r="K132" s="227"/>
      <c r="L132" s="44"/>
      <c r="M132" s="228" t="s">
        <v>1</v>
      </c>
      <c r="N132" s="229" t="s">
        <v>41</v>
      </c>
      <c r="O132" s="91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2" t="s">
        <v>150</v>
      </c>
      <c r="AT132" s="232" t="s">
        <v>146</v>
      </c>
      <c r="AU132" s="232" t="s">
        <v>86</v>
      </c>
      <c r="AY132" s="17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84</v>
      </c>
      <c r="BK132" s="233">
        <f>ROUND(I132*H132,2)</f>
        <v>0</v>
      </c>
      <c r="BL132" s="17" t="s">
        <v>150</v>
      </c>
      <c r="BM132" s="232" t="s">
        <v>151</v>
      </c>
    </row>
    <row r="133" s="13" customFormat="1">
      <c r="A133" s="13"/>
      <c r="B133" s="234"/>
      <c r="C133" s="235"/>
      <c r="D133" s="236" t="s">
        <v>152</v>
      </c>
      <c r="E133" s="237" t="s">
        <v>1</v>
      </c>
      <c r="F133" s="238" t="s">
        <v>153</v>
      </c>
      <c r="G133" s="235"/>
      <c r="H133" s="239">
        <v>132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152</v>
      </c>
      <c r="AU133" s="245" t="s">
        <v>86</v>
      </c>
      <c r="AV133" s="13" t="s">
        <v>86</v>
      </c>
      <c r="AW133" s="13" t="s">
        <v>32</v>
      </c>
      <c r="AX133" s="13" t="s">
        <v>84</v>
      </c>
      <c r="AY133" s="245" t="s">
        <v>144</v>
      </c>
    </row>
    <row r="134" s="2" customFormat="1" ht="24.15" customHeight="1">
      <c r="A134" s="38"/>
      <c r="B134" s="39"/>
      <c r="C134" s="220" t="s">
        <v>86</v>
      </c>
      <c r="D134" s="220" t="s">
        <v>146</v>
      </c>
      <c r="E134" s="221" t="s">
        <v>154</v>
      </c>
      <c r="F134" s="222" t="s">
        <v>155</v>
      </c>
      <c r="G134" s="223" t="s">
        <v>156</v>
      </c>
      <c r="H134" s="224">
        <v>2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41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150</v>
      </c>
      <c r="AT134" s="232" t="s">
        <v>146</v>
      </c>
      <c r="AU134" s="232" t="s">
        <v>86</v>
      </c>
      <c r="AY134" s="17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84</v>
      </c>
      <c r="BK134" s="233">
        <f>ROUND(I134*H134,2)</f>
        <v>0</v>
      </c>
      <c r="BL134" s="17" t="s">
        <v>150</v>
      </c>
      <c r="BM134" s="232" t="s">
        <v>157</v>
      </c>
    </row>
    <row r="135" s="13" customFormat="1">
      <c r="A135" s="13"/>
      <c r="B135" s="234"/>
      <c r="C135" s="235"/>
      <c r="D135" s="236" t="s">
        <v>152</v>
      </c>
      <c r="E135" s="237" t="s">
        <v>1</v>
      </c>
      <c r="F135" s="238" t="s">
        <v>158</v>
      </c>
      <c r="G135" s="235"/>
      <c r="H135" s="239">
        <v>2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152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144</v>
      </c>
    </row>
    <row r="136" s="2" customFormat="1" ht="24.15" customHeight="1">
      <c r="A136" s="38"/>
      <c r="B136" s="39"/>
      <c r="C136" s="220" t="s">
        <v>159</v>
      </c>
      <c r="D136" s="220" t="s">
        <v>146</v>
      </c>
      <c r="E136" s="221" t="s">
        <v>160</v>
      </c>
      <c r="F136" s="222" t="s">
        <v>161</v>
      </c>
      <c r="G136" s="223" t="s">
        <v>156</v>
      </c>
      <c r="H136" s="224">
        <v>1</v>
      </c>
      <c r="I136" s="225"/>
      <c r="J136" s="226">
        <f>ROUND(I136*H136,2)</f>
        <v>0</v>
      </c>
      <c r="K136" s="227"/>
      <c r="L136" s="44"/>
      <c r="M136" s="228" t="s">
        <v>1</v>
      </c>
      <c r="N136" s="229" t="s">
        <v>41</v>
      </c>
      <c r="O136" s="91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2" t="s">
        <v>150</v>
      </c>
      <c r="AT136" s="232" t="s">
        <v>146</v>
      </c>
      <c r="AU136" s="232" t="s">
        <v>86</v>
      </c>
      <c r="AY136" s="17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84</v>
      </c>
      <c r="BK136" s="233">
        <f>ROUND(I136*H136,2)</f>
        <v>0</v>
      </c>
      <c r="BL136" s="17" t="s">
        <v>150</v>
      </c>
      <c r="BM136" s="232" t="s">
        <v>162</v>
      </c>
    </row>
    <row r="137" s="13" customFormat="1">
      <c r="A137" s="13"/>
      <c r="B137" s="234"/>
      <c r="C137" s="235"/>
      <c r="D137" s="236" t="s">
        <v>152</v>
      </c>
      <c r="E137" s="237" t="s">
        <v>1</v>
      </c>
      <c r="F137" s="238" t="s">
        <v>163</v>
      </c>
      <c r="G137" s="235"/>
      <c r="H137" s="239">
        <v>1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152</v>
      </c>
      <c r="AU137" s="245" t="s">
        <v>86</v>
      </c>
      <c r="AV137" s="13" t="s">
        <v>86</v>
      </c>
      <c r="AW137" s="13" t="s">
        <v>32</v>
      </c>
      <c r="AX137" s="13" t="s">
        <v>84</v>
      </c>
      <c r="AY137" s="245" t="s">
        <v>144</v>
      </c>
    </row>
    <row r="138" s="2" customFormat="1" ht="33" customHeight="1">
      <c r="A138" s="38"/>
      <c r="B138" s="39"/>
      <c r="C138" s="220" t="s">
        <v>150</v>
      </c>
      <c r="D138" s="220" t="s">
        <v>146</v>
      </c>
      <c r="E138" s="221" t="s">
        <v>164</v>
      </c>
      <c r="F138" s="222" t="s">
        <v>165</v>
      </c>
      <c r="G138" s="223" t="s">
        <v>156</v>
      </c>
      <c r="H138" s="224">
        <v>2</v>
      </c>
      <c r="I138" s="225"/>
      <c r="J138" s="226">
        <f>ROUND(I138*H138,2)</f>
        <v>0</v>
      </c>
      <c r="K138" s="227"/>
      <c r="L138" s="44"/>
      <c r="M138" s="228" t="s">
        <v>1</v>
      </c>
      <c r="N138" s="229" t="s">
        <v>41</v>
      </c>
      <c r="O138" s="91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2" t="s">
        <v>150</v>
      </c>
      <c r="AT138" s="232" t="s">
        <v>146</v>
      </c>
      <c r="AU138" s="232" t="s">
        <v>86</v>
      </c>
      <c r="AY138" s="17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84</v>
      </c>
      <c r="BK138" s="233">
        <f>ROUND(I138*H138,2)</f>
        <v>0</v>
      </c>
      <c r="BL138" s="17" t="s">
        <v>150</v>
      </c>
      <c r="BM138" s="232" t="s">
        <v>166</v>
      </c>
    </row>
    <row r="139" s="13" customFormat="1">
      <c r="A139" s="13"/>
      <c r="B139" s="234"/>
      <c r="C139" s="235"/>
      <c r="D139" s="236" t="s">
        <v>152</v>
      </c>
      <c r="E139" s="237" t="s">
        <v>1</v>
      </c>
      <c r="F139" s="238" t="s">
        <v>158</v>
      </c>
      <c r="G139" s="235"/>
      <c r="H139" s="239">
        <v>2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152</v>
      </c>
      <c r="AU139" s="245" t="s">
        <v>86</v>
      </c>
      <c r="AV139" s="13" t="s">
        <v>86</v>
      </c>
      <c r="AW139" s="13" t="s">
        <v>32</v>
      </c>
      <c r="AX139" s="13" t="s">
        <v>84</v>
      </c>
      <c r="AY139" s="245" t="s">
        <v>144</v>
      </c>
    </row>
    <row r="140" s="2" customFormat="1" ht="33" customHeight="1">
      <c r="A140" s="38"/>
      <c r="B140" s="39"/>
      <c r="C140" s="220" t="s">
        <v>167</v>
      </c>
      <c r="D140" s="220" t="s">
        <v>146</v>
      </c>
      <c r="E140" s="221" t="s">
        <v>168</v>
      </c>
      <c r="F140" s="222" t="s">
        <v>169</v>
      </c>
      <c r="G140" s="223" t="s">
        <v>156</v>
      </c>
      <c r="H140" s="224">
        <v>1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41</v>
      </c>
      <c r="O140" s="91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150</v>
      </c>
      <c r="AT140" s="232" t="s">
        <v>146</v>
      </c>
      <c r="AU140" s="232" t="s">
        <v>86</v>
      </c>
      <c r="AY140" s="17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84</v>
      </c>
      <c r="BK140" s="233">
        <f>ROUND(I140*H140,2)</f>
        <v>0</v>
      </c>
      <c r="BL140" s="17" t="s">
        <v>150</v>
      </c>
      <c r="BM140" s="232" t="s">
        <v>170</v>
      </c>
    </row>
    <row r="141" s="13" customFormat="1">
      <c r="A141" s="13"/>
      <c r="B141" s="234"/>
      <c r="C141" s="235"/>
      <c r="D141" s="236" t="s">
        <v>152</v>
      </c>
      <c r="E141" s="237" t="s">
        <v>1</v>
      </c>
      <c r="F141" s="238" t="s">
        <v>163</v>
      </c>
      <c r="G141" s="235"/>
      <c r="H141" s="239">
        <v>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152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144</v>
      </c>
    </row>
    <row r="142" s="2" customFormat="1" ht="24.15" customHeight="1">
      <c r="A142" s="38"/>
      <c r="B142" s="39"/>
      <c r="C142" s="220" t="s">
        <v>171</v>
      </c>
      <c r="D142" s="220" t="s">
        <v>146</v>
      </c>
      <c r="E142" s="221" t="s">
        <v>172</v>
      </c>
      <c r="F142" s="222" t="s">
        <v>173</v>
      </c>
      <c r="G142" s="223" t="s">
        <v>149</v>
      </c>
      <c r="H142" s="224">
        <v>4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41</v>
      </c>
      <c r="O142" s="91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150</v>
      </c>
      <c r="AT142" s="232" t="s">
        <v>146</v>
      </c>
      <c r="AU142" s="232" t="s">
        <v>86</v>
      </c>
      <c r="AY142" s="17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84</v>
      </c>
      <c r="BK142" s="233">
        <f>ROUND(I142*H142,2)</f>
        <v>0</v>
      </c>
      <c r="BL142" s="17" t="s">
        <v>150</v>
      </c>
      <c r="BM142" s="232" t="s">
        <v>174</v>
      </c>
    </row>
    <row r="143" s="13" customFormat="1">
      <c r="A143" s="13"/>
      <c r="B143" s="234"/>
      <c r="C143" s="235"/>
      <c r="D143" s="236" t="s">
        <v>152</v>
      </c>
      <c r="E143" s="237" t="s">
        <v>1</v>
      </c>
      <c r="F143" s="238" t="s">
        <v>175</v>
      </c>
      <c r="G143" s="235"/>
      <c r="H143" s="239">
        <v>4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152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144</v>
      </c>
    </row>
    <row r="144" s="2" customFormat="1" ht="24.15" customHeight="1">
      <c r="A144" s="38"/>
      <c r="B144" s="39"/>
      <c r="C144" s="220" t="s">
        <v>176</v>
      </c>
      <c r="D144" s="220" t="s">
        <v>146</v>
      </c>
      <c r="E144" s="221" t="s">
        <v>177</v>
      </c>
      <c r="F144" s="222" t="s">
        <v>178</v>
      </c>
      <c r="G144" s="223" t="s">
        <v>149</v>
      </c>
      <c r="H144" s="224">
        <v>8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41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0.26000000000000001</v>
      </c>
      <c r="T144" s="231">
        <f>S144*H144</f>
        <v>2.0800000000000001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150</v>
      </c>
      <c r="AT144" s="232" t="s">
        <v>146</v>
      </c>
      <c r="AU144" s="232" t="s">
        <v>86</v>
      </c>
      <c r="AY144" s="17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84</v>
      </c>
      <c r="BK144" s="233">
        <f>ROUND(I144*H144,2)</f>
        <v>0</v>
      </c>
      <c r="BL144" s="17" t="s">
        <v>150</v>
      </c>
      <c r="BM144" s="232" t="s">
        <v>179</v>
      </c>
    </row>
    <row r="145" s="13" customFormat="1">
      <c r="A145" s="13"/>
      <c r="B145" s="234"/>
      <c r="C145" s="235"/>
      <c r="D145" s="236" t="s">
        <v>152</v>
      </c>
      <c r="E145" s="237" t="s">
        <v>1</v>
      </c>
      <c r="F145" s="238" t="s">
        <v>180</v>
      </c>
      <c r="G145" s="235"/>
      <c r="H145" s="239">
        <v>8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152</v>
      </c>
      <c r="AU145" s="245" t="s">
        <v>86</v>
      </c>
      <c r="AV145" s="13" t="s">
        <v>86</v>
      </c>
      <c r="AW145" s="13" t="s">
        <v>32</v>
      </c>
      <c r="AX145" s="13" t="s">
        <v>84</v>
      </c>
      <c r="AY145" s="245" t="s">
        <v>144</v>
      </c>
    </row>
    <row r="146" s="2" customFormat="1" ht="24.15" customHeight="1">
      <c r="A146" s="38"/>
      <c r="B146" s="39"/>
      <c r="C146" s="220" t="s">
        <v>181</v>
      </c>
      <c r="D146" s="220" t="s">
        <v>146</v>
      </c>
      <c r="E146" s="221" t="s">
        <v>182</v>
      </c>
      <c r="F146" s="222" t="s">
        <v>183</v>
      </c>
      <c r="G146" s="223" t="s">
        <v>149</v>
      </c>
      <c r="H146" s="224">
        <v>34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41</v>
      </c>
      <c r="O146" s="91"/>
      <c r="P146" s="230">
        <f>O146*H146</f>
        <v>0</v>
      </c>
      <c r="Q146" s="230">
        <v>0</v>
      </c>
      <c r="R146" s="230">
        <f>Q146*H146</f>
        <v>0</v>
      </c>
      <c r="S146" s="230">
        <v>0.17000000000000001</v>
      </c>
      <c r="T146" s="231">
        <f>S146*H146</f>
        <v>5.7800000000000002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150</v>
      </c>
      <c r="AT146" s="232" t="s">
        <v>146</v>
      </c>
      <c r="AU146" s="232" t="s">
        <v>86</v>
      </c>
      <c r="AY146" s="17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84</v>
      </c>
      <c r="BK146" s="233">
        <f>ROUND(I146*H146,2)</f>
        <v>0</v>
      </c>
      <c r="BL146" s="17" t="s">
        <v>150</v>
      </c>
      <c r="BM146" s="232" t="s">
        <v>184</v>
      </c>
    </row>
    <row r="147" s="13" customFormat="1">
      <c r="A147" s="13"/>
      <c r="B147" s="234"/>
      <c r="C147" s="235"/>
      <c r="D147" s="236" t="s">
        <v>152</v>
      </c>
      <c r="E147" s="237" t="s">
        <v>1</v>
      </c>
      <c r="F147" s="238" t="s">
        <v>185</v>
      </c>
      <c r="G147" s="235"/>
      <c r="H147" s="239">
        <v>9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152</v>
      </c>
      <c r="AU147" s="245" t="s">
        <v>86</v>
      </c>
      <c r="AV147" s="13" t="s">
        <v>86</v>
      </c>
      <c r="AW147" s="13" t="s">
        <v>32</v>
      </c>
      <c r="AX147" s="13" t="s">
        <v>76</v>
      </c>
      <c r="AY147" s="245" t="s">
        <v>144</v>
      </c>
    </row>
    <row r="148" s="13" customFormat="1">
      <c r="A148" s="13"/>
      <c r="B148" s="234"/>
      <c r="C148" s="235"/>
      <c r="D148" s="236" t="s">
        <v>152</v>
      </c>
      <c r="E148" s="237" t="s">
        <v>1</v>
      </c>
      <c r="F148" s="238" t="s">
        <v>186</v>
      </c>
      <c r="G148" s="235"/>
      <c r="H148" s="239">
        <v>25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152</v>
      </c>
      <c r="AU148" s="245" t="s">
        <v>86</v>
      </c>
      <c r="AV148" s="13" t="s">
        <v>86</v>
      </c>
      <c r="AW148" s="13" t="s">
        <v>32</v>
      </c>
      <c r="AX148" s="13" t="s">
        <v>76</v>
      </c>
      <c r="AY148" s="245" t="s">
        <v>144</v>
      </c>
    </row>
    <row r="149" s="14" customFormat="1">
      <c r="A149" s="14"/>
      <c r="B149" s="246"/>
      <c r="C149" s="247"/>
      <c r="D149" s="236" t="s">
        <v>152</v>
      </c>
      <c r="E149" s="248" t="s">
        <v>1</v>
      </c>
      <c r="F149" s="249" t="s">
        <v>187</v>
      </c>
      <c r="G149" s="247"/>
      <c r="H149" s="250">
        <v>34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152</v>
      </c>
      <c r="AU149" s="256" t="s">
        <v>86</v>
      </c>
      <c r="AV149" s="14" t="s">
        <v>150</v>
      </c>
      <c r="AW149" s="14" t="s">
        <v>32</v>
      </c>
      <c r="AX149" s="14" t="s">
        <v>84</v>
      </c>
      <c r="AY149" s="256" t="s">
        <v>144</v>
      </c>
    </row>
    <row r="150" s="2" customFormat="1" ht="24.15" customHeight="1">
      <c r="A150" s="38"/>
      <c r="B150" s="39"/>
      <c r="C150" s="220" t="s">
        <v>188</v>
      </c>
      <c r="D150" s="220" t="s">
        <v>146</v>
      </c>
      <c r="E150" s="221" t="s">
        <v>189</v>
      </c>
      <c r="F150" s="222" t="s">
        <v>190</v>
      </c>
      <c r="G150" s="223" t="s">
        <v>149</v>
      </c>
      <c r="H150" s="224">
        <v>4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41</v>
      </c>
      <c r="O150" s="91"/>
      <c r="P150" s="230">
        <f>O150*H150</f>
        <v>0</v>
      </c>
      <c r="Q150" s="230">
        <v>0</v>
      </c>
      <c r="R150" s="230">
        <f>Q150*H150</f>
        <v>0</v>
      </c>
      <c r="S150" s="230">
        <v>0.44</v>
      </c>
      <c r="T150" s="231">
        <f>S150*H150</f>
        <v>1.76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150</v>
      </c>
      <c r="AT150" s="232" t="s">
        <v>146</v>
      </c>
      <c r="AU150" s="232" t="s">
        <v>86</v>
      </c>
      <c r="AY150" s="17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84</v>
      </c>
      <c r="BK150" s="233">
        <f>ROUND(I150*H150,2)</f>
        <v>0</v>
      </c>
      <c r="BL150" s="17" t="s">
        <v>150</v>
      </c>
      <c r="BM150" s="232" t="s">
        <v>191</v>
      </c>
    </row>
    <row r="151" s="13" customFormat="1">
      <c r="A151" s="13"/>
      <c r="B151" s="234"/>
      <c r="C151" s="235"/>
      <c r="D151" s="236" t="s">
        <v>152</v>
      </c>
      <c r="E151" s="237" t="s">
        <v>1</v>
      </c>
      <c r="F151" s="238" t="s">
        <v>192</v>
      </c>
      <c r="G151" s="235"/>
      <c r="H151" s="239">
        <v>4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152</v>
      </c>
      <c r="AU151" s="245" t="s">
        <v>86</v>
      </c>
      <c r="AV151" s="13" t="s">
        <v>86</v>
      </c>
      <c r="AW151" s="13" t="s">
        <v>32</v>
      </c>
      <c r="AX151" s="13" t="s">
        <v>84</v>
      </c>
      <c r="AY151" s="245" t="s">
        <v>144</v>
      </c>
    </row>
    <row r="152" s="2" customFormat="1" ht="24.15" customHeight="1">
      <c r="A152" s="38"/>
      <c r="B152" s="39"/>
      <c r="C152" s="220" t="s">
        <v>193</v>
      </c>
      <c r="D152" s="220" t="s">
        <v>146</v>
      </c>
      <c r="E152" s="221" t="s">
        <v>194</v>
      </c>
      <c r="F152" s="222" t="s">
        <v>195</v>
      </c>
      <c r="G152" s="223" t="s">
        <v>149</v>
      </c>
      <c r="H152" s="224">
        <v>9</v>
      </c>
      <c r="I152" s="225"/>
      <c r="J152" s="226">
        <f>ROUND(I152*H152,2)</f>
        <v>0</v>
      </c>
      <c r="K152" s="227"/>
      <c r="L152" s="44"/>
      <c r="M152" s="228" t="s">
        <v>1</v>
      </c>
      <c r="N152" s="229" t="s">
        <v>41</v>
      </c>
      <c r="O152" s="91"/>
      <c r="P152" s="230">
        <f>O152*H152</f>
        <v>0</v>
      </c>
      <c r="Q152" s="230">
        <v>0</v>
      </c>
      <c r="R152" s="230">
        <f>Q152*H152</f>
        <v>0</v>
      </c>
      <c r="S152" s="230">
        <v>0.625</v>
      </c>
      <c r="T152" s="231">
        <f>S152*H152</f>
        <v>5.625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2" t="s">
        <v>150</v>
      </c>
      <c r="AT152" s="232" t="s">
        <v>146</v>
      </c>
      <c r="AU152" s="232" t="s">
        <v>86</v>
      </c>
      <c r="AY152" s="17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84</v>
      </c>
      <c r="BK152" s="233">
        <f>ROUND(I152*H152,2)</f>
        <v>0</v>
      </c>
      <c r="BL152" s="17" t="s">
        <v>150</v>
      </c>
      <c r="BM152" s="232" t="s">
        <v>196</v>
      </c>
    </row>
    <row r="153" s="13" customFormat="1">
      <c r="A153" s="13"/>
      <c r="B153" s="234"/>
      <c r="C153" s="235"/>
      <c r="D153" s="236" t="s">
        <v>152</v>
      </c>
      <c r="E153" s="237" t="s">
        <v>1</v>
      </c>
      <c r="F153" s="238" t="s">
        <v>185</v>
      </c>
      <c r="G153" s="235"/>
      <c r="H153" s="239">
        <v>9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152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144</v>
      </c>
    </row>
    <row r="154" s="2" customFormat="1" ht="24.15" customHeight="1">
      <c r="A154" s="38"/>
      <c r="B154" s="39"/>
      <c r="C154" s="220" t="s">
        <v>197</v>
      </c>
      <c r="D154" s="220" t="s">
        <v>146</v>
      </c>
      <c r="E154" s="221" t="s">
        <v>198</v>
      </c>
      <c r="F154" s="222" t="s">
        <v>199</v>
      </c>
      <c r="G154" s="223" t="s">
        <v>149</v>
      </c>
      <c r="H154" s="224">
        <v>29</v>
      </c>
      <c r="I154" s="225"/>
      <c r="J154" s="226">
        <f>ROUND(I154*H154,2)</f>
        <v>0</v>
      </c>
      <c r="K154" s="227"/>
      <c r="L154" s="44"/>
      <c r="M154" s="228" t="s">
        <v>1</v>
      </c>
      <c r="N154" s="229" t="s">
        <v>41</v>
      </c>
      <c r="O154" s="91"/>
      <c r="P154" s="230">
        <f>O154*H154</f>
        <v>0</v>
      </c>
      <c r="Q154" s="230">
        <v>0</v>
      </c>
      <c r="R154" s="230">
        <f>Q154*H154</f>
        <v>0</v>
      </c>
      <c r="S154" s="230">
        <v>0.22</v>
      </c>
      <c r="T154" s="231">
        <f>S154*H154</f>
        <v>6.3799999999999999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2" t="s">
        <v>150</v>
      </c>
      <c r="AT154" s="232" t="s">
        <v>146</v>
      </c>
      <c r="AU154" s="232" t="s">
        <v>86</v>
      </c>
      <c r="AY154" s="17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84</v>
      </c>
      <c r="BK154" s="233">
        <f>ROUND(I154*H154,2)</f>
        <v>0</v>
      </c>
      <c r="BL154" s="17" t="s">
        <v>150</v>
      </c>
      <c r="BM154" s="232" t="s">
        <v>200</v>
      </c>
    </row>
    <row r="155" s="13" customFormat="1">
      <c r="A155" s="13"/>
      <c r="B155" s="234"/>
      <c r="C155" s="235"/>
      <c r="D155" s="236" t="s">
        <v>152</v>
      </c>
      <c r="E155" s="237" t="s">
        <v>1</v>
      </c>
      <c r="F155" s="238" t="s">
        <v>192</v>
      </c>
      <c r="G155" s="235"/>
      <c r="H155" s="239">
        <v>4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152</v>
      </c>
      <c r="AU155" s="245" t="s">
        <v>86</v>
      </c>
      <c r="AV155" s="13" t="s">
        <v>86</v>
      </c>
      <c r="AW155" s="13" t="s">
        <v>32</v>
      </c>
      <c r="AX155" s="13" t="s">
        <v>76</v>
      </c>
      <c r="AY155" s="245" t="s">
        <v>144</v>
      </c>
    </row>
    <row r="156" s="13" customFormat="1">
      <c r="A156" s="13"/>
      <c r="B156" s="234"/>
      <c r="C156" s="235"/>
      <c r="D156" s="236" t="s">
        <v>152</v>
      </c>
      <c r="E156" s="237" t="s">
        <v>1</v>
      </c>
      <c r="F156" s="238" t="s">
        <v>186</v>
      </c>
      <c r="G156" s="235"/>
      <c r="H156" s="239">
        <v>25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152</v>
      </c>
      <c r="AU156" s="245" t="s">
        <v>86</v>
      </c>
      <c r="AV156" s="13" t="s">
        <v>86</v>
      </c>
      <c r="AW156" s="13" t="s">
        <v>32</v>
      </c>
      <c r="AX156" s="13" t="s">
        <v>76</v>
      </c>
      <c r="AY156" s="245" t="s">
        <v>144</v>
      </c>
    </row>
    <row r="157" s="14" customFormat="1">
      <c r="A157" s="14"/>
      <c r="B157" s="246"/>
      <c r="C157" s="247"/>
      <c r="D157" s="236" t="s">
        <v>152</v>
      </c>
      <c r="E157" s="248" t="s">
        <v>1</v>
      </c>
      <c r="F157" s="249" t="s">
        <v>187</v>
      </c>
      <c r="G157" s="247"/>
      <c r="H157" s="250">
        <v>29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152</v>
      </c>
      <c r="AU157" s="256" t="s">
        <v>86</v>
      </c>
      <c r="AV157" s="14" t="s">
        <v>150</v>
      </c>
      <c r="AW157" s="14" t="s">
        <v>32</v>
      </c>
      <c r="AX157" s="14" t="s">
        <v>84</v>
      </c>
      <c r="AY157" s="256" t="s">
        <v>144</v>
      </c>
    </row>
    <row r="158" s="2" customFormat="1" ht="24.15" customHeight="1">
      <c r="A158" s="38"/>
      <c r="B158" s="39"/>
      <c r="C158" s="220" t="s">
        <v>8</v>
      </c>
      <c r="D158" s="220" t="s">
        <v>146</v>
      </c>
      <c r="E158" s="221" t="s">
        <v>201</v>
      </c>
      <c r="F158" s="222" t="s">
        <v>202</v>
      </c>
      <c r="G158" s="223" t="s">
        <v>149</v>
      </c>
      <c r="H158" s="224">
        <v>3.9399999999999999</v>
      </c>
      <c r="I158" s="225"/>
      <c r="J158" s="226">
        <f>ROUND(I158*H158,2)</f>
        <v>0</v>
      </c>
      <c r="K158" s="227"/>
      <c r="L158" s="44"/>
      <c r="M158" s="228" t="s">
        <v>1</v>
      </c>
      <c r="N158" s="229" t="s">
        <v>41</v>
      </c>
      <c r="O158" s="91"/>
      <c r="P158" s="230">
        <f>O158*H158</f>
        <v>0</v>
      </c>
      <c r="Q158" s="230">
        <v>3.0000000000000001E-05</v>
      </c>
      <c r="R158" s="230">
        <f>Q158*H158</f>
        <v>0.0001182</v>
      </c>
      <c r="S158" s="230">
        <v>0.091999999999999998</v>
      </c>
      <c r="T158" s="231">
        <f>S158*H158</f>
        <v>0.36247999999999997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150</v>
      </c>
      <c r="AT158" s="232" t="s">
        <v>146</v>
      </c>
      <c r="AU158" s="232" t="s">
        <v>86</v>
      </c>
      <c r="AY158" s="17" t="s">
        <v>144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84</v>
      </c>
      <c r="BK158" s="233">
        <f>ROUND(I158*H158,2)</f>
        <v>0</v>
      </c>
      <c r="BL158" s="17" t="s">
        <v>150</v>
      </c>
      <c r="BM158" s="232" t="s">
        <v>203</v>
      </c>
    </row>
    <row r="159" s="13" customFormat="1">
      <c r="A159" s="13"/>
      <c r="B159" s="234"/>
      <c r="C159" s="235"/>
      <c r="D159" s="236" t="s">
        <v>152</v>
      </c>
      <c r="E159" s="237" t="s">
        <v>1</v>
      </c>
      <c r="F159" s="238" t="s">
        <v>204</v>
      </c>
      <c r="G159" s="235"/>
      <c r="H159" s="239">
        <v>3.9399999999999999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152</v>
      </c>
      <c r="AU159" s="245" t="s">
        <v>86</v>
      </c>
      <c r="AV159" s="13" t="s">
        <v>86</v>
      </c>
      <c r="AW159" s="13" t="s">
        <v>32</v>
      </c>
      <c r="AX159" s="13" t="s">
        <v>84</v>
      </c>
      <c r="AY159" s="245" t="s">
        <v>144</v>
      </c>
    </row>
    <row r="160" s="2" customFormat="1" ht="33" customHeight="1">
      <c r="A160" s="38"/>
      <c r="B160" s="39"/>
      <c r="C160" s="220" t="s">
        <v>205</v>
      </c>
      <c r="D160" s="220" t="s">
        <v>146</v>
      </c>
      <c r="E160" s="221" t="s">
        <v>206</v>
      </c>
      <c r="F160" s="222" t="s">
        <v>207</v>
      </c>
      <c r="G160" s="223" t="s">
        <v>149</v>
      </c>
      <c r="H160" s="224">
        <v>81</v>
      </c>
      <c r="I160" s="225"/>
      <c r="J160" s="226">
        <f>ROUND(I160*H160,2)</f>
        <v>0</v>
      </c>
      <c r="K160" s="227"/>
      <c r="L160" s="44"/>
      <c r="M160" s="228" t="s">
        <v>1</v>
      </c>
      <c r="N160" s="229" t="s">
        <v>41</v>
      </c>
      <c r="O160" s="91"/>
      <c r="P160" s="230">
        <f>O160*H160</f>
        <v>0</v>
      </c>
      <c r="Q160" s="230">
        <v>9.0000000000000006E-05</v>
      </c>
      <c r="R160" s="230">
        <f>Q160*H160</f>
        <v>0.0072900000000000005</v>
      </c>
      <c r="S160" s="230">
        <v>0.23000000000000001</v>
      </c>
      <c r="T160" s="231">
        <f>S160*H160</f>
        <v>18.630000000000003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2" t="s">
        <v>150</v>
      </c>
      <c r="AT160" s="232" t="s">
        <v>146</v>
      </c>
      <c r="AU160" s="232" t="s">
        <v>86</v>
      </c>
      <c r="AY160" s="17" t="s">
        <v>144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84</v>
      </c>
      <c r="BK160" s="233">
        <f>ROUND(I160*H160,2)</f>
        <v>0</v>
      </c>
      <c r="BL160" s="17" t="s">
        <v>150</v>
      </c>
      <c r="BM160" s="232" t="s">
        <v>208</v>
      </c>
    </row>
    <row r="161" s="13" customFormat="1">
      <c r="A161" s="13"/>
      <c r="B161" s="234"/>
      <c r="C161" s="235"/>
      <c r="D161" s="236" t="s">
        <v>152</v>
      </c>
      <c r="E161" s="237" t="s">
        <v>1</v>
      </c>
      <c r="F161" s="238" t="s">
        <v>209</v>
      </c>
      <c r="G161" s="235"/>
      <c r="H161" s="239">
        <v>81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152</v>
      </c>
      <c r="AU161" s="245" t="s">
        <v>86</v>
      </c>
      <c r="AV161" s="13" t="s">
        <v>86</v>
      </c>
      <c r="AW161" s="13" t="s">
        <v>32</v>
      </c>
      <c r="AX161" s="13" t="s">
        <v>84</v>
      </c>
      <c r="AY161" s="245" t="s">
        <v>144</v>
      </c>
    </row>
    <row r="162" s="2" customFormat="1" ht="16.5" customHeight="1">
      <c r="A162" s="38"/>
      <c r="B162" s="39"/>
      <c r="C162" s="220" t="s">
        <v>210</v>
      </c>
      <c r="D162" s="220" t="s">
        <v>146</v>
      </c>
      <c r="E162" s="221" t="s">
        <v>211</v>
      </c>
      <c r="F162" s="222" t="s">
        <v>212</v>
      </c>
      <c r="G162" s="223" t="s">
        <v>213</v>
      </c>
      <c r="H162" s="224">
        <v>4.2000000000000002</v>
      </c>
      <c r="I162" s="225"/>
      <c r="J162" s="226">
        <f>ROUND(I162*H162,2)</f>
        <v>0</v>
      </c>
      <c r="K162" s="227"/>
      <c r="L162" s="44"/>
      <c r="M162" s="228" t="s">
        <v>1</v>
      </c>
      <c r="N162" s="229" t="s">
        <v>41</v>
      </c>
      <c r="O162" s="91"/>
      <c r="P162" s="230">
        <f>O162*H162</f>
        <v>0</v>
      </c>
      <c r="Q162" s="230">
        <v>0</v>
      </c>
      <c r="R162" s="230">
        <f>Q162*H162</f>
        <v>0</v>
      </c>
      <c r="S162" s="230">
        <v>0.28999999999999998</v>
      </c>
      <c r="T162" s="231">
        <f>S162*H162</f>
        <v>1.218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2" t="s">
        <v>150</v>
      </c>
      <c r="AT162" s="232" t="s">
        <v>146</v>
      </c>
      <c r="AU162" s="232" t="s">
        <v>86</v>
      </c>
      <c r="AY162" s="17" t="s">
        <v>144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84</v>
      </c>
      <c r="BK162" s="233">
        <f>ROUND(I162*H162,2)</f>
        <v>0</v>
      </c>
      <c r="BL162" s="17" t="s">
        <v>150</v>
      </c>
      <c r="BM162" s="232" t="s">
        <v>214</v>
      </c>
    </row>
    <row r="163" s="13" customFormat="1">
      <c r="A163" s="13"/>
      <c r="B163" s="234"/>
      <c r="C163" s="235"/>
      <c r="D163" s="236" t="s">
        <v>152</v>
      </c>
      <c r="E163" s="237" t="s">
        <v>1</v>
      </c>
      <c r="F163" s="238" t="s">
        <v>215</v>
      </c>
      <c r="G163" s="235"/>
      <c r="H163" s="239">
        <v>4.2000000000000002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152</v>
      </c>
      <c r="AU163" s="245" t="s">
        <v>86</v>
      </c>
      <c r="AV163" s="13" t="s">
        <v>86</v>
      </c>
      <c r="AW163" s="13" t="s">
        <v>32</v>
      </c>
      <c r="AX163" s="13" t="s">
        <v>84</v>
      </c>
      <c r="AY163" s="245" t="s">
        <v>144</v>
      </c>
    </row>
    <row r="164" s="2" customFormat="1" ht="16.5" customHeight="1">
      <c r="A164" s="38"/>
      <c r="B164" s="39"/>
      <c r="C164" s="220" t="s">
        <v>216</v>
      </c>
      <c r="D164" s="220" t="s">
        <v>146</v>
      </c>
      <c r="E164" s="221" t="s">
        <v>217</v>
      </c>
      <c r="F164" s="222" t="s">
        <v>218</v>
      </c>
      <c r="G164" s="223" t="s">
        <v>213</v>
      </c>
      <c r="H164" s="224">
        <v>104.8</v>
      </c>
      <c r="I164" s="225"/>
      <c r="J164" s="226">
        <f>ROUND(I164*H164,2)</f>
        <v>0</v>
      </c>
      <c r="K164" s="227"/>
      <c r="L164" s="44"/>
      <c r="M164" s="228" t="s">
        <v>1</v>
      </c>
      <c r="N164" s="229" t="s">
        <v>41</v>
      </c>
      <c r="O164" s="91"/>
      <c r="P164" s="230">
        <f>O164*H164</f>
        <v>0</v>
      </c>
      <c r="Q164" s="230">
        <v>0</v>
      </c>
      <c r="R164" s="230">
        <f>Q164*H164</f>
        <v>0</v>
      </c>
      <c r="S164" s="230">
        <v>0.20499999999999999</v>
      </c>
      <c r="T164" s="231">
        <f>S164*H164</f>
        <v>21.483999999999998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2" t="s">
        <v>150</v>
      </c>
      <c r="AT164" s="232" t="s">
        <v>146</v>
      </c>
      <c r="AU164" s="232" t="s">
        <v>86</v>
      </c>
      <c r="AY164" s="17" t="s">
        <v>144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84</v>
      </c>
      <c r="BK164" s="233">
        <f>ROUND(I164*H164,2)</f>
        <v>0</v>
      </c>
      <c r="BL164" s="17" t="s">
        <v>150</v>
      </c>
      <c r="BM164" s="232" t="s">
        <v>219</v>
      </c>
    </row>
    <row r="165" s="13" customFormat="1">
      <c r="A165" s="13"/>
      <c r="B165" s="234"/>
      <c r="C165" s="235"/>
      <c r="D165" s="236" t="s">
        <v>152</v>
      </c>
      <c r="E165" s="237" t="s">
        <v>1</v>
      </c>
      <c r="F165" s="238" t="s">
        <v>220</v>
      </c>
      <c r="G165" s="235"/>
      <c r="H165" s="239">
        <v>104.8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152</v>
      </c>
      <c r="AU165" s="245" t="s">
        <v>86</v>
      </c>
      <c r="AV165" s="13" t="s">
        <v>86</v>
      </c>
      <c r="AW165" s="13" t="s">
        <v>32</v>
      </c>
      <c r="AX165" s="13" t="s">
        <v>84</v>
      </c>
      <c r="AY165" s="245" t="s">
        <v>144</v>
      </c>
    </row>
    <row r="166" s="2" customFormat="1" ht="24.15" customHeight="1">
      <c r="A166" s="38"/>
      <c r="B166" s="39"/>
      <c r="C166" s="220" t="s">
        <v>221</v>
      </c>
      <c r="D166" s="220" t="s">
        <v>146</v>
      </c>
      <c r="E166" s="221" t="s">
        <v>222</v>
      </c>
      <c r="F166" s="222" t="s">
        <v>223</v>
      </c>
      <c r="G166" s="223" t="s">
        <v>213</v>
      </c>
      <c r="H166" s="224">
        <v>1</v>
      </c>
      <c r="I166" s="225"/>
      <c r="J166" s="226">
        <f>ROUND(I166*H166,2)</f>
        <v>0</v>
      </c>
      <c r="K166" s="227"/>
      <c r="L166" s="44"/>
      <c r="M166" s="228" t="s">
        <v>1</v>
      </c>
      <c r="N166" s="229" t="s">
        <v>41</v>
      </c>
      <c r="O166" s="91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2" t="s">
        <v>150</v>
      </c>
      <c r="AT166" s="232" t="s">
        <v>146</v>
      </c>
      <c r="AU166" s="232" t="s">
        <v>86</v>
      </c>
      <c r="AY166" s="17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84</v>
      </c>
      <c r="BK166" s="233">
        <f>ROUND(I166*H166,2)</f>
        <v>0</v>
      </c>
      <c r="BL166" s="17" t="s">
        <v>150</v>
      </c>
      <c r="BM166" s="232" t="s">
        <v>224</v>
      </c>
    </row>
    <row r="167" s="13" customFormat="1">
      <c r="A167" s="13"/>
      <c r="B167" s="234"/>
      <c r="C167" s="235"/>
      <c r="D167" s="236" t="s">
        <v>152</v>
      </c>
      <c r="E167" s="237" t="s">
        <v>1</v>
      </c>
      <c r="F167" s="238" t="s">
        <v>163</v>
      </c>
      <c r="G167" s="235"/>
      <c r="H167" s="239">
        <v>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152</v>
      </c>
      <c r="AU167" s="245" t="s">
        <v>86</v>
      </c>
      <c r="AV167" s="13" t="s">
        <v>86</v>
      </c>
      <c r="AW167" s="13" t="s">
        <v>32</v>
      </c>
      <c r="AX167" s="13" t="s">
        <v>84</v>
      </c>
      <c r="AY167" s="245" t="s">
        <v>144</v>
      </c>
    </row>
    <row r="168" s="2" customFormat="1" ht="16.5" customHeight="1">
      <c r="A168" s="38"/>
      <c r="B168" s="39"/>
      <c r="C168" s="220" t="s">
        <v>225</v>
      </c>
      <c r="D168" s="220" t="s">
        <v>146</v>
      </c>
      <c r="E168" s="221" t="s">
        <v>226</v>
      </c>
      <c r="F168" s="222" t="s">
        <v>227</v>
      </c>
      <c r="G168" s="223" t="s">
        <v>213</v>
      </c>
      <c r="H168" s="224">
        <v>7.4000000000000004</v>
      </c>
      <c r="I168" s="225"/>
      <c r="J168" s="226">
        <f>ROUND(I168*H168,2)</f>
        <v>0</v>
      </c>
      <c r="K168" s="227"/>
      <c r="L168" s="44"/>
      <c r="M168" s="228" t="s">
        <v>1</v>
      </c>
      <c r="N168" s="229" t="s">
        <v>41</v>
      </c>
      <c r="O168" s="91"/>
      <c r="P168" s="230">
        <f>O168*H168</f>
        <v>0</v>
      </c>
      <c r="Q168" s="230">
        <v>0</v>
      </c>
      <c r="R168" s="230">
        <f>Q168*H168</f>
        <v>0</v>
      </c>
      <c r="S168" s="230">
        <v>0.040000000000000001</v>
      </c>
      <c r="T168" s="231">
        <f>S168*H168</f>
        <v>0.29600000000000004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2" t="s">
        <v>150</v>
      </c>
      <c r="AT168" s="232" t="s">
        <v>146</v>
      </c>
      <c r="AU168" s="232" t="s">
        <v>86</v>
      </c>
      <c r="AY168" s="17" t="s">
        <v>144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84</v>
      </c>
      <c r="BK168" s="233">
        <f>ROUND(I168*H168,2)</f>
        <v>0</v>
      </c>
      <c r="BL168" s="17" t="s">
        <v>150</v>
      </c>
      <c r="BM168" s="232" t="s">
        <v>228</v>
      </c>
    </row>
    <row r="169" s="13" customFormat="1">
      <c r="A169" s="13"/>
      <c r="B169" s="234"/>
      <c r="C169" s="235"/>
      <c r="D169" s="236" t="s">
        <v>152</v>
      </c>
      <c r="E169" s="237" t="s">
        <v>1</v>
      </c>
      <c r="F169" s="238" t="s">
        <v>229</v>
      </c>
      <c r="G169" s="235"/>
      <c r="H169" s="239">
        <v>7.4000000000000004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152</v>
      </c>
      <c r="AU169" s="245" t="s">
        <v>86</v>
      </c>
      <c r="AV169" s="13" t="s">
        <v>86</v>
      </c>
      <c r="AW169" s="13" t="s">
        <v>32</v>
      </c>
      <c r="AX169" s="13" t="s">
        <v>84</v>
      </c>
      <c r="AY169" s="245" t="s">
        <v>144</v>
      </c>
    </row>
    <row r="170" s="2" customFormat="1" ht="24.15" customHeight="1">
      <c r="A170" s="38"/>
      <c r="B170" s="39"/>
      <c r="C170" s="220" t="s">
        <v>230</v>
      </c>
      <c r="D170" s="220" t="s">
        <v>146</v>
      </c>
      <c r="E170" s="221" t="s">
        <v>231</v>
      </c>
      <c r="F170" s="222" t="s">
        <v>232</v>
      </c>
      <c r="G170" s="223" t="s">
        <v>149</v>
      </c>
      <c r="H170" s="224">
        <v>280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41</v>
      </c>
      <c r="O170" s="91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150</v>
      </c>
      <c r="AT170" s="232" t="s">
        <v>146</v>
      </c>
      <c r="AU170" s="232" t="s">
        <v>86</v>
      </c>
      <c r="AY170" s="17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84</v>
      </c>
      <c r="BK170" s="233">
        <f>ROUND(I170*H170,2)</f>
        <v>0</v>
      </c>
      <c r="BL170" s="17" t="s">
        <v>150</v>
      </c>
      <c r="BM170" s="232" t="s">
        <v>233</v>
      </c>
    </row>
    <row r="171" s="13" customFormat="1">
      <c r="A171" s="13"/>
      <c r="B171" s="234"/>
      <c r="C171" s="235"/>
      <c r="D171" s="236" t="s">
        <v>152</v>
      </c>
      <c r="E171" s="237" t="s">
        <v>90</v>
      </c>
      <c r="F171" s="238" t="s">
        <v>234</v>
      </c>
      <c r="G171" s="235"/>
      <c r="H171" s="239">
        <v>280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152</v>
      </c>
      <c r="AU171" s="245" t="s">
        <v>86</v>
      </c>
      <c r="AV171" s="13" t="s">
        <v>86</v>
      </c>
      <c r="AW171" s="13" t="s">
        <v>32</v>
      </c>
      <c r="AX171" s="13" t="s">
        <v>84</v>
      </c>
      <c r="AY171" s="245" t="s">
        <v>144</v>
      </c>
    </row>
    <row r="172" s="2" customFormat="1" ht="33" customHeight="1">
      <c r="A172" s="38"/>
      <c r="B172" s="39"/>
      <c r="C172" s="220" t="s">
        <v>235</v>
      </c>
      <c r="D172" s="220" t="s">
        <v>146</v>
      </c>
      <c r="E172" s="221" t="s">
        <v>236</v>
      </c>
      <c r="F172" s="222" t="s">
        <v>237</v>
      </c>
      <c r="G172" s="223" t="s">
        <v>238</v>
      </c>
      <c r="H172" s="224">
        <v>48.359999999999999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41</v>
      </c>
      <c r="O172" s="91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150</v>
      </c>
      <c r="AT172" s="232" t="s">
        <v>146</v>
      </c>
      <c r="AU172" s="232" t="s">
        <v>86</v>
      </c>
      <c r="AY172" s="17" t="s">
        <v>144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84</v>
      </c>
      <c r="BK172" s="233">
        <f>ROUND(I172*H172,2)</f>
        <v>0</v>
      </c>
      <c r="BL172" s="17" t="s">
        <v>150</v>
      </c>
      <c r="BM172" s="232" t="s">
        <v>239</v>
      </c>
    </row>
    <row r="173" s="13" customFormat="1">
      <c r="A173" s="13"/>
      <c r="B173" s="234"/>
      <c r="C173" s="235"/>
      <c r="D173" s="236" t="s">
        <v>152</v>
      </c>
      <c r="E173" s="237" t="s">
        <v>1</v>
      </c>
      <c r="F173" s="238" t="s">
        <v>240</v>
      </c>
      <c r="G173" s="235"/>
      <c r="H173" s="239">
        <v>0.16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152</v>
      </c>
      <c r="AU173" s="245" t="s">
        <v>86</v>
      </c>
      <c r="AV173" s="13" t="s">
        <v>86</v>
      </c>
      <c r="AW173" s="13" t="s">
        <v>32</v>
      </c>
      <c r="AX173" s="13" t="s">
        <v>76</v>
      </c>
      <c r="AY173" s="245" t="s">
        <v>144</v>
      </c>
    </row>
    <row r="174" s="13" customFormat="1">
      <c r="A174" s="13"/>
      <c r="B174" s="234"/>
      <c r="C174" s="235"/>
      <c r="D174" s="236" t="s">
        <v>152</v>
      </c>
      <c r="E174" s="237" t="s">
        <v>1</v>
      </c>
      <c r="F174" s="238" t="s">
        <v>241</v>
      </c>
      <c r="G174" s="235"/>
      <c r="H174" s="239">
        <v>0.32000000000000001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152</v>
      </c>
      <c r="AU174" s="245" t="s">
        <v>86</v>
      </c>
      <c r="AV174" s="13" t="s">
        <v>86</v>
      </c>
      <c r="AW174" s="13" t="s">
        <v>32</v>
      </c>
      <c r="AX174" s="13" t="s">
        <v>76</v>
      </c>
      <c r="AY174" s="245" t="s">
        <v>144</v>
      </c>
    </row>
    <row r="175" s="13" customFormat="1">
      <c r="A175" s="13"/>
      <c r="B175" s="234"/>
      <c r="C175" s="235"/>
      <c r="D175" s="236" t="s">
        <v>152</v>
      </c>
      <c r="E175" s="237" t="s">
        <v>1</v>
      </c>
      <c r="F175" s="238" t="s">
        <v>242</v>
      </c>
      <c r="G175" s="235"/>
      <c r="H175" s="239">
        <v>47.25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152</v>
      </c>
      <c r="AU175" s="245" t="s">
        <v>86</v>
      </c>
      <c r="AV175" s="13" t="s">
        <v>86</v>
      </c>
      <c r="AW175" s="13" t="s">
        <v>32</v>
      </c>
      <c r="AX175" s="13" t="s">
        <v>76</v>
      </c>
      <c r="AY175" s="245" t="s">
        <v>144</v>
      </c>
    </row>
    <row r="176" s="13" customFormat="1">
      <c r="A176" s="13"/>
      <c r="B176" s="234"/>
      <c r="C176" s="235"/>
      <c r="D176" s="236" t="s">
        <v>152</v>
      </c>
      <c r="E176" s="237" t="s">
        <v>1</v>
      </c>
      <c r="F176" s="238" t="s">
        <v>243</v>
      </c>
      <c r="G176" s="235"/>
      <c r="H176" s="239">
        <v>0.63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152</v>
      </c>
      <c r="AU176" s="245" t="s">
        <v>86</v>
      </c>
      <c r="AV176" s="13" t="s">
        <v>86</v>
      </c>
      <c r="AW176" s="13" t="s">
        <v>32</v>
      </c>
      <c r="AX176" s="13" t="s">
        <v>76</v>
      </c>
      <c r="AY176" s="245" t="s">
        <v>144</v>
      </c>
    </row>
    <row r="177" s="14" customFormat="1">
      <c r="A177" s="14"/>
      <c r="B177" s="246"/>
      <c r="C177" s="247"/>
      <c r="D177" s="236" t="s">
        <v>152</v>
      </c>
      <c r="E177" s="248" t="s">
        <v>95</v>
      </c>
      <c r="F177" s="249" t="s">
        <v>187</v>
      </c>
      <c r="G177" s="247"/>
      <c r="H177" s="250">
        <v>48.359999999999999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152</v>
      </c>
      <c r="AU177" s="256" t="s">
        <v>86</v>
      </c>
      <c r="AV177" s="14" t="s">
        <v>150</v>
      </c>
      <c r="AW177" s="14" t="s">
        <v>32</v>
      </c>
      <c r="AX177" s="14" t="s">
        <v>84</v>
      </c>
      <c r="AY177" s="256" t="s">
        <v>144</v>
      </c>
    </row>
    <row r="178" s="2" customFormat="1" ht="24.15" customHeight="1">
      <c r="A178" s="38"/>
      <c r="B178" s="39"/>
      <c r="C178" s="220" t="s">
        <v>244</v>
      </c>
      <c r="D178" s="220" t="s">
        <v>146</v>
      </c>
      <c r="E178" s="221" t="s">
        <v>245</v>
      </c>
      <c r="F178" s="222" t="s">
        <v>246</v>
      </c>
      <c r="G178" s="223" t="s">
        <v>156</v>
      </c>
      <c r="H178" s="224">
        <v>3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41</v>
      </c>
      <c r="O178" s="91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150</v>
      </c>
      <c r="AT178" s="232" t="s">
        <v>146</v>
      </c>
      <c r="AU178" s="232" t="s">
        <v>86</v>
      </c>
      <c r="AY178" s="17" t="s">
        <v>144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150</v>
      </c>
      <c r="BM178" s="232" t="s">
        <v>247</v>
      </c>
    </row>
    <row r="179" s="13" customFormat="1">
      <c r="A179" s="13"/>
      <c r="B179" s="234"/>
      <c r="C179" s="235"/>
      <c r="D179" s="236" t="s">
        <v>152</v>
      </c>
      <c r="E179" s="237" t="s">
        <v>1</v>
      </c>
      <c r="F179" s="238" t="s">
        <v>248</v>
      </c>
      <c r="G179" s="235"/>
      <c r="H179" s="239">
        <v>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152</v>
      </c>
      <c r="AU179" s="245" t="s">
        <v>86</v>
      </c>
      <c r="AV179" s="13" t="s">
        <v>86</v>
      </c>
      <c r="AW179" s="13" t="s">
        <v>32</v>
      </c>
      <c r="AX179" s="13" t="s">
        <v>84</v>
      </c>
      <c r="AY179" s="245" t="s">
        <v>144</v>
      </c>
    </row>
    <row r="180" s="2" customFormat="1" ht="24.15" customHeight="1">
      <c r="A180" s="38"/>
      <c r="B180" s="39"/>
      <c r="C180" s="220" t="s">
        <v>7</v>
      </c>
      <c r="D180" s="220" t="s">
        <v>146</v>
      </c>
      <c r="E180" s="221" t="s">
        <v>249</v>
      </c>
      <c r="F180" s="222" t="s">
        <v>250</v>
      </c>
      <c r="G180" s="223" t="s">
        <v>156</v>
      </c>
      <c r="H180" s="224">
        <v>3</v>
      </c>
      <c r="I180" s="225"/>
      <c r="J180" s="226">
        <f>ROUND(I180*H180,2)</f>
        <v>0</v>
      </c>
      <c r="K180" s="227"/>
      <c r="L180" s="44"/>
      <c r="M180" s="228" t="s">
        <v>1</v>
      </c>
      <c r="N180" s="229" t="s">
        <v>41</v>
      </c>
      <c r="O180" s="91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2" t="s">
        <v>150</v>
      </c>
      <c r="AT180" s="232" t="s">
        <v>146</v>
      </c>
      <c r="AU180" s="232" t="s">
        <v>86</v>
      </c>
      <c r="AY180" s="17" t="s">
        <v>144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84</v>
      </c>
      <c r="BK180" s="233">
        <f>ROUND(I180*H180,2)</f>
        <v>0</v>
      </c>
      <c r="BL180" s="17" t="s">
        <v>150</v>
      </c>
      <c r="BM180" s="232" t="s">
        <v>251</v>
      </c>
    </row>
    <row r="181" s="13" customFormat="1">
      <c r="A181" s="13"/>
      <c r="B181" s="234"/>
      <c r="C181" s="235"/>
      <c r="D181" s="236" t="s">
        <v>152</v>
      </c>
      <c r="E181" s="237" t="s">
        <v>1</v>
      </c>
      <c r="F181" s="238" t="s">
        <v>248</v>
      </c>
      <c r="G181" s="235"/>
      <c r="H181" s="239">
        <v>3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152</v>
      </c>
      <c r="AU181" s="245" t="s">
        <v>86</v>
      </c>
      <c r="AV181" s="13" t="s">
        <v>86</v>
      </c>
      <c r="AW181" s="13" t="s">
        <v>32</v>
      </c>
      <c r="AX181" s="13" t="s">
        <v>84</v>
      </c>
      <c r="AY181" s="245" t="s">
        <v>144</v>
      </c>
    </row>
    <row r="182" s="2" customFormat="1" ht="24.15" customHeight="1">
      <c r="A182" s="38"/>
      <c r="B182" s="39"/>
      <c r="C182" s="220" t="s">
        <v>252</v>
      </c>
      <c r="D182" s="220" t="s">
        <v>146</v>
      </c>
      <c r="E182" s="221" t="s">
        <v>253</v>
      </c>
      <c r="F182" s="222" t="s">
        <v>254</v>
      </c>
      <c r="G182" s="223" t="s">
        <v>156</v>
      </c>
      <c r="H182" s="224">
        <v>3</v>
      </c>
      <c r="I182" s="225"/>
      <c r="J182" s="226">
        <f>ROUND(I182*H182,2)</f>
        <v>0</v>
      </c>
      <c r="K182" s="227"/>
      <c r="L182" s="44"/>
      <c r="M182" s="228" t="s">
        <v>1</v>
      </c>
      <c r="N182" s="229" t="s">
        <v>41</v>
      </c>
      <c r="O182" s="91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150</v>
      </c>
      <c r="AT182" s="232" t="s">
        <v>146</v>
      </c>
      <c r="AU182" s="232" t="s">
        <v>86</v>
      </c>
      <c r="AY182" s="17" t="s">
        <v>144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84</v>
      </c>
      <c r="BK182" s="233">
        <f>ROUND(I182*H182,2)</f>
        <v>0</v>
      </c>
      <c r="BL182" s="17" t="s">
        <v>150</v>
      </c>
      <c r="BM182" s="232" t="s">
        <v>255</v>
      </c>
    </row>
    <row r="183" s="13" customFormat="1">
      <c r="A183" s="13"/>
      <c r="B183" s="234"/>
      <c r="C183" s="235"/>
      <c r="D183" s="236" t="s">
        <v>152</v>
      </c>
      <c r="E183" s="237" t="s">
        <v>1</v>
      </c>
      <c r="F183" s="238" t="s">
        <v>248</v>
      </c>
      <c r="G183" s="235"/>
      <c r="H183" s="239">
        <v>3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152</v>
      </c>
      <c r="AU183" s="245" t="s">
        <v>86</v>
      </c>
      <c r="AV183" s="13" t="s">
        <v>86</v>
      </c>
      <c r="AW183" s="13" t="s">
        <v>32</v>
      </c>
      <c r="AX183" s="13" t="s">
        <v>84</v>
      </c>
      <c r="AY183" s="245" t="s">
        <v>144</v>
      </c>
    </row>
    <row r="184" s="2" customFormat="1" ht="24.15" customHeight="1">
      <c r="A184" s="38"/>
      <c r="B184" s="39"/>
      <c r="C184" s="220" t="s">
        <v>256</v>
      </c>
      <c r="D184" s="220" t="s">
        <v>146</v>
      </c>
      <c r="E184" s="221" t="s">
        <v>257</v>
      </c>
      <c r="F184" s="222" t="s">
        <v>258</v>
      </c>
      <c r="G184" s="223" t="s">
        <v>149</v>
      </c>
      <c r="H184" s="224">
        <v>132</v>
      </c>
      <c r="I184" s="225"/>
      <c r="J184" s="226">
        <f>ROUND(I184*H184,2)</f>
        <v>0</v>
      </c>
      <c r="K184" s="227"/>
      <c r="L184" s="44"/>
      <c r="M184" s="228" t="s">
        <v>1</v>
      </c>
      <c r="N184" s="229" t="s">
        <v>41</v>
      </c>
      <c r="O184" s="91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150</v>
      </c>
      <c r="AT184" s="232" t="s">
        <v>146</v>
      </c>
      <c r="AU184" s="232" t="s">
        <v>86</v>
      </c>
      <c r="AY184" s="17" t="s">
        <v>144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84</v>
      </c>
      <c r="BK184" s="233">
        <f>ROUND(I184*H184,2)</f>
        <v>0</v>
      </c>
      <c r="BL184" s="17" t="s">
        <v>150</v>
      </c>
      <c r="BM184" s="232" t="s">
        <v>259</v>
      </c>
    </row>
    <row r="185" s="13" customFormat="1">
      <c r="A185" s="13"/>
      <c r="B185" s="234"/>
      <c r="C185" s="235"/>
      <c r="D185" s="236" t="s">
        <v>152</v>
      </c>
      <c r="E185" s="237" t="s">
        <v>1</v>
      </c>
      <c r="F185" s="238" t="s">
        <v>153</v>
      </c>
      <c r="G185" s="235"/>
      <c r="H185" s="239">
        <v>132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152</v>
      </c>
      <c r="AU185" s="245" t="s">
        <v>86</v>
      </c>
      <c r="AV185" s="13" t="s">
        <v>86</v>
      </c>
      <c r="AW185" s="13" t="s">
        <v>32</v>
      </c>
      <c r="AX185" s="13" t="s">
        <v>84</v>
      </c>
      <c r="AY185" s="245" t="s">
        <v>144</v>
      </c>
    </row>
    <row r="186" s="2" customFormat="1" ht="33" customHeight="1">
      <c r="A186" s="38"/>
      <c r="B186" s="39"/>
      <c r="C186" s="220" t="s">
        <v>260</v>
      </c>
      <c r="D186" s="220" t="s">
        <v>146</v>
      </c>
      <c r="E186" s="221" t="s">
        <v>261</v>
      </c>
      <c r="F186" s="222" t="s">
        <v>262</v>
      </c>
      <c r="G186" s="223" t="s">
        <v>156</v>
      </c>
      <c r="H186" s="224">
        <v>18</v>
      </c>
      <c r="I186" s="225"/>
      <c r="J186" s="226">
        <f>ROUND(I186*H186,2)</f>
        <v>0</v>
      </c>
      <c r="K186" s="227"/>
      <c r="L186" s="44"/>
      <c r="M186" s="228" t="s">
        <v>1</v>
      </c>
      <c r="N186" s="229" t="s">
        <v>41</v>
      </c>
      <c r="O186" s="91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2" t="s">
        <v>150</v>
      </c>
      <c r="AT186" s="232" t="s">
        <v>146</v>
      </c>
      <c r="AU186" s="232" t="s">
        <v>86</v>
      </c>
      <c r="AY186" s="17" t="s">
        <v>144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84</v>
      </c>
      <c r="BK186" s="233">
        <f>ROUND(I186*H186,2)</f>
        <v>0</v>
      </c>
      <c r="BL186" s="17" t="s">
        <v>150</v>
      </c>
      <c r="BM186" s="232" t="s">
        <v>263</v>
      </c>
    </row>
    <row r="187" s="13" customFormat="1">
      <c r="A187" s="13"/>
      <c r="B187" s="234"/>
      <c r="C187" s="235"/>
      <c r="D187" s="236" t="s">
        <v>152</v>
      </c>
      <c r="E187" s="237" t="s">
        <v>1</v>
      </c>
      <c r="F187" s="238" t="s">
        <v>264</v>
      </c>
      <c r="G187" s="235"/>
      <c r="H187" s="239">
        <v>18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152</v>
      </c>
      <c r="AU187" s="245" t="s">
        <v>86</v>
      </c>
      <c r="AV187" s="13" t="s">
        <v>86</v>
      </c>
      <c r="AW187" s="13" t="s">
        <v>32</v>
      </c>
      <c r="AX187" s="13" t="s">
        <v>84</v>
      </c>
      <c r="AY187" s="245" t="s">
        <v>144</v>
      </c>
    </row>
    <row r="188" s="2" customFormat="1" ht="33" customHeight="1">
      <c r="A188" s="38"/>
      <c r="B188" s="39"/>
      <c r="C188" s="220" t="s">
        <v>102</v>
      </c>
      <c r="D188" s="220" t="s">
        <v>146</v>
      </c>
      <c r="E188" s="221" t="s">
        <v>265</v>
      </c>
      <c r="F188" s="222" t="s">
        <v>266</v>
      </c>
      <c r="G188" s="223" t="s">
        <v>156</v>
      </c>
      <c r="H188" s="224">
        <v>18</v>
      </c>
      <c r="I188" s="225"/>
      <c r="J188" s="226">
        <f>ROUND(I188*H188,2)</f>
        <v>0</v>
      </c>
      <c r="K188" s="227"/>
      <c r="L188" s="44"/>
      <c r="M188" s="228" t="s">
        <v>1</v>
      </c>
      <c r="N188" s="229" t="s">
        <v>41</v>
      </c>
      <c r="O188" s="91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2" t="s">
        <v>150</v>
      </c>
      <c r="AT188" s="232" t="s">
        <v>146</v>
      </c>
      <c r="AU188" s="232" t="s">
        <v>86</v>
      </c>
      <c r="AY188" s="17" t="s">
        <v>144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84</v>
      </c>
      <c r="BK188" s="233">
        <f>ROUND(I188*H188,2)</f>
        <v>0</v>
      </c>
      <c r="BL188" s="17" t="s">
        <v>150</v>
      </c>
      <c r="BM188" s="232" t="s">
        <v>267</v>
      </c>
    </row>
    <row r="189" s="13" customFormat="1">
      <c r="A189" s="13"/>
      <c r="B189" s="234"/>
      <c r="C189" s="235"/>
      <c r="D189" s="236" t="s">
        <v>152</v>
      </c>
      <c r="E189" s="237" t="s">
        <v>1</v>
      </c>
      <c r="F189" s="238" t="s">
        <v>264</v>
      </c>
      <c r="G189" s="235"/>
      <c r="H189" s="239">
        <v>18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152</v>
      </c>
      <c r="AU189" s="245" t="s">
        <v>86</v>
      </c>
      <c r="AV189" s="13" t="s">
        <v>86</v>
      </c>
      <c r="AW189" s="13" t="s">
        <v>32</v>
      </c>
      <c r="AX189" s="13" t="s">
        <v>84</v>
      </c>
      <c r="AY189" s="245" t="s">
        <v>144</v>
      </c>
    </row>
    <row r="190" s="2" customFormat="1" ht="24.15" customHeight="1">
      <c r="A190" s="38"/>
      <c r="B190" s="39"/>
      <c r="C190" s="220" t="s">
        <v>268</v>
      </c>
      <c r="D190" s="220" t="s">
        <v>146</v>
      </c>
      <c r="E190" s="221" t="s">
        <v>269</v>
      </c>
      <c r="F190" s="222" t="s">
        <v>270</v>
      </c>
      <c r="G190" s="223" t="s">
        <v>156</v>
      </c>
      <c r="H190" s="224">
        <v>18</v>
      </c>
      <c r="I190" s="225"/>
      <c r="J190" s="226">
        <f>ROUND(I190*H190,2)</f>
        <v>0</v>
      </c>
      <c r="K190" s="227"/>
      <c r="L190" s="44"/>
      <c r="M190" s="228" t="s">
        <v>1</v>
      </c>
      <c r="N190" s="229" t="s">
        <v>41</v>
      </c>
      <c r="O190" s="91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150</v>
      </c>
      <c r="AT190" s="232" t="s">
        <v>146</v>
      </c>
      <c r="AU190" s="232" t="s">
        <v>86</v>
      </c>
      <c r="AY190" s="17" t="s">
        <v>144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84</v>
      </c>
      <c r="BK190" s="233">
        <f>ROUND(I190*H190,2)</f>
        <v>0</v>
      </c>
      <c r="BL190" s="17" t="s">
        <v>150</v>
      </c>
      <c r="BM190" s="232" t="s">
        <v>271</v>
      </c>
    </row>
    <row r="191" s="13" customFormat="1">
      <c r="A191" s="13"/>
      <c r="B191" s="234"/>
      <c r="C191" s="235"/>
      <c r="D191" s="236" t="s">
        <v>152</v>
      </c>
      <c r="E191" s="237" t="s">
        <v>1</v>
      </c>
      <c r="F191" s="238" t="s">
        <v>264</v>
      </c>
      <c r="G191" s="235"/>
      <c r="H191" s="239">
        <v>18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152</v>
      </c>
      <c r="AU191" s="245" t="s">
        <v>86</v>
      </c>
      <c r="AV191" s="13" t="s">
        <v>86</v>
      </c>
      <c r="AW191" s="13" t="s">
        <v>32</v>
      </c>
      <c r="AX191" s="13" t="s">
        <v>84</v>
      </c>
      <c r="AY191" s="245" t="s">
        <v>144</v>
      </c>
    </row>
    <row r="192" s="2" customFormat="1" ht="24.15" customHeight="1">
      <c r="A192" s="38"/>
      <c r="B192" s="39"/>
      <c r="C192" s="220" t="s">
        <v>108</v>
      </c>
      <c r="D192" s="220" t="s">
        <v>146</v>
      </c>
      <c r="E192" s="221" t="s">
        <v>272</v>
      </c>
      <c r="F192" s="222" t="s">
        <v>273</v>
      </c>
      <c r="G192" s="223" t="s">
        <v>149</v>
      </c>
      <c r="H192" s="224">
        <v>792</v>
      </c>
      <c r="I192" s="225"/>
      <c r="J192" s="226">
        <f>ROUND(I192*H192,2)</f>
        <v>0</v>
      </c>
      <c r="K192" s="227"/>
      <c r="L192" s="44"/>
      <c r="M192" s="228" t="s">
        <v>1</v>
      </c>
      <c r="N192" s="229" t="s">
        <v>41</v>
      </c>
      <c r="O192" s="91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150</v>
      </c>
      <c r="AT192" s="232" t="s">
        <v>146</v>
      </c>
      <c r="AU192" s="232" t="s">
        <v>86</v>
      </c>
      <c r="AY192" s="17" t="s">
        <v>144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84</v>
      </c>
      <c r="BK192" s="233">
        <f>ROUND(I192*H192,2)</f>
        <v>0</v>
      </c>
      <c r="BL192" s="17" t="s">
        <v>150</v>
      </c>
      <c r="BM192" s="232" t="s">
        <v>274</v>
      </c>
    </row>
    <row r="193" s="13" customFormat="1">
      <c r="A193" s="13"/>
      <c r="B193" s="234"/>
      <c r="C193" s="235"/>
      <c r="D193" s="236" t="s">
        <v>152</v>
      </c>
      <c r="E193" s="237" t="s">
        <v>1</v>
      </c>
      <c r="F193" s="238" t="s">
        <v>275</v>
      </c>
      <c r="G193" s="235"/>
      <c r="H193" s="239">
        <v>792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152</v>
      </c>
      <c r="AU193" s="245" t="s">
        <v>86</v>
      </c>
      <c r="AV193" s="13" t="s">
        <v>86</v>
      </c>
      <c r="AW193" s="13" t="s">
        <v>32</v>
      </c>
      <c r="AX193" s="13" t="s">
        <v>84</v>
      </c>
      <c r="AY193" s="245" t="s">
        <v>144</v>
      </c>
    </row>
    <row r="194" s="2" customFormat="1" ht="37.8" customHeight="1">
      <c r="A194" s="38"/>
      <c r="B194" s="39"/>
      <c r="C194" s="220" t="s">
        <v>276</v>
      </c>
      <c r="D194" s="220" t="s">
        <v>146</v>
      </c>
      <c r="E194" s="221" t="s">
        <v>277</v>
      </c>
      <c r="F194" s="222" t="s">
        <v>278</v>
      </c>
      <c r="G194" s="223" t="s">
        <v>238</v>
      </c>
      <c r="H194" s="224">
        <v>62.359999999999999</v>
      </c>
      <c r="I194" s="225"/>
      <c r="J194" s="226">
        <f>ROUND(I194*H194,2)</f>
        <v>0</v>
      </c>
      <c r="K194" s="227"/>
      <c r="L194" s="44"/>
      <c r="M194" s="228" t="s">
        <v>1</v>
      </c>
      <c r="N194" s="229" t="s">
        <v>41</v>
      </c>
      <c r="O194" s="91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2" t="s">
        <v>150</v>
      </c>
      <c r="AT194" s="232" t="s">
        <v>146</v>
      </c>
      <c r="AU194" s="232" t="s">
        <v>86</v>
      </c>
      <c r="AY194" s="17" t="s">
        <v>144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84</v>
      </c>
      <c r="BK194" s="233">
        <f>ROUND(I194*H194,2)</f>
        <v>0</v>
      </c>
      <c r="BL194" s="17" t="s">
        <v>150</v>
      </c>
      <c r="BM194" s="232" t="s">
        <v>279</v>
      </c>
    </row>
    <row r="195" s="13" customFormat="1">
      <c r="A195" s="13"/>
      <c r="B195" s="234"/>
      <c r="C195" s="235"/>
      <c r="D195" s="236" t="s">
        <v>152</v>
      </c>
      <c r="E195" s="237" t="s">
        <v>1</v>
      </c>
      <c r="F195" s="238" t="s">
        <v>280</v>
      </c>
      <c r="G195" s="235"/>
      <c r="H195" s="239">
        <v>14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152</v>
      </c>
      <c r="AU195" s="245" t="s">
        <v>86</v>
      </c>
      <c r="AV195" s="13" t="s">
        <v>86</v>
      </c>
      <c r="AW195" s="13" t="s">
        <v>32</v>
      </c>
      <c r="AX195" s="13" t="s">
        <v>76</v>
      </c>
      <c r="AY195" s="245" t="s">
        <v>144</v>
      </c>
    </row>
    <row r="196" s="13" customFormat="1">
      <c r="A196" s="13"/>
      <c r="B196" s="234"/>
      <c r="C196" s="235"/>
      <c r="D196" s="236" t="s">
        <v>152</v>
      </c>
      <c r="E196" s="237" t="s">
        <v>1</v>
      </c>
      <c r="F196" s="238" t="s">
        <v>95</v>
      </c>
      <c r="G196" s="235"/>
      <c r="H196" s="239">
        <v>48.359999999999999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152</v>
      </c>
      <c r="AU196" s="245" t="s">
        <v>86</v>
      </c>
      <c r="AV196" s="13" t="s">
        <v>86</v>
      </c>
      <c r="AW196" s="13" t="s">
        <v>32</v>
      </c>
      <c r="AX196" s="13" t="s">
        <v>76</v>
      </c>
      <c r="AY196" s="245" t="s">
        <v>144</v>
      </c>
    </row>
    <row r="197" s="14" customFormat="1">
      <c r="A197" s="14"/>
      <c r="B197" s="246"/>
      <c r="C197" s="247"/>
      <c r="D197" s="236" t="s">
        <v>152</v>
      </c>
      <c r="E197" s="248" t="s">
        <v>97</v>
      </c>
      <c r="F197" s="249" t="s">
        <v>187</v>
      </c>
      <c r="G197" s="247"/>
      <c r="H197" s="250">
        <v>62.359999999999999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152</v>
      </c>
      <c r="AU197" s="256" t="s">
        <v>86</v>
      </c>
      <c r="AV197" s="14" t="s">
        <v>150</v>
      </c>
      <c r="AW197" s="14" t="s">
        <v>32</v>
      </c>
      <c r="AX197" s="14" t="s">
        <v>84</v>
      </c>
      <c r="AY197" s="256" t="s">
        <v>144</v>
      </c>
    </row>
    <row r="198" s="2" customFormat="1" ht="24.15" customHeight="1">
      <c r="A198" s="38"/>
      <c r="B198" s="39"/>
      <c r="C198" s="220" t="s">
        <v>281</v>
      </c>
      <c r="D198" s="220" t="s">
        <v>146</v>
      </c>
      <c r="E198" s="221" t="s">
        <v>282</v>
      </c>
      <c r="F198" s="222" t="s">
        <v>283</v>
      </c>
      <c r="G198" s="223" t="s">
        <v>284</v>
      </c>
      <c r="H198" s="224">
        <v>115.366</v>
      </c>
      <c r="I198" s="225"/>
      <c r="J198" s="226">
        <f>ROUND(I198*H198,2)</f>
        <v>0</v>
      </c>
      <c r="K198" s="227"/>
      <c r="L198" s="44"/>
      <c r="M198" s="228" t="s">
        <v>1</v>
      </c>
      <c r="N198" s="229" t="s">
        <v>41</v>
      </c>
      <c r="O198" s="91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2" t="s">
        <v>150</v>
      </c>
      <c r="AT198" s="232" t="s">
        <v>146</v>
      </c>
      <c r="AU198" s="232" t="s">
        <v>86</v>
      </c>
      <c r="AY198" s="17" t="s">
        <v>144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7" t="s">
        <v>84</v>
      </c>
      <c r="BK198" s="233">
        <f>ROUND(I198*H198,2)</f>
        <v>0</v>
      </c>
      <c r="BL198" s="17" t="s">
        <v>150</v>
      </c>
      <c r="BM198" s="232" t="s">
        <v>285</v>
      </c>
    </row>
    <row r="199" s="13" customFormat="1">
      <c r="A199" s="13"/>
      <c r="B199" s="234"/>
      <c r="C199" s="235"/>
      <c r="D199" s="236" t="s">
        <v>152</v>
      </c>
      <c r="E199" s="237" t="s">
        <v>1</v>
      </c>
      <c r="F199" s="238" t="s">
        <v>286</v>
      </c>
      <c r="G199" s="235"/>
      <c r="H199" s="239">
        <v>115.366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152</v>
      </c>
      <c r="AU199" s="245" t="s">
        <v>86</v>
      </c>
      <c r="AV199" s="13" t="s">
        <v>86</v>
      </c>
      <c r="AW199" s="13" t="s">
        <v>32</v>
      </c>
      <c r="AX199" s="13" t="s">
        <v>84</v>
      </c>
      <c r="AY199" s="245" t="s">
        <v>144</v>
      </c>
    </row>
    <row r="200" s="2" customFormat="1" ht="16.5" customHeight="1">
      <c r="A200" s="38"/>
      <c r="B200" s="39"/>
      <c r="C200" s="220" t="s">
        <v>287</v>
      </c>
      <c r="D200" s="220" t="s">
        <v>146</v>
      </c>
      <c r="E200" s="221" t="s">
        <v>288</v>
      </c>
      <c r="F200" s="222" t="s">
        <v>289</v>
      </c>
      <c r="G200" s="223" t="s">
        <v>238</v>
      </c>
      <c r="H200" s="224">
        <v>62.359999999999999</v>
      </c>
      <c r="I200" s="225"/>
      <c r="J200" s="226">
        <f>ROUND(I200*H200,2)</f>
        <v>0</v>
      </c>
      <c r="K200" s="227"/>
      <c r="L200" s="44"/>
      <c r="M200" s="228" t="s">
        <v>1</v>
      </c>
      <c r="N200" s="229" t="s">
        <v>41</v>
      </c>
      <c r="O200" s="91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2" t="s">
        <v>150</v>
      </c>
      <c r="AT200" s="232" t="s">
        <v>146</v>
      </c>
      <c r="AU200" s="232" t="s">
        <v>86</v>
      </c>
      <c r="AY200" s="17" t="s">
        <v>144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84</v>
      </c>
      <c r="BK200" s="233">
        <f>ROUND(I200*H200,2)</f>
        <v>0</v>
      </c>
      <c r="BL200" s="17" t="s">
        <v>150</v>
      </c>
      <c r="BM200" s="232" t="s">
        <v>290</v>
      </c>
    </row>
    <row r="201" s="13" customFormat="1">
      <c r="A201" s="13"/>
      <c r="B201" s="234"/>
      <c r="C201" s="235"/>
      <c r="D201" s="236" t="s">
        <v>152</v>
      </c>
      <c r="E201" s="237" t="s">
        <v>1</v>
      </c>
      <c r="F201" s="238" t="s">
        <v>97</v>
      </c>
      <c r="G201" s="235"/>
      <c r="H201" s="239">
        <v>62.359999999999999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152</v>
      </c>
      <c r="AU201" s="245" t="s">
        <v>86</v>
      </c>
      <c r="AV201" s="13" t="s">
        <v>86</v>
      </c>
      <c r="AW201" s="13" t="s">
        <v>32</v>
      </c>
      <c r="AX201" s="13" t="s">
        <v>84</v>
      </c>
      <c r="AY201" s="245" t="s">
        <v>144</v>
      </c>
    </row>
    <row r="202" s="2" customFormat="1" ht="24.15" customHeight="1">
      <c r="A202" s="38"/>
      <c r="B202" s="39"/>
      <c r="C202" s="220" t="s">
        <v>291</v>
      </c>
      <c r="D202" s="220" t="s">
        <v>146</v>
      </c>
      <c r="E202" s="221" t="s">
        <v>292</v>
      </c>
      <c r="F202" s="222" t="s">
        <v>293</v>
      </c>
      <c r="G202" s="223" t="s">
        <v>149</v>
      </c>
      <c r="H202" s="224">
        <v>90</v>
      </c>
      <c r="I202" s="225"/>
      <c r="J202" s="226">
        <f>ROUND(I202*H202,2)</f>
        <v>0</v>
      </c>
      <c r="K202" s="227"/>
      <c r="L202" s="44"/>
      <c r="M202" s="228" t="s">
        <v>1</v>
      </c>
      <c r="N202" s="229" t="s">
        <v>41</v>
      </c>
      <c r="O202" s="91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2" t="s">
        <v>150</v>
      </c>
      <c r="AT202" s="232" t="s">
        <v>146</v>
      </c>
      <c r="AU202" s="232" t="s">
        <v>86</v>
      </c>
      <c r="AY202" s="17" t="s">
        <v>144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7" t="s">
        <v>84</v>
      </c>
      <c r="BK202" s="233">
        <f>ROUND(I202*H202,2)</f>
        <v>0</v>
      </c>
      <c r="BL202" s="17" t="s">
        <v>150</v>
      </c>
      <c r="BM202" s="232" t="s">
        <v>294</v>
      </c>
    </row>
    <row r="203" s="13" customFormat="1">
      <c r="A203" s="13"/>
      <c r="B203" s="234"/>
      <c r="C203" s="235"/>
      <c r="D203" s="236" t="s">
        <v>152</v>
      </c>
      <c r="E203" s="237" t="s">
        <v>92</v>
      </c>
      <c r="F203" s="238" t="s">
        <v>295</v>
      </c>
      <c r="G203" s="235"/>
      <c r="H203" s="239">
        <v>90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152</v>
      </c>
      <c r="AU203" s="245" t="s">
        <v>86</v>
      </c>
      <c r="AV203" s="13" t="s">
        <v>86</v>
      </c>
      <c r="AW203" s="13" t="s">
        <v>32</v>
      </c>
      <c r="AX203" s="13" t="s">
        <v>84</v>
      </c>
      <c r="AY203" s="245" t="s">
        <v>144</v>
      </c>
    </row>
    <row r="204" s="2" customFormat="1" ht="24.15" customHeight="1">
      <c r="A204" s="38"/>
      <c r="B204" s="39"/>
      <c r="C204" s="220" t="s">
        <v>296</v>
      </c>
      <c r="D204" s="220" t="s">
        <v>146</v>
      </c>
      <c r="E204" s="221" t="s">
        <v>297</v>
      </c>
      <c r="F204" s="222" t="s">
        <v>298</v>
      </c>
      <c r="G204" s="223" t="s">
        <v>149</v>
      </c>
      <c r="H204" s="224">
        <v>90</v>
      </c>
      <c r="I204" s="225"/>
      <c r="J204" s="226">
        <f>ROUND(I204*H204,2)</f>
        <v>0</v>
      </c>
      <c r="K204" s="227"/>
      <c r="L204" s="44"/>
      <c r="M204" s="228" t="s">
        <v>1</v>
      </c>
      <c r="N204" s="229" t="s">
        <v>41</v>
      </c>
      <c r="O204" s="91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2" t="s">
        <v>150</v>
      </c>
      <c r="AT204" s="232" t="s">
        <v>146</v>
      </c>
      <c r="AU204" s="232" t="s">
        <v>86</v>
      </c>
      <c r="AY204" s="17" t="s">
        <v>144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7" t="s">
        <v>84</v>
      </c>
      <c r="BK204" s="233">
        <f>ROUND(I204*H204,2)</f>
        <v>0</v>
      </c>
      <c r="BL204" s="17" t="s">
        <v>150</v>
      </c>
      <c r="BM204" s="232" t="s">
        <v>299</v>
      </c>
    </row>
    <row r="205" s="13" customFormat="1">
      <c r="A205" s="13"/>
      <c r="B205" s="234"/>
      <c r="C205" s="235"/>
      <c r="D205" s="236" t="s">
        <v>152</v>
      </c>
      <c r="E205" s="237" t="s">
        <v>1</v>
      </c>
      <c r="F205" s="238" t="s">
        <v>300</v>
      </c>
      <c r="G205" s="235"/>
      <c r="H205" s="239">
        <v>90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152</v>
      </c>
      <c r="AU205" s="245" t="s">
        <v>86</v>
      </c>
      <c r="AV205" s="13" t="s">
        <v>86</v>
      </c>
      <c r="AW205" s="13" t="s">
        <v>32</v>
      </c>
      <c r="AX205" s="13" t="s">
        <v>84</v>
      </c>
      <c r="AY205" s="245" t="s">
        <v>144</v>
      </c>
    </row>
    <row r="206" s="2" customFormat="1" ht="16.5" customHeight="1">
      <c r="A206" s="38"/>
      <c r="B206" s="39"/>
      <c r="C206" s="257" t="s">
        <v>301</v>
      </c>
      <c r="D206" s="257" t="s">
        <v>302</v>
      </c>
      <c r="E206" s="258" t="s">
        <v>303</v>
      </c>
      <c r="F206" s="259" t="s">
        <v>304</v>
      </c>
      <c r="G206" s="260" t="s">
        <v>305</v>
      </c>
      <c r="H206" s="261">
        <v>1.8</v>
      </c>
      <c r="I206" s="262"/>
      <c r="J206" s="263">
        <f>ROUND(I206*H206,2)</f>
        <v>0</v>
      </c>
      <c r="K206" s="264"/>
      <c r="L206" s="265"/>
      <c r="M206" s="266" t="s">
        <v>1</v>
      </c>
      <c r="N206" s="267" t="s">
        <v>41</v>
      </c>
      <c r="O206" s="91"/>
      <c r="P206" s="230">
        <f>O206*H206</f>
        <v>0</v>
      </c>
      <c r="Q206" s="230">
        <v>0.001</v>
      </c>
      <c r="R206" s="230">
        <f>Q206*H206</f>
        <v>0.0018000000000000002</v>
      </c>
      <c r="S206" s="230">
        <v>0</v>
      </c>
      <c r="T206" s="23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2" t="s">
        <v>181</v>
      </c>
      <c r="AT206" s="232" t="s">
        <v>302</v>
      </c>
      <c r="AU206" s="232" t="s">
        <v>86</v>
      </c>
      <c r="AY206" s="17" t="s">
        <v>144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7" t="s">
        <v>84</v>
      </c>
      <c r="BK206" s="233">
        <f>ROUND(I206*H206,2)</f>
        <v>0</v>
      </c>
      <c r="BL206" s="17" t="s">
        <v>150</v>
      </c>
      <c r="BM206" s="232" t="s">
        <v>306</v>
      </c>
    </row>
    <row r="207" s="13" customFormat="1">
      <c r="A207" s="13"/>
      <c r="B207" s="234"/>
      <c r="C207" s="235"/>
      <c r="D207" s="236" t="s">
        <v>152</v>
      </c>
      <c r="E207" s="235"/>
      <c r="F207" s="238" t="s">
        <v>307</v>
      </c>
      <c r="G207" s="235"/>
      <c r="H207" s="239">
        <v>1.8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152</v>
      </c>
      <c r="AU207" s="245" t="s">
        <v>86</v>
      </c>
      <c r="AV207" s="13" t="s">
        <v>86</v>
      </c>
      <c r="AW207" s="13" t="s">
        <v>4</v>
      </c>
      <c r="AX207" s="13" t="s">
        <v>84</v>
      </c>
      <c r="AY207" s="245" t="s">
        <v>144</v>
      </c>
    </row>
    <row r="208" s="2" customFormat="1" ht="24.15" customHeight="1">
      <c r="A208" s="38"/>
      <c r="B208" s="39"/>
      <c r="C208" s="220" t="s">
        <v>308</v>
      </c>
      <c r="D208" s="220" t="s">
        <v>146</v>
      </c>
      <c r="E208" s="221" t="s">
        <v>309</v>
      </c>
      <c r="F208" s="222" t="s">
        <v>310</v>
      </c>
      <c r="G208" s="223" t="s">
        <v>149</v>
      </c>
      <c r="H208" s="224">
        <v>181</v>
      </c>
      <c r="I208" s="225"/>
      <c r="J208" s="226">
        <f>ROUND(I208*H208,2)</f>
        <v>0</v>
      </c>
      <c r="K208" s="227"/>
      <c r="L208" s="44"/>
      <c r="M208" s="228" t="s">
        <v>1</v>
      </c>
      <c r="N208" s="229" t="s">
        <v>41</v>
      </c>
      <c r="O208" s="91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2" t="s">
        <v>150</v>
      </c>
      <c r="AT208" s="232" t="s">
        <v>146</v>
      </c>
      <c r="AU208" s="232" t="s">
        <v>86</v>
      </c>
      <c r="AY208" s="17" t="s">
        <v>144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84</v>
      </c>
      <c r="BK208" s="233">
        <f>ROUND(I208*H208,2)</f>
        <v>0</v>
      </c>
      <c r="BL208" s="17" t="s">
        <v>150</v>
      </c>
      <c r="BM208" s="232" t="s">
        <v>311</v>
      </c>
    </row>
    <row r="209" s="13" customFormat="1">
      <c r="A209" s="13"/>
      <c r="B209" s="234"/>
      <c r="C209" s="235"/>
      <c r="D209" s="236" t="s">
        <v>152</v>
      </c>
      <c r="E209" s="237" t="s">
        <v>1</v>
      </c>
      <c r="F209" s="238" t="s">
        <v>312</v>
      </c>
      <c r="G209" s="235"/>
      <c r="H209" s="239">
        <v>181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152</v>
      </c>
      <c r="AU209" s="245" t="s">
        <v>86</v>
      </c>
      <c r="AV209" s="13" t="s">
        <v>86</v>
      </c>
      <c r="AW209" s="13" t="s">
        <v>32</v>
      </c>
      <c r="AX209" s="13" t="s">
        <v>84</v>
      </c>
      <c r="AY209" s="245" t="s">
        <v>144</v>
      </c>
    </row>
    <row r="210" s="2" customFormat="1" ht="33" customHeight="1">
      <c r="A210" s="38"/>
      <c r="B210" s="39"/>
      <c r="C210" s="220" t="s">
        <v>110</v>
      </c>
      <c r="D210" s="220" t="s">
        <v>146</v>
      </c>
      <c r="E210" s="221" t="s">
        <v>313</v>
      </c>
      <c r="F210" s="222" t="s">
        <v>314</v>
      </c>
      <c r="G210" s="223" t="s">
        <v>156</v>
      </c>
      <c r="H210" s="224">
        <v>4</v>
      </c>
      <c r="I210" s="225"/>
      <c r="J210" s="226">
        <f>ROUND(I210*H210,2)</f>
        <v>0</v>
      </c>
      <c r="K210" s="227"/>
      <c r="L210" s="44"/>
      <c r="M210" s="228" t="s">
        <v>1</v>
      </c>
      <c r="N210" s="229" t="s">
        <v>41</v>
      </c>
      <c r="O210" s="91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2" t="s">
        <v>150</v>
      </c>
      <c r="AT210" s="232" t="s">
        <v>146</v>
      </c>
      <c r="AU210" s="232" t="s">
        <v>86</v>
      </c>
      <c r="AY210" s="17" t="s">
        <v>144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7" t="s">
        <v>84</v>
      </c>
      <c r="BK210" s="233">
        <f>ROUND(I210*H210,2)</f>
        <v>0</v>
      </c>
      <c r="BL210" s="17" t="s">
        <v>150</v>
      </c>
      <c r="BM210" s="232" t="s">
        <v>315</v>
      </c>
    </row>
    <row r="211" s="13" customFormat="1">
      <c r="A211" s="13"/>
      <c r="B211" s="234"/>
      <c r="C211" s="235"/>
      <c r="D211" s="236" t="s">
        <v>152</v>
      </c>
      <c r="E211" s="237" t="s">
        <v>1</v>
      </c>
      <c r="F211" s="238" t="s">
        <v>316</v>
      </c>
      <c r="G211" s="235"/>
      <c r="H211" s="239">
        <v>4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152</v>
      </c>
      <c r="AU211" s="245" t="s">
        <v>86</v>
      </c>
      <c r="AV211" s="13" t="s">
        <v>86</v>
      </c>
      <c r="AW211" s="13" t="s">
        <v>32</v>
      </c>
      <c r="AX211" s="13" t="s">
        <v>84</v>
      </c>
      <c r="AY211" s="245" t="s">
        <v>144</v>
      </c>
    </row>
    <row r="212" s="2" customFormat="1" ht="24.15" customHeight="1">
      <c r="A212" s="38"/>
      <c r="B212" s="39"/>
      <c r="C212" s="220" t="s">
        <v>317</v>
      </c>
      <c r="D212" s="220" t="s">
        <v>146</v>
      </c>
      <c r="E212" s="221" t="s">
        <v>318</v>
      </c>
      <c r="F212" s="222" t="s">
        <v>319</v>
      </c>
      <c r="G212" s="223" t="s">
        <v>156</v>
      </c>
      <c r="H212" s="224">
        <v>4</v>
      </c>
      <c r="I212" s="225"/>
      <c r="J212" s="226">
        <f>ROUND(I212*H212,2)</f>
        <v>0</v>
      </c>
      <c r="K212" s="227"/>
      <c r="L212" s="44"/>
      <c r="M212" s="228" t="s">
        <v>1</v>
      </c>
      <c r="N212" s="229" t="s">
        <v>41</v>
      </c>
      <c r="O212" s="91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2" t="s">
        <v>150</v>
      </c>
      <c r="AT212" s="232" t="s">
        <v>146</v>
      </c>
      <c r="AU212" s="232" t="s">
        <v>86</v>
      </c>
      <c r="AY212" s="17" t="s">
        <v>144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7" t="s">
        <v>84</v>
      </c>
      <c r="BK212" s="233">
        <f>ROUND(I212*H212,2)</f>
        <v>0</v>
      </c>
      <c r="BL212" s="17" t="s">
        <v>150</v>
      </c>
      <c r="BM212" s="232" t="s">
        <v>320</v>
      </c>
    </row>
    <row r="213" s="13" customFormat="1">
      <c r="A213" s="13"/>
      <c r="B213" s="234"/>
      <c r="C213" s="235"/>
      <c r="D213" s="236" t="s">
        <v>152</v>
      </c>
      <c r="E213" s="237" t="s">
        <v>1</v>
      </c>
      <c r="F213" s="238" t="s">
        <v>316</v>
      </c>
      <c r="G213" s="235"/>
      <c r="H213" s="239">
        <v>4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152</v>
      </c>
      <c r="AU213" s="245" t="s">
        <v>86</v>
      </c>
      <c r="AV213" s="13" t="s">
        <v>86</v>
      </c>
      <c r="AW213" s="13" t="s">
        <v>32</v>
      </c>
      <c r="AX213" s="13" t="s">
        <v>84</v>
      </c>
      <c r="AY213" s="245" t="s">
        <v>144</v>
      </c>
    </row>
    <row r="214" s="2" customFormat="1" ht="21.75" customHeight="1">
      <c r="A214" s="38"/>
      <c r="B214" s="39"/>
      <c r="C214" s="257" t="s">
        <v>321</v>
      </c>
      <c r="D214" s="257" t="s">
        <v>302</v>
      </c>
      <c r="E214" s="258" t="s">
        <v>322</v>
      </c>
      <c r="F214" s="259" t="s">
        <v>323</v>
      </c>
      <c r="G214" s="260" t="s">
        <v>156</v>
      </c>
      <c r="H214" s="261">
        <v>2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41</v>
      </c>
      <c r="O214" s="91"/>
      <c r="P214" s="230">
        <f>O214*H214</f>
        <v>0</v>
      </c>
      <c r="Q214" s="230">
        <v>0.040000000000000001</v>
      </c>
      <c r="R214" s="230">
        <f>Q214*H214</f>
        <v>0.080000000000000002</v>
      </c>
      <c r="S214" s="230">
        <v>0</v>
      </c>
      <c r="T214" s="23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2" t="s">
        <v>181</v>
      </c>
      <c r="AT214" s="232" t="s">
        <v>302</v>
      </c>
      <c r="AU214" s="232" t="s">
        <v>86</v>
      </c>
      <c r="AY214" s="17" t="s">
        <v>144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7" t="s">
        <v>84</v>
      </c>
      <c r="BK214" s="233">
        <f>ROUND(I214*H214,2)</f>
        <v>0</v>
      </c>
      <c r="BL214" s="17" t="s">
        <v>150</v>
      </c>
      <c r="BM214" s="232" t="s">
        <v>324</v>
      </c>
    </row>
    <row r="215" s="2" customFormat="1" ht="21.75" customHeight="1">
      <c r="A215" s="38"/>
      <c r="B215" s="39"/>
      <c r="C215" s="257" t="s">
        <v>325</v>
      </c>
      <c r="D215" s="257" t="s">
        <v>302</v>
      </c>
      <c r="E215" s="258" t="s">
        <v>326</v>
      </c>
      <c r="F215" s="259" t="s">
        <v>327</v>
      </c>
      <c r="G215" s="260" t="s">
        <v>156</v>
      </c>
      <c r="H215" s="261">
        <v>2</v>
      </c>
      <c r="I215" s="262"/>
      <c r="J215" s="263">
        <f>ROUND(I215*H215,2)</f>
        <v>0</v>
      </c>
      <c r="K215" s="264"/>
      <c r="L215" s="265"/>
      <c r="M215" s="266" t="s">
        <v>1</v>
      </c>
      <c r="N215" s="267" t="s">
        <v>41</v>
      </c>
      <c r="O215" s="91"/>
      <c r="P215" s="230">
        <f>O215*H215</f>
        <v>0</v>
      </c>
      <c r="Q215" s="230">
        <v>0.027</v>
      </c>
      <c r="R215" s="230">
        <f>Q215*H215</f>
        <v>0.053999999999999999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181</v>
      </c>
      <c r="AT215" s="232" t="s">
        <v>302</v>
      </c>
      <c r="AU215" s="232" t="s">
        <v>86</v>
      </c>
      <c r="AY215" s="17" t="s">
        <v>144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84</v>
      </c>
      <c r="BK215" s="233">
        <f>ROUND(I215*H215,2)</f>
        <v>0</v>
      </c>
      <c r="BL215" s="17" t="s">
        <v>150</v>
      </c>
      <c r="BM215" s="232" t="s">
        <v>328</v>
      </c>
    </row>
    <row r="216" s="2" customFormat="1" ht="21.75" customHeight="1">
      <c r="A216" s="38"/>
      <c r="B216" s="39"/>
      <c r="C216" s="220" t="s">
        <v>329</v>
      </c>
      <c r="D216" s="220" t="s">
        <v>146</v>
      </c>
      <c r="E216" s="221" t="s">
        <v>330</v>
      </c>
      <c r="F216" s="222" t="s">
        <v>331</v>
      </c>
      <c r="G216" s="223" t="s">
        <v>332</v>
      </c>
      <c r="H216" s="224">
        <v>1</v>
      </c>
      <c r="I216" s="225"/>
      <c r="J216" s="226">
        <f>ROUND(I216*H216,2)</f>
        <v>0</v>
      </c>
      <c r="K216" s="227"/>
      <c r="L216" s="44"/>
      <c r="M216" s="228" t="s">
        <v>1</v>
      </c>
      <c r="N216" s="229" t="s">
        <v>41</v>
      </c>
      <c r="O216" s="91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2" t="s">
        <v>150</v>
      </c>
      <c r="AT216" s="232" t="s">
        <v>146</v>
      </c>
      <c r="AU216" s="232" t="s">
        <v>86</v>
      </c>
      <c r="AY216" s="17" t="s">
        <v>144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7" t="s">
        <v>84</v>
      </c>
      <c r="BK216" s="233">
        <f>ROUND(I216*H216,2)</f>
        <v>0</v>
      </c>
      <c r="BL216" s="17" t="s">
        <v>150</v>
      </c>
      <c r="BM216" s="232" t="s">
        <v>333</v>
      </c>
    </row>
    <row r="217" s="12" customFormat="1" ht="22.8" customHeight="1">
      <c r="A217" s="12"/>
      <c r="B217" s="204"/>
      <c r="C217" s="205"/>
      <c r="D217" s="206" t="s">
        <v>75</v>
      </c>
      <c r="E217" s="218" t="s">
        <v>167</v>
      </c>
      <c r="F217" s="218" t="s">
        <v>334</v>
      </c>
      <c r="G217" s="205"/>
      <c r="H217" s="205"/>
      <c r="I217" s="208"/>
      <c r="J217" s="219">
        <f>BK217</f>
        <v>0</v>
      </c>
      <c r="K217" s="205"/>
      <c r="L217" s="210"/>
      <c r="M217" s="211"/>
      <c r="N217" s="212"/>
      <c r="O217" s="212"/>
      <c r="P217" s="213">
        <f>SUM(P218:P268)</f>
        <v>0</v>
      </c>
      <c r="Q217" s="212"/>
      <c r="R217" s="213">
        <f>SUM(R218:R268)</f>
        <v>73.452100399999992</v>
      </c>
      <c r="S217" s="212"/>
      <c r="T217" s="214">
        <f>SUM(T218:T268)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5" t="s">
        <v>84</v>
      </c>
      <c r="AT217" s="216" t="s">
        <v>75</v>
      </c>
      <c r="AU217" s="216" t="s">
        <v>84</v>
      </c>
      <c r="AY217" s="215" t="s">
        <v>144</v>
      </c>
      <c r="BK217" s="217">
        <f>SUM(BK218:BK268)</f>
        <v>0</v>
      </c>
    </row>
    <row r="218" s="2" customFormat="1" ht="24.15" customHeight="1">
      <c r="A218" s="38"/>
      <c r="B218" s="39"/>
      <c r="C218" s="220" t="s">
        <v>335</v>
      </c>
      <c r="D218" s="220" t="s">
        <v>146</v>
      </c>
      <c r="E218" s="221" t="s">
        <v>336</v>
      </c>
      <c r="F218" s="222" t="s">
        <v>337</v>
      </c>
      <c r="G218" s="223" t="s">
        <v>149</v>
      </c>
      <c r="H218" s="224">
        <v>181</v>
      </c>
      <c r="I218" s="225"/>
      <c r="J218" s="226">
        <f>ROUND(I218*H218,2)</f>
        <v>0</v>
      </c>
      <c r="K218" s="227"/>
      <c r="L218" s="44"/>
      <c r="M218" s="228" t="s">
        <v>1</v>
      </c>
      <c r="N218" s="229" t="s">
        <v>41</v>
      </c>
      <c r="O218" s="91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2" t="s">
        <v>150</v>
      </c>
      <c r="AT218" s="232" t="s">
        <v>146</v>
      </c>
      <c r="AU218" s="232" t="s">
        <v>86</v>
      </c>
      <c r="AY218" s="17" t="s">
        <v>144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84</v>
      </c>
      <c r="BK218" s="233">
        <f>ROUND(I218*H218,2)</f>
        <v>0</v>
      </c>
      <c r="BL218" s="17" t="s">
        <v>150</v>
      </c>
      <c r="BM218" s="232" t="s">
        <v>338</v>
      </c>
    </row>
    <row r="219" s="13" customFormat="1">
      <c r="A219" s="13"/>
      <c r="B219" s="234"/>
      <c r="C219" s="235"/>
      <c r="D219" s="236" t="s">
        <v>152</v>
      </c>
      <c r="E219" s="237" t="s">
        <v>1</v>
      </c>
      <c r="F219" s="238" t="s">
        <v>312</v>
      </c>
      <c r="G219" s="235"/>
      <c r="H219" s="239">
        <v>181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152</v>
      </c>
      <c r="AU219" s="245" t="s">
        <v>86</v>
      </c>
      <c r="AV219" s="13" t="s">
        <v>86</v>
      </c>
      <c r="AW219" s="13" t="s">
        <v>32</v>
      </c>
      <c r="AX219" s="13" t="s">
        <v>84</v>
      </c>
      <c r="AY219" s="245" t="s">
        <v>144</v>
      </c>
    </row>
    <row r="220" s="2" customFormat="1" ht="21.75" customHeight="1">
      <c r="A220" s="38"/>
      <c r="B220" s="39"/>
      <c r="C220" s="220" t="s">
        <v>339</v>
      </c>
      <c r="D220" s="220" t="s">
        <v>146</v>
      </c>
      <c r="E220" s="221" t="s">
        <v>340</v>
      </c>
      <c r="F220" s="222" t="s">
        <v>341</v>
      </c>
      <c r="G220" s="223" t="s">
        <v>149</v>
      </c>
      <c r="H220" s="224">
        <v>27</v>
      </c>
      <c r="I220" s="225"/>
      <c r="J220" s="226">
        <f>ROUND(I220*H220,2)</f>
        <v>0</v>
      </c>
      <c r="K220" s="227"/>
      <c r="L220" s="44"/>
      <c r="M220" s="228" t="s">
        <v>1</v>
      </c>
      <c r="N220" s="229" t="s">
        <v>41</v>
      </c>
      <c r="O220" s="91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2" t="s">
        <v>150</v>
      </c>
      <c r="AT220" s="232" t="s">
        <v>146</v>
      </c>
      <c r="AU220" s="232" t="s">
        <v>86</v>
      </c>
      <c r="AY220" s="17" t="s">
        <v>144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84</v>
      </c>
      <c r="BK220" s="233">
        <f>ROUND(I220*H220,2)</f>
        <v>0</v>
      </c>
      <c r="BL220" s="17" t="s">
        <v>150</v>
      </c>
      <c r="BM220" s="232" t="s">
        <v>342</v>
      </c>
    </row>
    <row r="221" s="13" customFormat="1">
      <c r="A221" s="13"/>
      <c r="B221" s="234"/>
      <c r="C221" s="235"/>
      <c r="D221" s="236" t="s">
        <v>152</v>
      </c>
      <c r="E221" s="237" t="s">
        <v>107</v>
      </c>
      <c r="F221" s="238" t="s">
        <v>343</v>
      </c>
      <c r="G221" s="235"/>
      <c r="H221" s="239">
        <v>27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152</v>
      </c>
      <c r="AU221" s="245" t="s">
        <v>86</v>
      </c>
      <c r="AV221" s="13" t="s">
        <v>86</v>
      </c>
      <c r="AW221" s="13" t="s">
        <v>32</v>
      </c>
      <c r="AX221" s="13" t="s">
        <v>84</v>
      </c>
      <c r="AY221" s="245" t="s">
        <v>144</v>
      </c>
    </row>
    <row r="222" s="2" customFormat="1" ht="24.15" customHeight="1">
      <c r="A222" s="38"/>
      <c r="B222" s="39"/>
      <c r="C222" s="220" t="s">
        <v>344</v>
      </c>
      <c r="D222" s="220" t="s">
        <v>146</v>
      </c>
      <c r="E222" s="221" t="s">
        <v>345</v>
      </c>
      <c r="F222" s="222" t="s">
        <v>346</v>
      </c>
      <c r="G222" s="223" t="s">
        <v>149</v>
      </c>
      <c r="H222" s="224">
        <v>181</v>
      </c>
      <c r="I222" s="225"/>
      <c r="J222" s="226">
        <f>ROUND(I222*H222,2)</f>
        <v>0</v>
      </c>
      <c r="K222" s="227"/>
      <c r="L222" s="44"/>
      <c r="M222" s="228" t="s">
        <v>1</v>
      </c>
      <c r="N222" s="229" t="s">
        <v>41</v>
      </c>
      <c r="O222" s="91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2" t="s">
        <v>150</v>
      </c>
      <c r="AT222" s="232" t="s">
        <v>146</v>
      </c>
      <c r="AU222" s="232" t="s">
        <v>86</v>
      </c>
      <c r="AY222" s="17" t="s">
        <v>144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84</v>
      </c>
      <c r="BK222" s="233">
        <f>ROUND(I222*H222,2)</f>
        <v>0</v>
      </c>
      <c r="BL222" s="17" t="s">
        <v>150</v>
      </c>
      <c r="BM222" s="232" t="s">
        <v>347</v>
      </c>
    </row>
    <row r="223" s="13" customFormat="1">
      <c r="A223" s="13"/>
      <c r="B223" s="234"/>
      <c r="C223" s="235"/>
      <c r="D223" s="236" t="s">
        <v>152</v>
      </c>
      <c r="E223" s="237" t="s">
        <v>1</v>
      </c>
      <c r="F223" s="238" t="s">
        <v>312</v>
      </c>
      <c r="G223" s="235"/>
      <c r="H223" s="239">
        <v>181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152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144</v>
      </c>
    </row>
    <row r="224" s="2" customFormat="1" ht="21.75" customHeight="1">
      <c r="A224" s="38"/>
      <c r="B224" s="39"/>
      <c r="C224" s="220" t="s">
        <v>348</v>
      </c>
      <c r="D224" s="220" t="s">
        <v>146</v>
      </c>
      <c r="E224" s="221" t="s">
        <v>349</v>
      </c>
      <c r="F224" s="222" t="s">
        <v>350</v>
      </c>
      <c r="G224" s="223" t="s">
        <v>149</v>
      </c>
      <c r="H224" s="224">
        <v>46</v>
      </c>
      <c r="I224" s="225"/>
      <c r="J224" s="226">
        <f>ROUND(I224*H224,2)</f>
        <v>0</v>
      </c>
      <c r="K224" s="227"/>
      <c r="L224" s="44"/>
      <c r="M224" s="228" t="s">
        <v>1</v>
      </c>
      <c r="N224" s="229" t="s">
        <v>41</v>
      </c>
      <c r="O224" s="91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2" t="s">
        <v>150</v>
      </c>
      <c r="AT224" s="232" t="s">
        <v>146</v>
      </c>
      <c r="AU224" s="232" t="s">
        <v>86</v>
      </c>
      <c r="AY224" s="17" t="s">
        <v>144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7" t="s">
        <v>84</v>
      </c>
      <c r="BK224" s="233">
        <f>ROUND(I224*H224,2)</f>
        <v>0</v>
      </c>
      <c r="BL224" s="17" t="s">
        <v>150</v>
      </c>
      <c r="BM224" s="232" t="s">
        <v>351</v>
      </c>
    </row>
    <row r="225" s="13" customFormat="1">
      <c r="A225" s="13"/>
      <c r="B225" s="234"/>
      <c r="C225" s="235"/>
      <c r="D225" s="236" t="s">
        <v>152</v>
      </c>
      <c r="E225" s="237" t="s">
        <v>1</v>
      </c>
      <c r="F225" s="238" t="s">
        <v>352</v>
      </c>
      <c r="G225" s="235"/>
      <c r="H225" s="239">
        <v>46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152</v>
      </c>
      <c r="AU225" s="245" t="s">
        <v>86</v>
      </c>
      <c r="AV225" s="13" t="s">
        <v>86</v>
      </c>
      <c r="AW225" s="13" t="s">
        <v>32</v>
      </c>
      <c r="AX225" s="13" t="s">
        <v>84</v>
      </c>
      <c r="AY225" s="245" t="s">
        <v>144</v>
      </c>
    </row>
    <row r="226" s="2" customFormat="1" ht="24.15" customHeight="1">
      <c r="A226" s="38"/>
      <c r="B226" s="39"/>
      <c r="C226" s="220" t="s">
        <v>353</v>
      </c>
      <c r="D226" s="220" t="s">
        <v>146</v>
      </c>
      <c r="E226" s="221" t="s">
        <v>354</v>
      </c>
      <c r="F226" s="222" t="s">
        <v>355</v>
      </c>
      <c r="G226" s="223" t="s">
        <v>149</v>
      </c>
      <c r="H226" s="224">
        <v>25</v>
      </c>
      <c r="I226" s="225"/>
      <c r="J226" s="226">
        <f>ROUND(I226*H226,2)</f>
        <v>0</v>
      </c>
      <c r="K226" s="227"/>
      <c r="L226" s="44"/>
      <c r="M226" s="228" t="s">
        <v>1</v>
      </c>
      <c r="N226" s="229" t="s">
        <v>41</v>
      </c>
      <c r="O226" s="91"/>
      <c r="P226" s="230">
        <f>O226*H226</f>
        <v>0</v>
      </c>
      <c r="Q226" s="230">
        <v>0.23000000000000001</v>
      </c>
      <c r="R226" s="230">
        <f>Q226*H226</f>
        <v>5.75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150</v>
      </c>
      <c r="AT226" s="232" t="s">
        <v>146</v>
      </c>
      <c r="AU226" s="232" t="s">
        <v>86</v>
      </c>
      <c r="AY226" s="17" t="s">
        <v>144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84</v>
      </c>
      <c r="BK226" s="233">
        <f>ROUND(I226*H226,2)</f>
        <v>0</v>
      </c>
      <c r="BL226" s="17" t="s">
        <v>150</v>
      </c>
      <c r="BM226" s="232" t="s">
        <v>356</v>
      </c>
    </row>
    <row r="227" s="13" customFormat="1">
      <c r="A227" s="13"/>
      <c r="B227" s="234"/>
      <c r="C227" s="235"/>
      <c r="D227" s="236" t="s">
        <v>152</v>
      </c>
      <c r="E227" s="237" t="s">
        <v>1</v>
      </c>
      <c r="F227" s="238" t="s">
        <v>357</v>
      </c>
      <c r="G227" s="235"/>
      <c r="H227" s="239">
        <v>25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152</v>
      </c>
      <c r="AU227" s="245" t="s">
        <v>86</v>
      </c>
      <c r="AV227" s="13" t="s">
        <v>86</v>
      </c>
      <c r="AW227" s="13" t="s">
        <v>32</v>
      </c>
      <c r="AX227" s="13" t="s">
        <v>84</v>
      </c>
      <c r="AY227" s="245" t="s">
        <v>144</v>
      </c>
    </row>
    <row r="228" s="2" customFormat="1" ht="37.8" customHeight="1">
      <c r="A228" s="38"/>
      <c r="B228" s="39"/>
      <c r="C228" s="220" t="s">
        <v>358</v>
      </c>
      <c r="D228" s="220" t="s">
        <v>146</v>
      </c>
      <c r="E228" s="221" t="s">
        <v>359</v>
      </c>
      <c r="F228" s="222" t="s">
        <v>360</v>
      </c>
      <c r="G228" s="223" t="s">
        <v>149</v>
      </c>
      <c r="H228" s="224">
        <v>25</v>
      </c>
      <c r="I228" s="225"/>
      <c r="J228" s="226">
        <f>ROUND(I228*H228,2)</f>
        <v>0</v>
      </c>
      <c r="K228" s="227"/>
      <c r="L228" s="44"/>
      <c r="M228" s="228" t="s">
        <v>1</v>
      </c>
      <c r="N228" s="229" t="s">
        <v>41</v>
      </c>
      <c r="O228" s="91"/>
      <c r="P228" s="230">
        <f>O228*H228</f>
        <v>0</v>
      </c>
      <c r="Q228" s="230">
        <v>0.26375999999999999</v>
      </c>
      <c r="R228" s="230">
        <f>Q228*H228</f>
        <v>6.5939999999999994</v>
      </c>
      <c r="S228" s="230">
        <v>0</v>
      </c>
      <c r="T228" s="23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2" t="s">
        <v>150</v>
      </c>
      <c r="AT228" s="232" t="s">
        <v>146</v>
      </c>
      <c r="AU228" s="232" t="s">
        <v>86</v>
      </c>
      <c r="AY228" s="17" t="s">
        <v>144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84</v>
      </c>
      <c r="BK228" s="233">
        <f>ROUND(I228*H228,2)</f>
        <v>0</v>
      </c>
      <c r="BL228" s="17" t="s">
        <v>150</v>
      </c>
      <c r="BM228" s="232" t="s">
        <v>361</v>
      </c>
    </row>
    <row r="229" s="13" customFormat="1">
      <c r="A229" s="13"/>
      <c r="B229" s="234"/>
      <c r="C229" s="235"/>
      <c r="D229" s="236" t="s">
        <v>152</v>
      </c>
      <c r="E229" s="237" t="s">
        <v>1</v>
      </c>
      <c r="F229" s="238" t="s">
        <v>357</v>
      </c>
      <c r="G229" s="235"/>
      <c r="H229" s="239">
        <v>25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152</v>
      </c>
      <c r="AU229" s="245" t="s">
        <v>86</v>
      </c>
      <c r="AV229" s="13" t="s">
        <v>86</v>
      </c>
      <c r="AW229" s="13" t="s">
        <v>32</v>
      </c>
      <c r="AX229" s="13" t="s">
        <v>84</v>
      </c>
      <c r="AY229" s="245" t="s">
        <v>144</v>
      </c>
    </row>
    <row r="230" s="2" customFormat="1" ht="33" customHeight="1">
      <c r="A230" s="38"/>
      <c r="B230" s="39"/>
      <c r="C230" s="220" t="s">
        <v>105</v>
      </c>
      <c r="D230" s="220" t="s">
        <v>146</v>
      </c>
      <c r="E230" s="221" t="s">
        <v>362</v>
      </c>
      <c r="F230" s="222" t="s">
        <v>363</v>
      </c>
      <c r="G230" s="223" t="s">
        <v>149</v>
      </c>
      <c r="H230" s="224">
        <v>28.940000000000001</v>
      </c>
      <c r="I230" s="225"/>
      <c r="J230" s="226">
        <f>ROUND(I230*H230,2)</f>
        <v>0</v>
      </c>
      <c r="K230" s="227"/>
      <c r="L230" s="44"/>
      <c r="M230" s="228" t="s">
        <v>1</v>
      </c>
      <c r="N230" s="229" t="s">
        <v>41</v>
      </c>
      <c r="O230" s="91"/>
      <c r="P230" s="230">
        <f>O230*H230</f>
        <v>0</v>
      </c>
      <c r="Q230" s="230">
        <v>0.12966</v>
      </c>
      <c r="R230" s="230">
        <f>Q230*H230</f>
        <v>3.7523604000000002</v>
      </c>
      <c r="S230" s="230">
        <v>0</v>
      </c>
      <c r="T230" s="23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2" t="s">
        <v>150</v>
      </c>
      <c r="AT230" s="232" t="s">
        <v>146</v>
      </c>
      <c r="AU230" s="232" t="s">
        <v>86</v>
      </c>
      <c r="AY230" s="17" t="s">
        <v>144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7" t="s">
        <v>84</v>
      </c>
      <c r="BK230" s="233">
        <f>ROUND(I230*H230,2)</f>
        <v>0</v>
      </c>
      <c r="BL230" s="17" t="s">
        <v>150</v>
      </c>
      <c r="BM230" s="232" t="s">
        <v>364</v>
      </c>
    </row>
    <row r="231" s="13" customFormat="1">
      <c r="A231" s="13"/>
      <c r="B231" s="234"/>
      <c r="C231" s="235"/>
      <c r="D231" s="236" t="s">
        <v>152</v>
      </c>
      <c r="E231" s="237" t="s">
        <v>101</v>
      </c>
      <c r="F231" s="238" t="s">
        <v>365</v>
      </c>
      <c r="G231" s="235"/>
      <c r="H231" s="239">
        <v>25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152</v>
      </c>
      <c r="AU231" s="245" t="s">
        <v>86</v>
      </c>
      <c r="AV231" s="13" t="s">
        <v>86</v>
      </c>
      <c r="AW231" s="13" t="s">
        <v>32</v>
      </c>
      <c r="AX231" s="13" t="s">
        <v>76</v>
      </c>
      <c r="AY231" s="245" t="s">
        <v>144</v>
      </c>
    </row>
    <row r="232" s="13" customFormat="1">
      <c r="A232" s="13"/>
      <c r="B232" s="234"/>
      <c r="C232" s="235"/>
      <c r="D232" s="236" t="s">
        <v>152</v>
      </c>
      <c r="E232" s="237" t="s">
        <v>1</v>
      </c>
      <c r="F232" s="238" t="s">
        <v>366</v>
      </c>
      <c r="G232" s="235"/>
      <c r="H232" s="239">
        <v>3.9399999999999999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152</v>
      </c>
      <c r="AU232" s="245" t="s">
        <v>86</v>
      </c>
      <c r="AV232" s="13" t="s">
        <v>86</v>
      </c>
      <c r="AW232" s="13" t="s">
        <v>32</v>
      </c>
      <c r="AX232" s="13" t="s">
        <v>76</v>
      </c>
      <c r="AY232" s="245" t="s">
        <v>144</v>
      </c>
    </row>
    <row r="233" s="14" customFormat="1">
      <c r="A233" s="14"/>
      <c r="B233" s="246"/>
      <c r="C233" s="247"/>
      <c r="D233" s="236" t="s">
        <v>152</v>
      </c>
      <c r="E233" s="248" t="s">
        <v>1</v>
      </c>
      <c r="F233" s="249" t="s">
        <v>187</v>
      </c>
      <c r="G233" s="247"/>
      <c r="H233" s="250">
        <v>28.940000000000001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152</v>
      </c>
      <c r="AU233" s="256" t="s">
        <v>86</v>
      </c>
      <c r="AV233" s="14" t="s">
        <v>150</v>
      </c>
      <c r="AW233" s="14" t="s">
        <v>32</v>
      </c>
      <c r="AX233" s="14" t="s">
        <v>84</v>
      </c>
      <c r="AY233" s="256" t="s">
        <v>144</v>
      </c>
    </row>
    <row r="234" s="2" customFormat="1" ht="24.15" customHeight="1">
      <c r="A234" s="38"/>
      <c r="B234" s="39"/>
      <c r="C234" s="220" t="s">
        <v>367</v>
      </c>
      <c r="D234" s="220" t="s">
        <v>146</v>
      </c>
      <c r="E234" s="221" t="s">
        <v>368</v>
      </c>
      <c r="F234" s="222" t="s">
        <v>369</v>
      </c>
      <c r="G234" s="223" t="s">
        <v>149</v>
      </c>
      <c r="H234" s="224">
        <v>212</v>
      </c>
      <c r="I234" s="225"/>
      <c r="J234" s="226">
        <f>ROUND(I234*H234,2)</f>
        <v>0</v>
      </c>
      <c r="K234" s="227"/>
      <c r="L234" s="44"/>
      <c r="M234" s="228" t="s">
        <v>1</v>
      </c>
      <c r="N234" s="229" t="s">
        <v>41</v>
      </c>
      <c r="O234" s="91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2" t="s">
        <v>150</v>
      </c>
      <c r="AT234" s="232" t="s">
        <v>146</v>
      </c>
      <c r="AU234" s="232" t="s">
        <v>86</v>
      </c>
      <c r="AY234" s="17" t="s">
        <v>144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7" t="s">
        <v>84</v>
      </c>
      <c r="BK234" s="233">
        <f>ROUND(I234*H234,2)</f>
        <v>0</v>
      </c>
      <c r="BL234" s="17" t="s">
        <v>150</v>
      </c>
      <c r="BM234" s="232" t="s">
        <v>370</v>
      </c>
    </row>
    <row r="235" s="13" customFormat="1">
      <c r="A235" s="13"/>
      <c r="B235" s="234"/>
      <c r="C235" s="235"/>
      <c r="D235" s="236" t="s">
        <v>152</v>
      </c>
      <c r="E235" s="237" t="s">
        <v>1</v>
      </c>
      <c r="F235" s="238" t="s">
        <v>371</v>
      </c>
      <c r="G235" s="235"/>
      <c r="H235" s="239">
        <v>50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152</v>
      </c>
      <c r="AU235" s="245" t="s">
        <v>86</v>
      </c>
      <c r="AV235" s="13" t="s">
        <v>86</v>
      </c>
      <c r="AW235" s="13" t="s">
        <v>32</v>
      </c>
      <c r="AX235" s="13" t="s">
        <v>76</v>
      </c>
      <c r="AY235" s="245" t="s">
        <v>144</v>
      </c>
    </row>
    <row r="236" s="13" customFormat="1">
      <c r="A236" s="13"/>
      <c r="B236" s="234"/>
      <c r="C236" s="235"/>
      <c r="D236" s="236" t="s">
        <v>152</v>
      </c>
      <c r="E236" s="237" t="s">
        <v>1</v>
      </c>
      <c r="F236" s="238" t="s">
        <v>372</v>
      </c>
      <c r="G236" s="235"/>
      <c r="H236" s="239">
        <v>92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152</v>
      </c>
      <c r="AU236" s="245" t="s">
        <v>86</v>
      </c>
      <c r="AV236" s="13" t="s">
        <v>86</v>
      </c>
      <c r="AW236" s="13" t="s">
        <v>32</v>
      </c>
      <c r="AX236" s="13" t="s">
        <v>76</v>
      </c>
      <c r="AY236" s="245" t="s">
        <v>144</v>
      </c>
    </row>
    <row r="237" s="13" customFormat="1">
      <c r="A237" s="13"/>
      <c r="B237" s="234"/>
      <c r="C237" s="235"/>
      <c r="D237" s="236" t="s">
        <v>152</v>
      </c>
      <c r="E237" s="237" t="s">
        <v>1</v>
      </c>
      <c r="F237" s="238" t="s">
        <v>373</v>
      </c>
      <c r="G237" s="235"/>
      <c r="H237" s="239">
        <v>70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152</v>
      </c>
      <c r="AU237" s="245" t="s">
        <v>86</v>
      </c>
      <c r="AV237" s="13" t="s">
        <v>86</v>
      </c>
      <c r="AW237" s="13" t="s">
        <v>32</v>
      </c>
      <c r="AX237" s="13" t="s">
        <v>76</v>
      </c>
      <c r="AY237" s="245" t="s">
        <v>144</v>
      </c>
    </row>
    <row r="238" s="14" customFormat="1">
      <c r="A238" s="14"/>
      <c r="B238" s="246"/>
      <c r="C238" s="247"/>
      <c r="D238" s="236" t="s">
        <v>152</v>
      </c>
      <c r="E238" s="248" t="s">
        <v>1</v>
      </c>
      <c r="F238" s="249" t="s">
        <v>187</v>
      </c>
      <c r="G238" s="247"/>
      <c r="H238" s="250">
        <v>212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152</v>
      </c>
      <c r="AU238" s="256" t="s">
        <v>86</v>
      </c>
      <c r="AV238" s="14" t="s">
        <v>150</v>
      </c>
      <c r="AW238" s="14" t="s">
        <v>32</v>
      </c>
      <c r="AX238" s="14" t="s">
        <v>84</v>
      </c>
      <c r="AY238" s="256" t="s">
        <v>144</v>
      </c>
    </row>
    <row r="239" s="2" customFormat="1" ht="33" customHeight="1">
      <c r="A239" s="38"/>
      <c r="B239" s="39"/>
      <c r="C239" s="220" t="s">
        <v>374</v>
      </c>
      <c r="D239" s="220" t="s">
        <v>146</v>
      </c>
      <c r="E239" s="221" t="s">
        <v>375</v>
      </c>
      <c r="F239" s="222" t="s">
        <v>376</v>
      </c>
      <c r="G239" s="223" t="s">
        <v>149</v>
      </c>
      <c r="H239" s="224">
        <v>81</v>
      </c>
      <c r="I239" s="225"/>
      <c r="J239" s="226">
        <f>ROUND(I239*H239,2)</f>
        <v>0</v>
      </c>
      <c r="K239" s="227"/>
      <c r="L239" s="44"/>
      <c r="M239" s="228" t="s">
        <v>1</v>
      </c>
      <c r="N239" s="229" t="s">
        <v>41</v>
      </c>
      <c r="O239" s="91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2" t="s">
        <v>150</v>
      </c>
      <c r="AT239" s="232" t="s">
        <v>146</v>
      </c>
      <c r="AU239" s="232" t="s">
        <v>86</v>
      </c>
      <c r="AY239" s="17" t="s">
        <v>144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7" t="s">
        <v>84</v>
      </c>
      <c r="BK239" s="233">
        <f>ROUND(I239*H239,2)</f>
        <v>0</v>
      </c>
      <c r="BL239" s="17" t="s">
        <v>150</v>
      </c>
      <c r="BM239" s="232" t="s">
        <v>377</v>
      </c>
    </row>
    <row r="240" s="13" customFormat="1">
      <c r="A240" s="13"/>
      <c r="B240" s="234"/>
      <c r="C240" s="235"/>
      <c r="D240" s="236" t="s">
        <v>152</v>
      </c>
      <c r="E240" s="237" t="s">
        <v>104</v>
      </c>
      <c r="F240" s="238" t="s">
        <v>378</v>
      </c>
      <c r="G240" s="235"/>
      <c r="H240" s="239">
        <v>46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152</v>
      </c>
      <c r="AU240" s="245" t="s">
        <v>86</v>
      </c>
      <c r="AV240" s="13" t="s">
        <v>86</v>
      </c>
      <c r="AW240" s="13" t="s">
        <v>32</v>
      </c>
      <c r="AX240" s="13" t="s">
        <v>76</v>
      </c>
      <c r="AY240" s="245" t="s">
        <v>144</v>
      </c>
    </row>
    <row r="241" s="13" customFormat="1">
      <c r="A241" s="13"/>
      <c r="B241" s="234"/>
      <c r="C241" s="235"/>
      <c r="D241" s="236" t="s">
        <v>152</v>
      </c>
      <c r="E241" s="237" t="s">
        <v>109</v>
      </c>
      <c r="F241" s="238" t="s">
        <v>379</v>
      </c>
      <c r="G241" s="235"/>
      <c r="H241" s="239">
        <v>35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152</v>
      </c>
      <c r="AU241" s="245" t="s">
        <v>86</v>
      </c>
      <c r="AV241" s="13" t="s">
        <v>86</v>
      </c>
      <c r="AW241" s="13" t="s">
        <v>32</v>
      </c>
      <c r="AX241" s="13" t="s">
        <v>76</v>
      </c>
      <c r="AY241" s="245" t="s">
        <v>144</v>
      </c>
    </row>
    <row r="242" s="14" customFormat="1">
      <c r="A242" s="14"/>
      <c r="B242" s="246"/>
      <c r="C242" s="247"/>
      <c r="D242" s="236" t="s">
        <v>152</v>
      </c>
      <c r="E242" s="248" t="s">
        <v>1</v>
      </c>
      <c r="F242" s="249" t="s">
        <v>187</v>
      </c>
      <c r="G242" s="247"/>
      <c r="H242" s="250">
        <v>81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152</v>
      </c>
      <c r="AU242" s="256" t="s">
        <v>86</v>
      </c>
      <c r="AV242" s="14" t="s">
        <v>150</v>
      </c>
      <c r="AW242" s="14" t="s">
        <v>32</v>
      </c>
      <c r="AX242" s="14" t="s">
        <v>84</v>
      </c>
      <c r="AY242" s="256" t="s">
        <v>144</v>
      </c>
    </row>
    <row r="243" s="2" customFormat="1" ht="24.15" customHeight="1">
      <c r="A243" s="38"/>
      <c r="B243" s="39"/>
      <c r="C243" s="220" t="s">
        <v>380</v>
      </c>
      <c r="D243" s="220" t="s">
        <v>146</v>
      </c>
      <c r="E243" s="221" t="s">
        <v>381</v>
      </c>
      <c r="F243" s="222" t="s">
        <v>382</v>
      </c>
      <c r="G243" s="223" t="s">
        <v>149</v>
      </c>
      <c r="H243" s="224">
        <v>81</v>
      </c>
      <c r="I243" s="225"/>
      <c r="J243" s="226">
        <f>ROUND(I243*H243,2)</f>
        <v>0</v>
      </c>
      <c r="K243" s="227"/>
      <c r="L243" s="44"/>
      <c r="M243" s="228" t="s">
        <v>1</v>
      </c>
      <c r="N243" s="229" t="s">
        <v>41</v>
      </c>
      <c r="O243" s="91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2" t="s">
        <v>150</v>
      </c>
      <c r="AT243" s="232" t="s">
        <v>146</v>
      </c>
      <c r="AU243" s="232" t="s">
        <v>86</v>
      </c>
      <c r="AY243" s="17" t="s">
        <v>144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7" t="s">
        <v>84</v>
      </c>
      <c r="BK243" s="233">
        <f>ROUND(I243*H243,2)</f>
        <v>0</v>
      </c>
      <c r="BL243" s="17" t="s">
        <v>150</v>
      </c>
      <c r="BM243" s="232" t="s">
        <v>383</v>
      </c>
    </row>
    <row r="244" s="13" customFormat="1">
      <c r="A244" s="13"/>
      <c r="B244" s="234"/>
      <c r="C244" s="235"/>
      <c r="D244" s="236" t="s">
        <v>152</v>
      </c>
      <c r="E244" s="237" t="s">
        <v>1</v>
      </c>
      <c r="F244" s="238" t="s">
        <v>352</v>
      </c>
      <c r="G244" s="235"/>
      <c r="H244" s="239">
        <v>46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152</v>
      </c>
      <c r="AU244" s="245" t="s">
        <v>86</v>
      </c>
      <c r="AV244" s="13" t="s">
        <v>86</v>
      </c>
      <c r="AW244" s="13" t="s">
        <v>32</v>
      </c>
      <c r="AX244" s="13" t="s">
        <v>76</v>
      </c>
      <c r="AY244" s="245" t="s">
        <v>144</v>
      </c>
    </row>
    <row r="245" s="13" customFormat="1">
      <c r="A245" s="13"/>
      <c r="B245" s="234"/>
      <c r="C245" s="235"/>
      <c r="D245" s="236" t="s">
        <v>152</v>
      </c>
      <c r="E245" s="237" t="s">
        <v>1</v>
      </c>
      <c r="F245" s="238" t="s">
        <v>384</v>
      </c>
      <c r="G245" s="235"/>
      <c r="H245" s="239">
        <v>35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152</v>
      </c>
      <c r="AU245" s="245" t="s">
        <v>86</v>
      </c>
      <c r="AV245" s="13" t="s">
        <v>86</v>
      </c>
      <c r="AW245" s="13" t="s">
        <v>32</v>
      </c>
      <c r="AX245" s="13" t="s">
        <v>76</v>
      </c>
      <c r="AY245" s="245" t="s">
        <v>144</v>
      </c>
    </row>
    <row r="246" s="14" customFormat="1">
      <c r="A246" s="14"/>
      <c r="B246" s="246"/>
      <c r="C246" s="247"/>
      <c r="D246" s="236" t="s">
        <v>152</v>
      </c>
      <c r="E246" s="248" t="s">
        <v>1</v>
      </c>
      <c r="F246" s="249" t="s">
        <v>187</v>
      </c>
      <c r="G246" s="247"/>
      <c r="H246" s="250">
        <v>81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152</v>
      </c>
      <c r="AU246" s="256" t="s">
        <v>86</v>
      </c>
      <c r="AV246" s="14" t="s">
        <v>150</v>
      </c>
      <c r="AW246" s="14" t="s">
        <v>32</v>
      </c>
      <c r="AX246" s="14" t="s">
        <v>84</v>
      </c>
      <c r="AY246" s="256" t="s">
        <v>144</v>
      </c>
    </row>
    <row r="247" s="2" customFormat="1" ht="33" customHeight="1">
      <c r="A247" s="38"/>
      <c r="B247" s="39"/>
      <c r="C247" s="220" t="s">
        <v>385</v>
      </c>
      <c r="D247" s="220" t="s">
        <v>146</v>
      </c>
      <c r="E247" s="221" t="s">
        <v>386</v>
      </c>
      <c r="F247" s="222" t="s">
        <v>387</v>
      </c>
      <c r="G247" s="223" t="s">
        <v>149</v>
      </c>
      <c r="H247" s="224">
        <v>193</v>
      </c>
      <c r="I247" s="225"/>
      <c r="J247" s="226">
        <f>ROUND(I247*H247,2)</f>
        <v>0</v>
      </c>
      <c r="K247" s="227"/>
      <c r="L247" s="44"/>
      <c r="M247" s="228" t="s">
        <v>1</v>
      </c>
      <c r="N247" s="229" t="s">
        <v>41</v>
      </c>
      <c r="O247" s="91"/>
      <c r="P247" s="230">
        <f>O247*H247</f>
        <v>0</v>
      </c>
      <c r="Q247" s="230">
        <v>0.090620000000000006</v>
      </c>
      <c r="R247" s="230">
        <f>Q247*H247</f>
        <v>17.489660000000001</v>
      </c>
      <c r="S247" s="230">
        <v>0</v>
      </c>
      <c r="T247" s="23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2" t="s">
        <v>150</v>
      </c>
      <c r="AT247" s="232" t="s">
        <v>146</v>
      </c>
      <c r="AU247" s="232" t="s">
        <v>86</v>
      </c>
      <c r="AY247" s="17" t="s">
        <v>144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84</v>
      </c>
      <c r="BK247" s="233">
        <f>ROUND(I247*H247,2)</f>
        <v>0</v>
      </c>
      <c r="BL247" s="17" t="s">
        <v>150</v>
      </c>
      <c r="BM247" s="232" t="s">
        <v>388</v>
      </c>
    </row>
    <row r="248" s="13" customFormat="1">
      <c r="A248" s="13"/>
      <c r="B248" s="234"/>
      <c r="C248" s="235"/>
      <c r="D248" s="236" t="s">
        <v>152</v>
      </c>
      <c r="E248" s="237" t="s">
        <v>1</v>
      </c>
      <c r="F248" s="238" t="s">
        <v>389</v>
      </c>
      <c r="G248" s="235"/>
      <c r="H248" s="239">
        <v>12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152</v>
      </c>
      <c r="AU248" s="245" t="s">
        <v>86</v>
      </c>
      <c r="AV248" s="13" t="s">
        <v>86</v>
      </c>
      <c r="AW248" s="13" t="s">
        <v>32</v>
      </c>
      <c r="AX248" s="13" t="s">
        <v>76</v>
      </c>
      <c r="AY248" s="245" t="s">
        <v>144</v>
      </c>
    </row>
    <row r="249" s="13" customFormat="1">
      <c r="A249" s="13"/>
      <c r="B249" s="234"/>
      <c r="C249" s="235"/>
      <c r="D249" s="236" t="s">
        <v>152</v>
      </c>
      <c r="E249" s="237" t="s">
        <v>99</v>
      </c>
      <c r="F249" s="238" t="s">
        <v>390</v>
      </c>
      <c r="G249" s="235"/>
      <c r="H249" s="239">
        <v>181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152</v>
      </c>
      <c r="AU249" s="245" t="s">
        <v>86</v>
      </c>
      <c r="AV249" s="13" t="s">
        <v>86</v>
      </c>
      <c r="AW249" s="13" t="s">
        <v>32</v>
      </c>
      <c r="AX249" s="13" t="s">
        <v>76</v>
      </c>
      <c r="AY249" s="245" t="s">
        <v>144</v>
      </c>
    </row>
    <row r="250" s="14" customFormat="1">
      <c r="A250" s="14"/>
      <c r="B250" s="246"/>
      <c r="C250" s="247"/>
      <c r="D250" s="236" t="s">
        <v>152</v>
      </c>
      <c r="E250" s="248" t="s">
        <v>1</v>
      </c>
      <c r="F250" s="249" t="s">
        <v>187</v>
      </c>
      <c r="G250" s="247"/>
      <c r="H250" s="250">
        <v>193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152</v>
      </c>
      <c r="AU250" s="256" t="s">
        <v>86</v>
      </c>
      <c r="AV250" s="14" t="s">
        <v>150</v>
      </c>
      <c r="AW250" s="14" t="s">
        <v>32</v>
      </c>
      <c r="AX250" s="14" t="s">
        <v>84</v>
      </c>
      <c r="AY250" s="256" t="s">
        <v>144</v>
      </c>
    </row>
    <row r="251" s="2" customFormat="1" ht="24.15" customHeight="1">
      <c r="A251" s="38"/>
      <c r="B251" s="39"/>
      <c r="C251" s="257" t="s">
        <v>391</v>
      </c>
      <c r="D251" s="257" t="s">
        <v>302</v>
      </c>
      <c r="E251" s="258" t="s">
        <v>392</v>
      </c>
      <c r="F251" s="259" t="s">
        <v>393</v>
      </c>
      <c r="G251" s="260" t="s">
        <v>149</v>
      </c>
      <c r="H251" s="261">
        <v>174.06999999999999</v>
      </c>
      <c r="I251" s="262"/>
      <c r="J251" s="263">
        <f>ROUND(I251*H251,2)</f>
        <v>0</v>
      </c>
      <c r="K251" s="264"/>
      <c r="L251" s="265"/>
      <c r="M251" s="266" t="s">
        <v>1</v>
      </c>
      <c r="N251" s="267" t="s">
        <v>41</v>
      </c>
      <c r="O251" s="91"/>
      <c r="P251" s="230">
        <f>O251*H251</f>
        <v>0</v>
      </c>
      <c r="Q251" s="230">
        <v>0.17599999999999999</v>
      </c>
      <c r="R251" s="230">
        <f>Q251*H251</f>
        <v>30.636319999999998</v>
      </c>
      <c r="S251" s="230">
        <v>0</v>
      </c>
      <c r="T251" s="23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2" t="s">
        <v>181</v>
      </c>
      <c r="AT251" s="232" t="s">
        <v>302</v>
      </c>
      <c r="AU251" s="232" t="s">
        <v>86</v>
      </c>
      <c r="AY251" s="17" t="s">
        <v>144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84</v>
      </c>
      <c r="BK251" s="233">
        <f>ROUND(I251*H251,2)</f>
        <v>0</v>
      </c>
      <c r="BL251" s="17" t="s">
        <v>150</v>
      </c>
      <c r="BM251" s="232" t="s">
        <v>394</v>
      </c>
    </row>
    <row r="252" s="13" customFormat="1">
      <c r="A252" s="13"/>
      <c r="B252" s="234"/>
      <c r="C252" s="235"/>
      <c r="D252" s="236" t="s">
        <v>152</v>
      </c>
      <c r="E252" s="237" t="s">
        <v>1</v>
      </c>
      <c r="F252" s="238" t="s">
        <v>395</v>
      </c>
      <c r="G252" s="235"/>
      <c r="H252" s="239">
        <v>169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152</v>
      </c>
      <c r="AU252" s="245" t="s">
        <v>86</v>
      </c>
      <c r="AV252" s="13" t="s">
        <v>86</v>
      </c>
      <c r="AW252" s="13" t="s">
        <v>32</v>
      </c>
      <c r="AX252" s="13" t="s">
        <v>84</v>
      </c>
      <c r="AY252" s="245" t="s">
        <v>144</v>
      </c>
    </row>
    <row r="253" s="13" customFormat="1">
      <c r="A253" s="13"/>
      <c r="B253" s="234"/>
      <c r="C253" s="235"/>
      <c r="D253" s="236" t="s">
        <v>152</v>
      </c>
      <c r="E253" s="235"/>
      <c r="F253" s="238" t="s">
        <v>396</v>
      </c>
      <c r="G253" s="235"/>
      <c r="H253" s="239">
        <v>174.06999999999999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152</v>
      </c>
      <c r="AU253" s="245" t="s">
        <v>86</v>
      </c>
      <c r="AV253" s="13" t="s">
        <v>86</v>
      </c>
      <c r="AW253" s="13" t="s">
        <v>4</v>
      </c>
      <c r="AX253" s="13" t="s">
        <v>84</v>
      </c>
      <c r="AY253" s="245" t="s">
        <v>144</v>
      </c>
    </row>
    <row r="254" s="2" customFormat="1" ht="24.15" customHeight="1">
      <c r="A254" s="38"/>
      <c r="B254" s="39"/>
      <c r="C254" s="257" t="s">
        <v>397</v>
      </c>
      <c r="D254" s="257" t="s">
        <v>302</v>
      </c>
      <c r="E254" s="258" t="s">
        <v>398</v>
      </c>
      <c r="F254" s="259" t="s">
        <v>399</v>
      </c>
      <c r="G254" s="260" t="s">
        <v>149</v>
      </c>
      <c r="H254" s="261">
        <v>6.1799999999999997</v>
      </c>
      <c r="I254" s="262"/>
      <c r="J254" s="263">
        <f>ROUND(I254*H254,2)</f>
        <v>0</v>
      </c>
      <c r="K254" s="264"/>
      <c r="L254" s="265"/>
      <c r="M254" s="266" t="s">
        <v>1</v>
      </c>
      <c r="N254" s="267" t="s">
        <v>41</v>
      </c>
      <c r="O254" s="91"/>
      <c r="P254" s="230">
        <f>O254*H254</f>
        <v>0</v>
      </c>
      <c r="Q254" s="230">
        <v>0.17000000000000001</v>
      </c>
      <c r="R254" s="230">
        <f>Q254*H254</f>
        <v>1.0506</v>
      </c>
      <c r="S254" s="230">
        <v>0</v>
      </c>
      <c r="T254" s="23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2" t="s">
        <v>181</v>
      </c>
      <c r="AT254" s="232" t="s">
        <v>302</v>
      </c>
      <c r="AU254" s="232" t="s">
        <v>86</v>
      </c>
      <c r="AY254" s="17" t="s">
        <v>144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7" t="s">
        <v>84</v>
      </c>
      <c r="BK254" s="233">
        <f>ROUND(I254*H254,2)</f>
        <v>0</v>
      </c>
      <c r="BL254" s="17" t="s">
        <v>150</v>
      </c>
      <c r="BM254" s="232" t="s">
        <v>400</v>
      </c>
    </row>
    <row r="255" s="13" customFormat="1">
      <c r="A255" s="13"/>
      <c r="B255" s="234"/>
      <c r="C255" s="235"/>
      <c r="D255" s="236" t="s">
        <v>152</v>
      </c>
      <c r="E255" s="237" t="s">
        <v>1</v>
      </c>
      <c r="F255" s="238" t="s">
        <v>401</v>
      </c>
      <c r="G255" s="235"/>
      <c r="H255" s="239">
        <v>6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152</v>
      </c>
      <c r="AU255" s="245" t="s">
        <v>86</v>
      </c>
      <c r="AV255" s="13" t="s">
        <v>86</v>
      </c>
      <c r="AW255" s="13" t="s">
        <v>32</v>
      </c>
      <c r="AX255" s="13" t="s">
        <v>84</v>
      </c>
      <c r="AY255" s="245" t="s">
        <v>144</v>
      </c>
    </row>
    <row r="256" s="13" customFormat="1">
      <c r="A256" s="13"/>
      <c r="B256" s="234"/>
      <c r="C256" s="235"/>
      <c r="D256" s="236" t="s">
        <v>152</v>
      </c>
      <c r="E256" s="235"/>
      <c r="F256" s="238" t="s">
        <v>402</v>
      </c>
      <c r="G256" s="235"/>
      <c r="H256" s="239">
        <v>6.1799999999999997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152</v>
      </c>
      <c r="AU256" s="245" t="s">
        <v>86</v>
      </c>
      <c r="AV256" s="13" t="s">
        <v>86</v>
      </c>
      <c r="AW256" s="13" t="s">
        <v>4</v>
      </c>
      <c r="AX256" s="13" t="s">
        <v>84</v>
      </c>
      <c r="AY256" s="245" t="s">
        <v>144</v>
      </c>
    </row>
    <row r="257" s="2" customFormat="1" ht="24.15" customHeight="1">
      <c r="A257" s="38"/>
      <c r="B257" s="39"/>
      <c r="C257" s="257" t="s">
        <v>403</v>
      </c>
      <c r="D257" s="257" t="s">
        <v>302</v>
      </c>
      <c r="E257" s="258" t="s">
        <v>404</v>
      </c>
      <c r="F257" s="259" t="s">
        <v>405</v>
      </c>
      <c r="G257" s="260" t="s">
        <v>149</v>
      </c>
      <c r="H257" s="261">
        <v>6.1799999999999997</v>
      </c>
      <c r="I257" s="262"/>
      <c r="J257" s="263">
        <f>ROUND(I257*H257,2)</f>
        <v>0</v>
      </c>
      <c r="K257" s="264"/>
      <c r="L257" s="265"/>
      <c r="M257" s="266" t="s">
        <v>1</v>
      </c>
      <c r="N257" s="267" t="s">
        <v>41</v>
      </c>
      <c r="O257" s="91"/>
      <c r="P257" s="230">
        <f>O257*H257</f>
        <v>0</v>
      </c>
      <c r="Q257" s="230">
        <v>0.17599999999999999</v>
      </c>
      <c r="R257" s="230">
        <f>Q257*H257</f>
        <v>1.08768</v>
      </c>
      <c r="S257" s="230">
        <v>0</v>
      </c>
      <c r="T257" s="23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2" t="s">
        <v>181</v>
      </c>
      <c r="AT257" s="232" t="s">
        <v>302</v>
      </c>
      <c r="AU257" s="232" t="s">
        <v>86</v>
      </c>
      <c r="AY257" s="17" t="s">
        <v>144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84</v>
      </c>
      <c r="BK257" s="233">
        <f>ROUND(I257*H257,2)</f>
        <v>0</v>
      </c>
      <c r="BL257" s="17" t="s">
        <v>150</v>
      </c>
      <c r="BM257" s="232" t="s">
        <v>406</v>
      </c>
    </row>
    <row r="258" s="13" customFormat="1">
      <c r="A258" s="13"/>
      <c r="B258" s="234"/>
      <c r="C258" s="235"/>
      <c r="D258" s="236" t="s">
        <v>152</v>
      </c>
      <c r="E258" s="237" t="s">
        <v>1</v>
      </c>
      <c r="F258" s="238" t="s">
        <v>407</v>
      </c>
      <c r="G258" s="235"/>
      <c r="H258" s="239">
        <v>6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152</v>
      </c>
      <c r="AU258" s="245" t="s">
        <v>86</v>
      </c>
      <c r="AV258" s="13" t="s">
        <v>86</v>
      </c>
      <c r="AW258" s="13" t="s">
        <v>32</v>
      </c>
      <c r="AX258" s="13" t="s">
        <v>84</v>
      </c>
      <c r="AY258" s="245" t="s">
        <v>144</v>
      </c>
    </row>
    <row r="259" s="13" customFormat="1">
      <c r="A259" s="13"/>
      <c r="B259" s="234"/>
      <c r="C259" s="235"/>
      <c r="D259" s="236" t="s">
        <v>152</v>
      </c>
      <c r="E259" s="235"/>
      <c r="F259" s="238" t="s">
        <v>402</v>
      </c>
      <c r="G259" s="235"/>
      <c r="H259" s="239">
        <v>6.1799999999999997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152</v>
      </c>
      <c r="AU259" s="245" t="s">
        <v>86</v>
      </c>
      <c r="AV259" s="13" t="s">
        <v>86</v>
      </c>
      <c r="AW259" s="13" t="s">
        <v>4</v>
      </c>
      <c r="AX259" s="13" t="s">
        <v>84</v>
      </c>
      <c r="AY259" s="245" t="s">
        <v>144</v>
      </c>
    </row>
    <row r="260" s="2" customFormat="1" ht="24.15" customHeight="1">
      <c r="A260" s="38"/>
      <c r="B260" s="39"/>
      <c r="C260" s="257" t="s">
        <v>408</v>
      </c>
      <c r="D260" s="257" t="s">
        <v>302</v>
      </c>
      <c r="E260" s="258" t="s">
        <v>409</v>
      </c>
      <c r="F260" s="259" t="s">
        <v>410</v>
      </c>
      <c r="G260" s="260" t="s">
        <v>149</v>
      </c>
      <c r="H260" s="261">
        <v>8.2400000000000002</v>
      </c>
      <c r="I260" s="262"/>
      <c r="J260" s="263">
        <f>ROUND(I260*H260,2)</f>
        <v>0</v>
      </c>
      <c r="K260" s="264"/>
      <c r="L260" s="265"/>
      <c r="M260" s="266" t="s">
        <v>1</v>
      </c>
      <c r="N260" s="267" t="s">
        <v>41</v>
      </c>
      <c r="O260" s="91"/>
      <c r="P260" s="230">
        <f>O260*H260</f>
        <v>0</v>
      </c>
      <c r="Q260" s="230">
        <v>0.17499999999999999</v>
      </c>
      <c r="R260" s="230">
        <f>Q260*H260</f>
        <v>1.442</v>
      </c>
      <c r="S260" s="230">
        <v>0</v>
      </c>
      <c r="T260" s="231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2" t="s">
        <v>181</v>
      </c>
      <c r="AT260" s="232" t="s">
        <v>302</v>
      </c>
      <c r="AU260" s="232" t="s">
        <v>86</v>
      </c>
      <c r="AY260" s="17" t="s">
        <v>144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7" t="s">
        <v>84</v>
      </c>
      <c r="BK260" s="233">
        <f>ROUND(I260*H260,2)</f>
        <v>0</v>
      </c>
      <c r="BL260" s="17" t="s">
        <v>150</v>
      </c>
      <c r="BM260" s="232" t="s">
        <v>411</v>
      </c>
    </row>
    <row r="261" s="13" customFormat="1">
      <c r="A261" s="13"/>
      <c r="B261" s="234"/>
      <c r="C261" s="235"/>
      <c r="D261" s="236" t="s">
        <v>152</v>
      </c>
      <c r="E261" s="237" t="s">
        <v>1</v>
      </c>
      <c r="F261" s="238" t="s">
        <v>412</v>
      </c>
      <c r="G261" s="235"/>
      <c r="H261" s="239">
        <v>8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152</v>
      </c>
      <c r="AU261" s="245" t="s">
        <v>86</v>
      </c>
      <c r="AV261" s="13" t="s">
        <v>86</v>
      </c>
      <c r="AW261" s="13" t="s">
        <v>32</v>
      </c>
      <c r="AX261" s="13" t="s">
        <v>84</v>
      </c>
      <c r="AY261" s="245" t="s">
        <v>144</v>
      </c>
    </row>
    <row r="262" s="13" customFormat="1">
      <c r="A262" s="13"/>
      <c r="B262" s="234"/>
      <c r="C262" s="235"/>
      <c r="D262" s="236" t="s">
        <v>152</v>
      </c>
      <c r="E262" s="235"/>
      <c r="F262" s="238" t="s">
        <v>413</v>
      </c>
      <c r="G262" s="235"/>
      <c r="H262" s="239">
        <v>8.2400000000000002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152</v>
      </c>
      <c r="AU262" s="245" t="s">
        <v>86</v>
      </c>
      <c r="AV262" s="13" t="s">
        <v>86</v>
      </c>
      <c r="AW262" s="13" t="s">
        <v>4</v>
      </c>
      <c r="AX262" s="13" t="s">
        <v>84</v>
      </c>
      <c r="AY262" s="245" t="s">
        <v>144</v>
      </c>
    </row>
    <row r="263" s="2" customFormat="1" ht="37.8" customHeight="1">
      <c r="A263" s="38"/>
      <c r="B263" s="39"/>
      <c r="C263" s="220" t="s">
        <v>414</v>
      </c>
      <c r="D263" s="220" t="s">
        <v>146</v>
      </c>
      <c r="E263" s="221" t="s">
        <v>415</v>
      </c>
      <c r="F263" s="222" t="s">
        <v>416</v>
      </c>
      <c r="G263" s="223" t="s">
        <v>149</v>
      </c>
      <c r="H263" s="224">
        <v>24</v>
      </c>
      <c r="I263" s="225"/>
      <c r="J263" s="226">
        <f>ROUND(I263*H263,2)</f>
        <v>0</v>
      </c>
      <c r="K263" s="227"/>
      <c r="L263" s="44"/>
      <c r="M263" s="228" t="s">
        <v>1</v>
      </c>
      <c r="N263" s="229" t="s">
        <v>41</v>
      </c>
      <c r="O263" s="91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2" t="s">
        <v>150</v>
      </c>
      <c r="AT263" s="232" t="s">
        <v>146</v>
      </c>
      <c r="AU263" s="232" t="s">
        <v>86</v>
      </c>
      <c r="AY263" s="17" t="s">
        <v>144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7" t="s">
        <v>84</v>
      </c>
      <c r="BK263" s="233">
        <f>ROUND(I263*H263,2)</f>
        <v>0</v>
      </c>
      <c r="BL263" s="17" t="s">
        <v>150</v>
      </c>
      <c r="BM263" s="232" t="s">
        <v>417</v>
      </c>
    </row>
    <row r="264" s="13" customFormat="1">
      <c r="A264" s="13"/>
      <c r="B264" s="234"/>
      <c r="C264" s="235"/>
      <c r="D264" s="236" t="s">
        <v>152</v>
      </c>
      <c r="E264" s="237" t="s">
        <v>1</v>
      </c>
      <c r="F264" s="238" t="s">
        <v>418</v>
      </c>
      <c r="G264" s="235"/>
      <c r="H264" s="239">
        <v>24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152</v>
      </c>
      <c r="AU264" s="245" t="s">
        <v>86</v>
      </c>
      <c r="AV264" s="13" t="s">
        <v>86</v>
      </c>
      <c r="AW264" s="13" t="s">
        <v>32</v>
      </c>
      <c r="AX264" s="13" t="s">
        <v>84</v>
      </c>
      <c r="AY264" s="245" t="s">
        <v>144</v>
      </c>
    </row>
    <row r="265" s="2" customFormat="1" ht="24.15" customHeight="1">
      <c r="A265" s="38"/>
      <c r="B265" s="39"/>
      <c r="C265" s="220" t="s">
        <v>419</v>
      </c>
      <c r="D265" s="220" t="s">
        <v>146</v>
      </c>
      <c r="E265" s="221" t="s">
        <v>420</v>
      </c>
      <c r="F265" s="222" t="s">
        <v>421</v>
      </c>
      <c r="G265" s="223" t="s">
        <v>149</v>
      </c>
      <c r="H265" s="224">
        <v>27</v>
      </c>
      <c r="I265" s="225"/>
      <c r="J265" s="226">
        <f>ROUND(I265*H265,2)</f>
        <v>0</v>
      </c>
      <c r="K265" s="227"/>
      <c r="L265" s="44"/>
      <c r="M265" s="228" t="s">
        <v>1</v>
      </c>
      <c r="N265" s="229" t="s">
        <v>41</v>
      </c>
      <c r="O265" s="91"/>
      <c r="P265" s="230">
        <f>O265*H265</f>
        <v>0</v>
      </c>
      <c r="Q265" s="230">
        <v>0.098000000000000004</v>
      </c>
      <c r="R265" s="230">
        <f>Q265*H265</f>
        <v>2.6459999999999999</v>
      </c>
      <c r="S265" s="230">
        <v>0</v>
      </c>
      <c r="T265" s="23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2" t="s">
        <v>150</v>
      </c>
      <c r="AT265" s="232" t="s">
        <v>146</v>
      </c>
      <c r="AU265" s="232" t="s">
        <v>86</v>
      </c>
      <c r="AY265" s="17" t="s">
        <v>144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84</v>
      </c>
      <c r="BK265" s="233">
        <f>ROUND(I265*H265,2)</f>
        <v>0</v>
      </c>
      <c r="BL265" s="17" t="s">
        <v>150</v>
      </c>
      <c r="BM265" s="232" t="s">
        <v>422</v>
      </c>
    </row>
    <row r="266" s="13" customFormat="1">
      <c r="A266" s="13"/>
      <c r="B266" s="234"/>
      <c r="C266" s="235"/>
      <c r="D266" s="236" t="s">
        <v>152</v>
      </c>
      <c r="E266" s="237" t="s">
        <v>1</v>
      </c>
      <c r="F266" s="238" t="s">
        <v>423</v>
      </c>
      <c r="G266" s="235"/>
      <c r="H266" s="239">
        <v>27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152</v>
      </c>
      <c r="AU266" s="245" t="s">
        <v>86</v>
      </c>
      <c r="AV266" s="13" t="s">
        <v>86</v>
      </c>
      <c r="AW266" s="13" t="s">
        <v>32</v>
      </c>
      <c r="AX266" s="13" t="s">
        <v>84</v>
      </c>
      <c r="AY266" s="245" t="s">
        <v>144</v>
      </c>
    </row>
    <row r="267" s="2" customFormat="1" ht="24.15" customHeight="1">
      <c r="A267" s="38"/>
      <c r="B267" s="39"/>
      <c r="C267" s="257" t="s">
        <v>424</v>
      </c>
      <c r="D267" s="257" t="s">
        <v>302</v>
      </c>
      <c r="E267" s="258" t="s">
        <v>425</v>
      </c>
      <c r="F267" s="259" t="s">
        <v>426</v>
      </c>
      <c r="G267" s="260" t="s">
        <v>149</v>
      </c>
      <c r="H267" s="261">
        <v>27.809999999999999</v>
      </c>
      <c r="I267" s="262"/>
      <c r="J267" s="263">
        <f>ROUND(I267*H267,2)</f>
        <v>0</v>
      </c>
      <c r="K267" s="264"/>
      <c r="L267" s="265"/>
      <c r="M267" s="266" t="s">
        <v>1</v>
      </c>
      <c r="N267" s="267" t="s">
        <v>41</v>
      </c>
      <c r="O267" s="91"/>
      <c r="P267" s="230">
        <f>O267*H267</f>
        <v>0</v>
      </c>
      <c r="Q267" s="230">
        <v>0.108</v>
      </c>
      <c r="R267" s="230">
        <f>Q267*H267</f>
        <v>3.0034799999999997</v>
      </c>
      <c r="S267" s="230">
        <v>0</v>
      </c>
      <c r="T267" s="231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2" t="s">
        <v>181</v>
      </c>
      <c r="AT267" s="232" t="s">
        <v>302</v>
      </c>
      <c r="AU267" s="232" t="s">
        <v>86</v>
      </c>
      <c r="AY267" s="17" t="s">
        <v>144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7" t="s">
        <v>84</v>
      </c>
      <c r="BK267" s="233">
        <f>ROUND(I267*H267,2)</f>
        <v>0</v>
      </c>
      <c r="BL267" s="17" t="s">
        <v>150</v>
      </c>
      <c r="BM267" s="232" t="s">
        <v>427</v>
      </c>
    </row>
    <row r="268" s="13" customFormat="1">
      <c r="A268" s="13"/>
      <c r="B268" s="234"/>
      <c r="C268" s="235"/>
      <c r="D268" s="236" t="s">
        <v>152</v>
      </c>
      <c r="E268" s="235"/>
      <c r="F268" s="238" t="s">
        <v>428</v>
      </c>
      <c r="G268" s="235"/>
      <c r="H268" s="239">
        <v>27.809999999999999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152</v>
      </c>
      <c r="AU268" s="245" t="s">
        <v>86</v>
      </c>
      <c r="AV268" s="13" t="s">
        <v>86</v>
      </c>
      <c r="AW268" s="13" t="s">
        <v>4</v>
      </c>
      <c r="AX268" s="13" t="s">
        <v>84</v>
      </c>
      <c r="AY268" s="245" t="s">
        <v>144</v>
      </c>
    </row>
    <row r="269" s="12" customFormat="1" ht="22.8" customHeight="1">
      <c r="A269" s="12"/>
      <c r="B269" s="204"/>
      <c r="C269" s="205"/>
      <c r="D269" s="206" t="s">
        <v>75</v>
      </c>
      <c r="E269" s="218" t="s">
        <v>188</v>
      </c>
      <c r="F269" s="218" t="s">
        <v>429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SUM(P270:P293)</f>
        <v>0</v>
      </c>
      <c r="Q269" s="212"/>
      <c r="R269" s="213">
        <f>SUM(R270:R293)</f>
        <v>41.110579999999992</v>
      </c>
      <c r="S269" s="212"/>
      <c r="T269" s="214">
        <f>SUM(T270:T293)</f>
        <v>0.84700000000000009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84</v>
      </c>
      <c r="AT269" s="216" t="s">
        <v>75</v>
      </c>
      <c r="AU269" s="216" t="s">
        <v>84</v>
      </c>
      <c r="AY269" s="215" t="s">
        <v>144</v>
      </c>
      <c r="BK269" s="217">
        <f>SUM(BK270:BK293)</f>
        <v>0</v>
      </c>
    </row>
    <row r="270" s="2" customFormat="1" ht="24.15" customHeight="1">
      <c r="A270" s="38"/>
      <c r="B270" s="39"/>
      <c r="C270" s="220" t="s">
        <v>430</v>
      </c>
      <c r="D270" s="220" t="s">
        <v>146</v>
      </c>
      <c r="E270" s="221" t="s">
        <v>431</v>
      </c>
      <c r="F270" s="222" t="s">
        <v>432</v>
      </c>
      <c r="G270" s="223" t="s">
        <v>156</v>
      </c>
      <c r="H270" s="224">
        <v>1</v>
      </c>
      <c r="I270" s="225"/>
      <c r="J270" s="226">
        <f>ROUND(I270*H270,2)</f>
        <v>0</v>
      </c>
      <c r="K270" s="227"/>
      <c r="L270" s="44"/>
      <c r="M270" s="228" t="s">
        <v>1</v>
      </c>
      <c r="N270" s="229" t="s">
        <v>41</v>
      </c>
      <c r="O270" s="91"/>
      <c r="P270" s="230">
        <f>O270*H270</f>
        <v>0</v>
      </c>
      <c r="Q270" s="230">
        <v>0.10940999999999999</v>
      </c>
      <c r="R270" s="230">
        <f>Q270*H270</f>
        <v>0.10940999999999999</v>
      </c>
      <c r="S270" s="230">
        <v>0</v>
      </c>
      <c r="T270" s="23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2" t="s">
        <v>150</v>
      </c>
      <c r="AT270" s="232" t="s">
        <v>146</v>
      </c>
      <c r="AU270" s="232" t="s">
        <v>86</v>
      </c>
      <c r="AY270" s="17" t="s">
        <v>144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7" t="s">
        <v>84</v>
      </c>
      <c r="BK270" s="233">
        <f>ROUND(I270*H270,2)</f>
        <v>0</v>
      </c>
      <c r="BL270" s="17" t="s">
        <v>150</v>
      </c>
      <c r="BM270" s="232" t="s">
        <v>433</v>
      </c>
    </row>
    <row r="271" s="13" customFormat="1">
      <c r="A271" s="13"/>
      <c r="B271" s="234"/>
      <c r="C271" s="235"/>
      <c r="D271" s="236" t="s">
        <v>152</v>
      </c>
      <c r="E271" s="237" t="s">
        <v>1</v>
      </c>
      <c r="F271" s="238" t="s">
        <v>434</v>
      </c>
      <c r="G271" s="235"/>
      <c r="H271" s="239">
        <v>1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152</v>
      </c>
      <c r="AU271" s="245" t="s">
        <v>86</v>
      </c>
      <c r="AV271" s="13" t="s">
        <v>86</v>
      </c>
      <c r="AW271" s="13" t="s">
        <v>32</v>
      </c>
      <c r="AX271" s="13" t="s">
        <v>84</v>
      </c>
      <c r="AY271" s="245" t="s">
        <v>144</v>
      </c>
    </row>
    <row r="272" s="2" customFormat="1" ht="24.15" customHeight="1">
      <c r="A272" s="38"/>
      <c r="B272" s="39"/>
      <c r="C272" s="220" t="s">
        <v>435</v>
      </c>
      <c r="D272" s="220" t="s">
        <v>146</v>
      </c>
      <c r="E272" s="221" t="s">
        <v>436</v>
      </c>
      <c r="F272" s="222" t="s">
        <v>437</v>
      </c>
      <c r="G272" s="223" t="s">
        <v>213</v>
      </c>
      <c r="H272" s="224">
        <v>17.859999999999999</v>
      </c>
      <c r="I272" s="225"/>
      <c r="J272" s="226">
        <f>ROUND(I272*H272,2)</f>
        <v>0</v>
      </c>
      <c r="K272" s="227"/>
      <c r="L272" s="44"/>
      <c r="M272" s="228" t="s">
        <v>1</v>
      </c>
      <c r="N272" s="229" t="s">
        <v>41</v>
      </c>
      <c r="O272" s="91"/>
      <c r="P272" s="230">
        <f>O272*H272</f>
        <v>0</v>
      </c>
      <c r="Q272" s="230">
        <v>0.0021900000000000001</v>
      </c>
      <c r="R272" s="230">
        <f>Q272*H272</f>
        <v>0.0391134</v>
      </c>
      <c r="S272" s="230">
        <v>0</v>
      </c>
      <c r="T272" s="231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2" t="s">
        <v>150</v>
      </c>
      <c r="AT272" s="232" t="s">
        <v>146</v>
      </c>
      <c r="AU272" s="232" t="s">
        <v>86</v>
      </c>
      <c r="AY272" s="17" t="s">
        <v>144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7" t="s">
        <v>84</v>
      </c>
      <c r="BK272" s="233">
        <f>ROUND(I272*H272,2)</f>
        <v>0</v>
      </c>
      <c r="BL272" s="17" t="s">
        <v>150</v>
      </c>
      <c r="BM272" s="232" t="s">
        <v>438</v>
      </c>
    </row>
    <row r="273" s="13" customFormat="1">
      <c r="A273" s="13"/>
      <c r="B273" s="234"/>
      <c r="C273" s="235"/>
      <c r="D273" s="236" t="s">
        <v>152</v>
      </c>
      <c r="E273" s="237" t="s">
        <v>1</v>
      </c>
      <c r="F273" s="238" t="s">
        <v>439</v>
      </c>
      <c r="G273" s="235"/>
      <c r="H273" s="239">
        <v>17.859999999999999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152</v>
      </c>
      <c r="AU273" s="245" t="s">
        <v>86</v>
      </c>
      <c r="AV273" s="13" t="s">
        <v>86</v>
      </c>
      <c r="AW273" s="13" t="s">
        <v>32</v>
      </c>
      <c r="AX273" s="13" t="s">
        <v>84</v>
      </c>
      <c r="AY273" s="245" t="s">
        <v>144</v>
      </c>
    </row>
    <row r="274" s="2" customFormat="1" ht="33" customHeight="1">
      <c r="A274" s="38"/>
      <c r="B274" s="39"/>
      <c r="C274" s="220" t="s">
        <v>440</v>
      </c>
      <c r="D274" s="220" t="s">
        <v>146</v>
      </c>
      <c r="E274" s="221" t="s">
        <v>441</v>
      </c>
      <c r="F274" s="222" t="s">
        <v>442</v>
      </c>
      <c r="G274" s="223" t="s">
        <v>213</v>
      </c>
      <c r="H274" s="224">
        <v>106.5</v>
      </c>
      <c r="I274" s="225"/>
      <c r="J274" s="226">
        <f>ROUND(I274*H274,2)</f>
        <v>0</v>
      </c>
      <c r="K274" s="227"/>
      <c r="L274" s="44"/>
      <c r="M274" s="228" t="s">
        <v>1</v>
      </c>
      <c r="N274" s="229" t="s">
        <v>41</v>
      </c>
      <c r="O274" s="91"/>
      <c r="P274" s="230">
        <f>O274*H274</f>
        <v>0</v>
      </c>
      <c r="Q274" s="230">
        <v>0.15540000000000001</v>
      </c>
      <c r="R274" s="230">
        <f>Q274*H274</f>
        <v>16.5501</v>
      </c>
      <c r="S274" s="230">
        <v>0</v>
      </c>
      <c r="T274" s="23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2" t="s">
        <v>150</v>
      </c>
      <c r="AT274" s="232" t="s">
        <v>146</v>
      </c>
      <c r="AU274" s="232" t="s">
        <v>86</v>
      </c>
      <c r="AY274" s="17" t="s">
        <v>144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7" t="s">
        <v>84</v>
      </c>
      <c r="BK274" s="233">
        <f>ROUND(I274*H274,2)</f>
        <v>0</v>
      </c>
      <c r="BL274" s="17" t="s">
        <v>150</v>
      </c>
      <c r="BM274" s="232" t="s">
        <v>443</v>
      </c>
    </row>
    <row r="275" s="13" customFormat="1">
      <c r="A275" s="13"/>
      <c r="B275" s="234"/>
      <c r="C275" s="235"/>
      <c r="D275" s="236" t="s">
        <v>152</v>
      </c>
      <c r="E275" s="237" t="s">
        <v>1</v>
      </c>
      <c r="F275" s="238" t="s">
        <v>444</v>
      </c>
      <c r="G275" s="235"/>
      <c r="H275" s="239">
        <v>106.5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152</v>
      </c>
      <c r="AU275" s="245" t="s">
        <v>86</v>
      </c>
      <c r="AV275" s="13" t="s">
        <v>86</v>
      </c>
      <c r="AW275" s="13" t="s">
        <v>32</v>
      </c>
      <c r="AX275" s="13" t="s">
        <v>84</v>
      </c>
      <c r="AY275" s="245" t="s">
        <v>144</v>
      </c>
    </row>
    <row r="276" s="2" customFormat="1" ht="16.5" customHeight="1">
      <c r="A276" s="38"/>
      <c r="B276" s="39"/>
      <c r="C276" s="257" t="s">
        <v>445</v>
      </c>
      <c r="D276" s="257" t="s">
        <v>302</v>
      </c>
      <c r="E276" s="258" t="s">
        <v>446</v>
      </c>
      <c r="F276" s="259" t="s">
        <v>447</v>
      </c>
      <c r="G276" s="260" t="s">
        <v>213</v>
      </c>
      <c r="H276" s="261">
        <v>102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41</v>
      </c>
      <c r="O276" s="91"/>
      <c r="P276" s="230">
        <f>O276*H276</f>
        <v>0</v>
      </c>
      <c r="Q276" s="230">
        <v>0.10199999999999999</v>
      </c>
      <c r="R276" s="230">
        <f>Q276*H276</f>
        <v>10.404</v>
      </c>
      <c r="S276" s="230">
        <v>0</v>
      </c>
      <c r="T276" s="231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2" t="s">
        <v>181</v>
      </c>
      <c r="AT276" s="232" t="s">
        <v>302</v>
      </c>
      <c r="AU276" s="232" t="s">
        <v>86</v>
      </c>
      <c r="AY276" s="17" t="s">
        <v>144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7" t="s">
        <v>84</v>
      </c>
      <c r="BK276" s="233">
        <f>ROUND(I276*H276,2)</f>
        <v>0</v>
      </c>
      <c r="BL276" s="17" t="s">
        <v>150</v>
      </c>
      <c r="BM276" s="232" t="s">
        <v>448</v>
      </c>
    </row>
    <row r="277" s="13" customFormat="1">
      <c r="A277" s="13"/>
      <c r="B277" s="234"/>
      <c r="C277" s="235"/>
      <c r="D277" s="236" t="s">
        <v>152</v>
      </c>
      <c r="E277" s="237" t="s">
        <v>1</v>
      </c>
      <c r="F277" s="238" t="s">
        <v>449</v>
      </c>
      <c r="G277" s="235"/>
      <c r="H277" s="239">
        <v>100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152</v>
      </c>
      <c r="AU277" s="245" t="s">
        <v>86</v>
      </c>
      <c r="AV277" s="13" t="s">
        <v>86</v>
      </c>
      <c r="AW277" s="13" t="s">
        <v>32</v>
      </c>
      <c r="AX277" s="13" t="s">
        <v>84</v>
      </c>
      <c r="AY277" s="245" t="s">
        <v>144</v>
      </c>
    </row>
    <row r="278" s="13" customFormat="1">
      <c r="A278" s="13"/>
      <c r="B278" s="234"/>
      <c r="C278" s="235"/>
      <c r="D278" s="236" t="s">
        <v>152</v>
      </c>
      <c r="E278" s="235"/>
      <c r="F278" s="238" t="s">
        <v>450</v>
      </c>
      <c r="G278" s="235"/>
      <c r="H278" s="239">
        <v>102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152</v>
      </c>
      <c r="AU278" s="245" t="s">
        <v>86</v>
      </c>
      <c r="AV278" s="13" t="s">
        <v>86</v>
      </c>
      <c r="AW278" s="13" t="s">
        <v>4</v>
      </c>
      <c r="AX278" s="13" t="s">
        <v>84</v>
      </c>
      <c r="AY278" s="245" t="s">
        <v>144</v>
      </c>
    </row>
    <row r="279" s="2" customFormat="1" ht="16.5" customHeight="1">
      <c r="A279" s="38"/>
      <c r="B279" s="39"/>
      <c r="C279" s="257" t="s">
        <v>451</v>
      </c>
      <c r="D279" s="257" t="s">
        <v>302</v>
      </c>
      <c r="E279" s="258" t="s">
        <v>452</v>
      </c>
      <c r="F279" s="259" t="s">
        <v>453</v>
      </c>
      <c r="G279" s="260" t="s">
        <v>213</v>
      </c>
      <c r="H279" s="261">
        <v>6.6299999999999999</v>
      </c>
      <c r="I279" s="262"/>
      <c r="J279" s="263">
        <f>ROUND(I279*H279,2)</f>
        <v>0</v>
      </c>
      <c r="K279" s="264"/>
      <c r="L279" s="265"/>
      <c r="M279" s="266" t="s">
        <v>1</v>
      </c>
      <c r="N279" s="267" t="s">
        <v>41</v>
      </c>
      <c r="O279" s="91"/>
      <c r="P279" s="230">
        <f>O279*H279</f>
        <v>0</v>
      </c>
      <c r="Q279" s="230">
        <v>0.056000000000000001</v>
      </c>
      <c r="R279" s="230">
        <f>Q279*H279</f>
        <v>0.37128</v>
      </c>
      <c r="S279" s="230">
        <v>0</v>
      </c>
      <c r="T279" s="231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2" t="s">
        <v>181</v>
      </c>
      <c r="AT279" s="232" t="s">
        <v>302</v>
      </c>
      <c r="AU279" s="232" t="s">
        <v>86</v>
      </c>
      <c r="AY279" s="17" t="s">
        <v>144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7" t="s">
        <v>84</v>
      </c>
      <c r="BK279" s="233">
        <f>ROUND(I279*H279,2)</f>
        <v>0</v>
      </c>
      <c r="BL279" s="17" t="s">
        <v>150</v>
      </c>
      <c r="BM279" s="232" t="s">
        <v>454</v>
      </c>
    </row>
    <row r="280" s="13" customFormat="1">
      <c r="A280" s="13"/>
      <c r="B280" s="234"/>
      <c r="C280" s="235"/>
      <c r="D280" s="236" t="s">
        <v>152</v>
      </c>
      <c r="E280" s="237" t="s">
        <v>1</v>
      </c>
      <c r="F280" s="238" t="s">
        <v>455</v>
      </c>
      <c r="G280" s="235"/>
      <c r="H280" s="239">
        <v>6.5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152</v>
      </c>
      <c r="AU280" s="245" t="s">
        <v>86</v>
      </c>
      <c r="AV280" s="13" t="s">
        <v>86</v>
      </c>
      <c r="AW280" s="13" t="s">
        <v>32</v>
      </c>
      <c r="AX280" s="13" t="s">
        <v>84</v>
      </c>
      <c r="AY280" s="245" t="s">
        <v>144</v>
      </c>
    </row>
    <row r="281" s="13" customFormat="1">
      <c r="A281" s="13"/>
      <c r="B281" s="234"/>
      <c r="C281" s="235"/>
      <c r="D281" s="236" t="s">
        <v>152</v>
      </c>
      <c r="E281" s="235"/>
      <c r="F281" s="238" t="s">
        <v>456</v>
      </c>
      <c r="G281" s="235"/>
      <c r="H281" s="239">
        <v>6.6299999999999999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152</v>
      </c>
      <c r="AU281" s="245" t="s">
        <v>86</v>
      </c>
      <c r="AV281" s="13" t="s">
        <v>86</v>
      </c>
      <c r="AW281" s="13" t="s">
        <v>4</v>
      </c>
      <c r="AX281" s="13" t="s">
        <v>84</v>
      </c>
      <c r="AY281" s="245" t="s">
        <v>144</v>
      </c>
    </row>
    <row r="282" s="2" customFormat="1" ht="24.15" customHeight="1">
      <c r="A282" s="38"/>
      <c r="B282" s="39"/>
      <c r="C282" s="220" t="s">
        <v>457</v>
      </c>
      <c r="D282" s="220" t="s">
        <v>146</v>
      </c>
      <c r="E282" s="221" t="s">
        <v>458</v>
      </c>
      <c r="F282" s="222" t="s">
        <v>459</v>
      </c>
      <c r="G282" s="223" t="s">
        <v>213</v>
      </c>
      <c r="H282" s="224">
        <v>101</v>
      </c>
      <c r="I282" s="225"/>
      <c r="J282" s="226">
        <f>ROUND(I282*H282,2)</f>
        <v>0</v>
      </c>
      <c r="K282" s="227"/>
      <c r="L282" s="44"/>
      <c r="M282" s="228" t="s">
        <v>1</v>
      </c>
      <c r="N282" s="229" t="s">
        <v>41</v>
      </c>
      <c r="O282" s="91"/>
      <c r="P282" s="230">
        <f>O282*H282</f>
        <v>0</v>
      </c>
      <c r="Q282" s="230">
        <v>0.10095</v>
      </c>
      <c r="R282" s="230">
        <f>Q282*H282</f>
        <v>10.19595</v>
      </c>
      <c r="S282" s="230">
        <v>0</v>
      </c>
      <c r="T282" s="231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2" t="s">
        <v>150</v>
      </c>
      <c r="AT282" s="232" t="s">
        <v>146</v>
      </c>
      <c r="AU282" s="232" t="s">
        <v>86</v>
      </c>
      <c r="AY282" s="17" t="s">
        <v>144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7" t="s">
        <v>84</v>
      </c>
      <c r="BK282" s="233">
        <f>ROUND(I282*H282,2)</f>
        <v>0</v>
      </c>
      <c r="BL282" s="17" t="s">
        <v>150</v>
      </c>
      <c r="BM282" s="232" t="s">
        <v>460</v>
      </c>
    </row>
    <row r="283" s="13" customFormat="1">
      <c r="A283" s="13"/>
      <c r="B283" s="234"/>
      <c r="C283" s="235"/>
      <c r="D283" s="236" t="s">
        <v>152</v>
      </c>
      <c r="E283" s="237" t="s">
        <v>1</v>
      </c>
      <c r="F283" s="238" t="s">
        <v>461</v>
      </c>
      <c r="G283" s="235"/>
      <c r="H283" s="239">
        <v>101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152</v>
      </c>
      <c r="AU283" s="245" t="s">
        <v>86</v>
      </c>
      <c r="AV283" s="13" t="s">
        <v>86</v>
      </c>
      <c r="AW283" s="13" t="s">
        <v>32</v>
      </c>
      <c r="AX283" s="13" t="s">
        <v>84</v>
      </c>
      <c r="AY283" s="245" t="s">
        <v>144</v>
      </c>
    </row>
    <row r="284" s="2" customFormat="1" ht="16.5" customHeight="1">
      <c r="A284" s="38"/>
      <c r="B284" s="39"/>
      <c r="C284" s="257" t="s">
        <v>462</v>
      </c>
      <c r="D284" s="257" t="s">
        <v>302</v>
      </c>
      <c r="E284" s="258" t="s">
        <v>463</v>
      </c>
      <c r="F284" s="259" t="s">
        <v>464</v>
      </c>
      <c r="G284" s="260" t="s">
        <v>213</v>
      </c>
      <c r="H284" s="261">
        <v>101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41</v>
      </c>
      <c r="O284" s="91"/>
      <c r="P284" s="230">
        <f>O284*H284</f>
        <v>0</v>
      </c>
      <c r="Q284" s="230">
        <v>0.034000000000000002</v>
      </c>
      <c r="R284" s="230">
        <f>Q284*H284</f>
        <v>3.4340000000000002</v>
      </c>
      <c r="S284" s="230">
        <v>0</v>
      </c>
      <c r="T284" s="231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2" t="s">
        <v>181</v>
      </c>
      <c r="AT284" s="232" t="s">
        <v>302</v>
      </c>
      <c r="AU284" s="232" t="s">
        <v>86</v>
      </c>
      <c r="AY284" s="17" t="s">
        <v>144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7" t="s">
        <v>84</v>
      </c>
      <c r="BK284" s="233">
        <f>ROUND(I284*H284,2)</f>
        <v>0</v>
      </c>
      <c r="BL284" s="17" t="s">
        <v>150</v>
      </c>
      <c r="BM284" s="232" t="s">
        <v>465</v>
      </c>
    </row>
    <row r="285" s="2" customFormat="1" ht="24.15" customHeight="1">
      <c r="A285" s="38"/>
      <c r="B285" s="39"/>
      <c r="C285" s="220" t="s">
        <v>466</v>
      </c>
      <c r="D285" s="220" t="s">
        <v>146</v>
      </c>
      <c r="E285" s="221" t="s">
        <v>467</v>
      </c>
      <c r="F285" s="222" t="s">
        <v>468</v>
      </c>
      <c r="G285" s="223" t="s">
        <v>213</v>
      </c>
      <c r="H285" s="224">
        <v>112.11</v>
      </c>
      <c r="I285" s="225"/>
      <c r="J285" s="226">
        <f>ROUND(I285*H285,2)</f>
        <v>0</v>
      </c>
      <c r="K285" s="227"/>
      <c r="L285" s="44"/>
      <c r="M285" s="228" t="s">
        <v>1</v>
      </c>
      <c r="N285" s="229" t="s">
        <v>41</v>
      </c>
      <c r="O285" s="91"/>
      <c r="P285" s="230">
        <f>O285*H285</f>
        <v>0</v>
      </c>
      <c r="Q285" s="230">
        <v>6.0000000000000002E-05</v>
      </c>
      <c r="R285" s="230">
        <f>Q285*H285</f>
        <v>0.0067266000000000001</v>
      </c>
      <c r="S285" s="230">
        <v>0</v>
      </c>
      <c r="T285" s="231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2" t="s">
        <v>150</v>
      </c>
      <c r="AT285" s="232" t="s">
        <v>146</v>
      </c>
      <c r="AU285" s="232" t="s">
        <v>86</v>
      </c>
      <c r="AY285" s="17" t="s">
        <v>144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7" t="s">
        <v>84</v>
      </c>
      <c r="BK285" s="233">
        <f>ROUND(I285*H285,2)</f>
        <v>0</v>
      </c>
      <c r="BL285" s="17" t="s">
        <v>150</v>
      </c>
      <c r="BM285" s="232" t="s">
        <v>469</v>
      </c>
    </row>
    <row r="286" s="13" customFormat="1">
      <c r="A286" s="13"/>
      <c r="B286" s="234"/>
      <c r="C286" s="235"/>
      <c r="D286" s="236" t="s">
        <v>152</v>
      </c>
      <c r="E286" s="237" t="s">
        <v>1</v>
      </c>
      <c r="F286" s="238" t="s">
        <v>470</v>
      </c>
      <c r="G286" s="235"/>
      <c r="H286" s="239">
        <v>112.11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152</v>
      </c>
      <c r="AU286" s="245" t="s">
        <v>86</v>
      </c>
      <c r="AV286" s="13" t="s">
        <v>86</v>
      </c>
      <c r="AW286" s="13" t="s">
        <v>32</v>
      </c>
      <c r="AX286" s="13" t="s">
        <v>84</v>
      </c>
      <c r="AY286" s="245" t="s">
        <v>144</v>
      </c>
    </row>
    <row r="287" s="2" customFormat="1" ht="24.15" customHeight="1">
      <c r="A287" s="38"/>
      <c r="B287" s="39"/>
      <c r="C287" s="220" t="s">
        <v>471</v>
      </c>
      <c r="D287" s="220" t="s">
        <v>146</v>
      </c>
      <c r="E287" s="221" t="s">
        <v>472</v>
      </c>
      <c r="F287" s="222" t="s">
        <v>473</v>
      </c>
      <c r="G287" s="223" t="s">
        <v>213</v>
      </c>
      <c r="H287" s="224">
        <v>112.11</v>
      </c>
      <c r="I287" s="225"/>
      <c r="J287" s="226">
        <f>ROUND(I287*H287,2)</f>
        <v>0</v>
      </c>
      <c r="K287" s="227"/>
      <c r="L287" s="44"/>
      <c r="M287" s="228" t="s">
        <v>1</v>
      </c>
      <c r="N287" s="229" t="s">
        <v>41</v>
      </c>
      <c r="O287" s="91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2" t="s">
        <v>150</v>
      </c>
      <c r="AT287" s="232" t="s">
        <v>146</v>
      </c>
      <c r="AU287" s="232" t="s">
        <v>86</v>
      </c>
      <c r="AY287" s="17" t="s">
        <v>144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7" t="s">
        <v>84</v>
      </c>
      <c r="BK287" s="233">
        <f>ROUND(I287*H287,2)</f>
        <v>0</v>
      </c>
      <c r="BL287" s="17" t="s">
        <v>150</v>
      </c>
      <c r="BM287" s="232" t="s">
        <v>474</v>
      </c>
    </row>
    <row r="288" s="13" customFormat="1">
      <c r="A288" s="13"/>
      <c r="B288" s="234"/>
      <c r="C288" s="235"/>
      <c r="D288" s="236" t="s">
        <v>152</v>
      </c>
      <c r="E288" s="237" t="s">
        <v>1</v>
      </c>
      <c r="F288" s="238" t="s">
        <v>475</v>
      </c>
      <c r="G288" s="235"/>
      <c r="H288" s="239">
        <v>112.11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152</v>
      </c>
      <c r="AU288" s="245" t="s">
        <v>86</v>
      </c>
      <c r="AV288" s="13" t="s">
        <v>86</v>
      </c>
      <c r="AW288" s="13" t="s">
        <v>32</v>
      </c>
      <c r="AX288" s="13" t="s">
        <v>84</v>
      </c>
      <c r="AY288" s="245" t="s">
        <v>144</v>
      </c>
    </row>
    <row r="289" s="2" customFormat="1" ht="24.15" customHeight="1">
      <c r="A289" s="38"/>
      <c r="B289" s="39"/>
      <c r="C289" s="220" t="s">
        <v>476</v>
      </c>
      <c r="D289" s="220" t="s">
        <v>146</v>
      </c>
      <c r="E289" s="221" t="s">
        <v>477</v>
      </c>
      <c r="F289" s="222" t="s">
        <v>478</v>
      </c>
      <c r="G289" s="223" t="s">
        <v>238</v>
      </c>
      <c r="H289" s="224">
        <v>0.38500000000000001</v>
      </c>
      <c r="I289" s="225"/>
      <c r="J289" s="226">
        <f>ROUND(I289*H289,2)</f>
        <v>0</v>
      </c>
      <c r="K289" s="227"/>
      <c r="L289" s="44"/>
      <c r="M289" s="228" t="s">
        <v>1</v>
      </c>
      <c r="N289" s="229" t="s">
        <v>41</v>
      </c>
      <c r="O289" s="91"/>
      <c r="P289" s="230">
        <f>O289*H289</f>
        <v>0</v>
      </c>
      <c r="Q289" s="230">
        <v>0</v>
      </c>
      <c r="R289" s="230">
        <f>Q289*H289</f>
        <v>0</v>
      </c>
      <c r="S289" s="230">
        <v>2.2000000000000002</v>
      </c>
      <c r="T289" s="231">
        <f>S289*H289</f>
        <v>0.84700000000000009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2" t="s">
        <v>150</v>
      </c>
      <c r="AT289" s="232" t="s">
        <v>146</v>
      </c>
      <c r="AU289" s="232" t="s">
        <v>86</v>
      </c>
      <c r="AY289" s="17" t="s">
        <v>144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7" t="s">
        <v>84</v>
      </c>
      <c r="BK289" s="233">
        <f>ROUND(I289*H289,2)</f>
        <v>0</v>
      </c>
      <c r="BL289" s="17" t="s">
        <v>150</v>
      </c>
      <c r="BM289" s="232" t="s">
        <v>479</v>
      </c>
    </row>
    <row r="290" s="13" customFormat="1">
      <c r="A290" s="13"/>
      <c r="B290" s="234"/>
      <c r="C290" s="235"/>
      <c r="D290" s="236" t="s">
        <v>152</v>
      </c>
      <c r="E290" s="237" t="s">
        <v>1</v>
      </c>
      <c r="F290" s="238" t="s">
        <v>480</v>
      </c>
      <c r="G290" s="235"/>
      <c r="H290" s="239">
        <v>0.38500000000000001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152</v>
      </c>
      <c r="AU290" s="245" t="s">
        <v>86</v>
      </c>
      <c r="AV290" s="13" t="s">
        <v>86</v>
      </c>
      <c r="AW290" s="13" t="s">
        <v>32</v>
      </c>
      <c r="AX290" s="13" t="s">
        <v>84</v>
      </c>
      <c r="AY290" s="245" t="s">
        <v>144</v>
      </c>
    </row>
    <row r="291" s="2" customFormat="1" ht="24.15" customHeight="1">
      <c r="A291" s="38"/>
      <c r="B291" s="39"/>
      <c r="C291" s="220" t="s">
        <v>481</v>
      </c>
      <c r="D291" s="220" t="s">
        <v>146</v>
      </c>
      <c r="E291" s="221" t="s">
        <v>482</v>
      </c>
      <c r="F291" s="222" t="s">
        <v>483</v>
      </c>
      <c r="G291" s="223" t="s">
        <v>156</v>
      </c>
      <c r="H291" s="224">
        <v>1</v>
      </c>
      <c r="I291" s="225"/>
      <c r="J291" s="226">
        <f>ROUND(I291*H291,2)</f>
        <v>0</v>
      </c>
      <c r="K291" s="227"/>
      <c r="L291" s="44"/>
      <c r="M291" s="228" t="s">
        <v>1</v>
      </c>
      <c r="N291" s="229" t="s">
        <v>41</v>
      </c>
      <c r="O291" s="91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2" t="s">
        <v>150</v>
      </c>
      <c r="AT291" s="232" t="s">
        <v>146</v>
      </c>
      <c r="AU291" s="232" t="s">
        <v>86</v>
      </c>
      <c r="AY291" s="17" t="s">
        <v>144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7" t="s">
        <v>84</v>
      </c>
      <c r="BK291" s="233">
        <f>ROUND(I291*H291,2)</f>
        <v>0</v>
      </c>
      <c r="BL291" s="17" t="s">
        <v>150</v>
      </c>
      <c r="BM291" s="232" t="s">
        <v>484</v>
      </c>
    </row>
    <row r="292" s="13" customFormat="1">
      <c r="A292" s="13"/>
      <c r="B292" s="234"/>
      <c r="C292" s="235"/>
      <c r="D292" s="236" t="s">
        <v>152</v>
      </c>
      <c r="E292" s="237" t="s">
        <v>1</v>
      </c>
      <c r="F292" s="238" t="s">
        <v>485</v>
      </c>
      <c r="G292" s="235"/>
      <c r="H292" s="239">
        <v>1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152</v>
      </c>
      <c r="AU292" s="245" t="s">
        <v>86</v>
      </c>
      <c r="AV292" s="13" t="s">
        <v>86</v>
      </c>
      <c r="AW292" s="13" t="s">
        <v>32</v>
      </c>
      <c r="AX292" s="13" t="s">
        <v>84</v>
      </c>
      <c r="AY292" s="245" t="s">
        <v>144</v>
      </c>
    </row>
    <row r="293" s="2" customFormat="1" ht="24.15" customHeight="1">
      <c r="A293" s="38"/>
      <c r="B293" s="39"/>
      <c r="C293" s="220" t="s">
        <v>486</v>
      </c>
      <c r="D293" s="220" t="s">
        <v>146</v>
      </c>
      <c r="E293" s="221" t="s">
        <v>487</v>
      </c>
      <c r="F293" s="222" t="s">
        <v>488</v>
      </c>
      <c r="G293" s="223" t="s">
        <v>332</v>
      </c>
      <c r="H293" s="224">
        <v>2</v>
      </c>
      <c r="I293" s="225"/>
      <c r="J293" s="226">
        <f>ROUND(I293*H293,2)</f>
        <v>0</v>
      </c>
      <c r="K293" s="227"/>
      <c r="L293" s="44"/>
      <c r="M293" s="228" t="s">
        <v>1</v>
      </c>
      <c r="N293" s="229" t="s">
        <v>41</v>
      </c>
      <c r="O293" s="91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2" t="s">
        <v>150</v>
      </c>
      <c r="AT293" s="232" t="s">
        <v>146</v>
      </c>
      <c r="AU293" s="232" t="s">
        <v>86</v>
      </c>
      <c r="AY293" s="17" t="s">
        <v>144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7" t="s">
        <v>84</v>
      </c>
      <c r="BK293" s="233">
        <f>ROUND(I293*H293,2)</f>
        <v>0</v>
      </c>
      <c r="BL293" s="17" t="s">
        <v>150</v>
      </c>
      <c r="BM293" s="232" t="s">
        <v>489</v>
      </c>
    </row>
    <row r="294" s="12" customFormat="1" ht="22.8" customHeight="1">
      <c r="A294" s="12"/>
      <c r="B294" s="204"/>
      <c r="C294" s="205"/>
      <c r="D294" s="206" t="s">
        <v>75</v>
      </c>
      <c r="E294" s="218" t="s">
        <v>490</v>
      </c>
      <c r="F294" s="218" t="s">
        <v>491</v>
      </c>
      <c r="G294" s="205"/>
      <c r="H294" s="205"/>
      <c r="I294" s="208"/>
      <c r="J294" s="219">
        <f>BK294</f>
        <v>0</v>
      </c>
      <c r="K294" s="205"/>
      <c r="L294" s="210"/>
      <c r="M294" s="211"/>
      <c r="N294" s="212"/>
      <c r="O294" s="212"/>
      <c r="P294" s="213">
        <f>SUM(P295:P321)</f>
        <v>0</v>
      </c>
      <c r="Q294" s="212"/>
      <c r="R294" s="213">
        <f>SUM(R295:R321)</f>
        <v>0</v>
      </c>
      <c r="S294" s="212"/>
      <c r="T294" s="214">
        <f>SUM(T295:T321)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5" t="s">
        <v>84</v>
      </c>
      <c r="AT294" s="216" t="s">
        <v>75</v>
      </c>
      <c r="AU294" s="216" t="s">
        <v>84</v>
      </c>
      <c r="AY294" s="215" t="s">
        <v>144</v>
      </c>
      <c r="BK294" s="217">
        <f>SUM(BK295:BK321)</f>
        <v>0</v>
      </c>
    </row>
    <row r="295" s="2" customFormat="1" ht="21.75" customHeight="1">
      <c r="A295" s="38"/>
      <c r="B295" s="39"/>
      <c r="C295" s="220" t="s">
        <v>492</v>
      </c>
      <c r="D295" s="220" t="s">
        <v>146</v>
      </c>
      <c r="E295" s="221" t="s">
        <v>493</v>
      </c>
      <c r="F295" s="222" t="s">
        <v>494</v>
      </c>
      <c r="G295" s="223" t="s">
        <v>284</v>
      </c>
      <c r="H295" s="224">
        <v>33.003999999999998</v>
      </c>
      <c r="I295" s="225"/>
      <c r="J295" s="226">
        <f>ROUND(I295*H295,2)</f>
        <v>0</v>
      </c>
      <c r="K295" s="227"/>
      <c r="L295" s="44"/>
      <c r="M295" s="228" t="s">
        <v>1</v>
      </c>
      <c r="N295" s="229" t="s">
        <v>41</v>
      </c>
      <c r="O295" s="91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2" t="s">
        <v>150</v>
      </c>
      <c r="AT295" s="232" t="s">
        <v>146</v>
      </c>
      <c r="AU295" s="232" t="s">
        <v>86</v>
      </c>
      <c r="AY295" s="17" t="s">
        <v>144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7" t="s">
        <v>84</v>
      </c>
      <c r="BK295" s="233">
        <f>ROUND(I295*H295,2)</f>
        <v>0</v>
      </c>
      <c r="BL295" s="17" t="s">
        <v>150</v>
      </c>
      <c r="BM295" s="232" t="s">
        <v>495</v>
      </c>
    </row>
    <row r="296" s="13" customFormat="1">
      <c r="A296" s="13"/>
      <c r="B296" s="234"/>
      <c r="C296" s="235"/>
      <c r="D296" s="236" t="s">
        <v>152</v>
      </c>
      <c r="E296" s="237" t="s">
        <v>1</v>
      </c>
      <c r="F296" s="238" t="s">
        <v>496</v>
      </c>
      <c r="G296" s="235"/>
      <c r="H296" s="239">
        <v>5.625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152</v>
      </c>
      <c r="AU296" s="245" t="s">
        <v>86</v>
      </c>
      <c r="AV296" s="13" t="s">
        <v>86</v>
      </c>
      <c r="AW296" s="13" t="s">
        <v>32</v>
      </c>
      <c r="AX296" s="13" t="s">
        <v>76</v>
      </c>
      <c r="AY296" s="245" t="s">
        <v>144</v>
      </c>
    </row>
    <row r="297" s="13" customFormat="1">
      <c r="A297" s="13"/>
      <c r="B297" s="234"/>
      <c r="C297" s="235"/>
      <c r="D297" s="236" t="s">
        <v>152</v>
      </c>
      <c r="E297" s="237" t="s">
        <v>1</v>
      </c>
      <c r="F297" s="238" t="s">
        <v>497</v>
      </c>
      <c r="G297" s="235"/>
      <c r="H297" s="239">
        <v>0.84699999999999998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152</v>
      </c>
      <c r="AU297" s="245" t="s">
        <v>86</v>
      </c>
      <c r="AV297" s="13" t="s">
        <v>86</v>
      </c>
      <c r="AW297" s="13" t="s">
        <v>32</v>
      </c>
      <c r="AX297" s="13" t="s">
        <v>76</v>
      </c>
      <c r="AY297" s="245" t="s">
        <v>144</v>
      </c>
    </row>
    <row r="298" s="13" customFormat="1">
      <c r="A298" s="13"/>
      <c r="B298" s="234"/>
      <c r="C298" s="235"/>
      <c r="D298" s="236" t="s">
        <v>152</v>
      </c>
      <c r="E298" s="237" t="s">
        <v>1</v>
      </c>
      <c r="F298" s="238" t="s">
        <v>498</v>
      </c>
      <c r="G298" s="235"/>
      <c r="H298" s="239">
        <v>18.992000000000001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152</v>
      </c>
      <c r="AU298" s="245" t="s">
        <v>86</v>
      </c>
      <c r="AV298" s="13" t="s">
        <v>86</v>
      </c>
      <c r="AW298" s="13" t="s">
        <v>32</v>
      </c>
      <c r="AX298" s="13" t="s">
        <v>76</v>
      </c>
      <c r="AY298" s="245" t="s">
        <v>144</v>
      </c>
    </row>
    <row r="299" s="13" customFormat="1">
      <c r="A299" s="13"/>
      <c r="B299" s="234"/>
      <c r="C299" s="235"/>
      <c r="D299" s="236" t="s">
        <v>152</v>
      </c>
      <c r="E299" s="237" t="s">
        <v>1</v>
      </c>
      <c r="F299" s="238" t="s">
        <v>499</v>
      </c>
      <c r="G299" s="235"/>
      <c r="H299" s="239">
        <v>7.54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152</v>
      </c>
      <c r="AU299" s="245" t="s">
        <v>86</v>
      </c>
      <c r="AV299" s="13" t="s">
        <v>86</v>
      </c>
      <c r="AW299" s="13" t="s">
        <v>32</v>
      </c>
      <c r="AX299" s="13" t="s">
        <v>76</v>
      </c>
      <c r="AY299" s="245" t="s">
        <v>144</v>
      </c>
    </row>
    <row r="300" s="14" customFormat="1">
      <c r="A300" s="14"/>
      <c r="B300" s="246"/>
      <c r="C300" s="247"/>
      <c r="D300" s="236" t="s">
        <v>152</v>
      </c>
      <c r="E300" s="248" t="s">
        <v>1</v>
      </c>
      <c r="F300" s="249" t="s">
        <v>187</v>
      </c>
      <c r="G300" s="247"/>
      <c r="H300" s="250">
        <v>33.003999999999998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152</v>
      </c>
      <c r="AU300" s="256" t="s">
        <v>86</v>
      </c>
      <c r="AV300" s="14" t="s">
        <v>150</v>
      </c>
      <c r="AW300" s="14" t="s">
        <v>32</v>
      </c>
      <c r="AX300" s="14" t="s">
        <v>84</v>
      </c>
      <c r="AY300" s="256" t="s">
        <v>144</v>
      </c>
    </row>
    <row r="301" s="2" customFormat="1" ht="24.15" customHeight="1">
      <c r="A301" s="38"/>
      <c r="B301" s="39"/>
      <c r="C301" s="220" t="s">
        <v>500</v>
      </c>
      <c r="D301" s="220" t="s">
        <v>146</v>
      </c>
      <c r="E301" s="221" t="s">
        <v>501</v>
      </c>
      <c r="F301" s="222" t="s">
        <v>502</v>
      </c>
      <c r="G301" s="223" t="s">
        <v>284</v>
      </c>
      <c r="H301" s="224">
        <v>198.024</v>
      </c>
      <c r="I301" s="225"/>
      <c r="J301" s="226">
        <f>ROUND(I301*H301,2)</f>
        <v>0</v>
      </c>
      <c r="K301" s="227"/>
      <c r="L301" s="44"/>
      <c r="M301" s="228" t="s">
        <v>1</v>
      </c>
      <c r="N301" s="229" t="s">
        <v>41</v>
      </c>
      <c r="O301" s="91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2" t="s">
        <v>150</v>
      </c>
      <c r="AT301" s="232" t="s">
        <v>146</v>
      </c>
      <c r="AU301" s="232" t="s">
        <v>86</v>
      </c>
      <c r="AY301" s="17" t="s">
        <v>144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7" t="s">
        <v>84</v>
      </c>
      <c r="BK301" s="233">
        <f>ROUND(I301*H301,2)</f>
        <v>0</v>
      </c>
      <c r="BL301" s="17" t="s">
        <v>150</v>
      </c>
      <c r="BM301" s="232" t="s">
        <v>503</v>
      </c>
    </row>
    <row r="302" s="13" customFormat="1">
      <c r="A302" s="13"/>
      <c r="B302" s="234"/>
      <c r="C302" s="235"/>
      <c r="D302" s="236" t="s">
        <v>152</v>
      </c>
      <c r="E302" s="235"/>
      <c r="F302" s="238" t="s">
        <v>504</v>
      </c>
      <c r="G302" s="235"/>
      <c r="H302" s="239">
        <v>198.024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152</v>
      </c>
      <c r="AU302" s="245" t="s">
        <v>86</v>
      </c>
      <c r="AV302" s="13" t="s">
        <v>86</v>
      </c>
      <c r="AW302" s="13" t="s">
        <v>4</v>
      </c>
      <c r="AX302" s="13" t="s">
        <v>84</v>
      </c>
      <c r="AY302" s="245" t="s">
        <v>144</v>
      </c>
    </row>
    <row r="303" s="2" customFormat="1" ht="21.75" customHeight="1">
      <c r="A303" s="38"/>
      <c r="B303" s="39"/>
      <c r="C303" s="220" t="s">
        <v>505</v>
      </c>
      <c r="D303" s="220" t="s">
        <v>146</v>
      </c>
      <c r="E303" s="221" t="s">
        <v>506</v>
      </c>
      <c r="F303" s="222" t="s">
        <v>507</v>
      </c>
      <c r="G303" s="223" t="s">
        <v>284</v>
      </c>
      <c r="H303" s="224">
        <v>31.457999999999998</v>
      </c>
      <c r="I303" s="225"/>
      <c r="J303" s="226">
        <f>ROUND(I303*H303,2)</f>
        <v>0</v>
      </c>
      <c r="K303" s="227"/>
      <c r="L303" s="44"/>
      <c r="M303" s="228" t="s">
        <v>1</v>
      </c>
      <c r="N303" s="229" t="s">
        <v>41</v>
      </c>
      <c r="O303" s="91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2" t="s">
        <v>150</v>
      </c>
      <c r="AT303" s="232" t="s">
        <v>146</v>
      </c>
      <c r="AU303" s="232" t="s">
        <v>86</v>
      </c>
      <c r="AY303" s="17" t="s">
        <v>144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7" t="s">
        <v>84</v>
      </c>
      <c r="BK303" s="233">
        <f>ROUND(I303*H303,2)</f>
        <v>0</v>
      </c>
      <c r="BL303" s="17" t="s">
        <v>150</v>
      </c>
      <c r="BM303" s="232" t="s">
        <v>508</v>
      </c>
    </row>
    <row r="304" s="13" customFormat="1">
      <c r="A304" s="13"/>
      <c r="B304" s="234"/>
      <c r="C304" s="235"/>
      <c r="D304" s="236" t="s">
        <v>152</v>
      </c>
      <c r="E304" s="237" t="s">
        <v>1</v>
      </c>
      <c r="F304" s="238" t="s">
        <v>509</v>
      </c>
      <c r="G304" s="235"/>
      <c r="H304" s="239">
        <v>22.998000000000001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152</v>
      </c>
      <c r="AU304" s="245" t="s">
        <v>86</v>
      </c>
      <c r="AV304" s="13" t="s">
        <v>86</v>
      </c>
      <c r="AW304" s="13" t="s">
        <v>32</v>
      </c>
      <c r="AX304" s="13" t="s">
        <v>76</v>
      </c>
      <c r="AY304" s="245" t="s">
        <v>144</v>
      </c>
    </row>
    <row r="305" s="13" customFormat="1">
      <c r="A305" s="13"/>
      <c r="B305" s="234"/>
      <c r="C305" s="235"/>
      <c r="D305" s="236" t="s">
        <v>152</v>
      </c>
      <c r="E305" s="237" t="s">
        <v>1</v>
      </c>
      <c r="F305" s="238" t="s">
        <v>510</v>
      </c>
      <c r="G305" s="235"/>
      <c r="H305" s="239">
        <v>2.0800000000000001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152</v>
      </c>
      <c r="AU305" s="245" t="s">
        <v>86</v>
      </c>
      <c r="AV305" s="13" t="s">
        <v>86</v>
      </c>
      <c r="AW305" s="13" t="s">
        <v>32</v>
      </c>
      <c r="AX305" s="13" t="s">
        <v>76</v>
      </c>
      <c r="AY305" s="245" t="s">
        <v>144</v>
      </c>
    </row>
    <row r="306" s="13" customFormat="1">
      <c r="A306" s="13"/>
      <c r="B306" s="234"/>
      <c r="C306" s="235"/>
      <c r="D306" s="236" t="s">
        <v>152</v>
      </c>
      <c r="E306" s="237" t="s">
        <v>1</v>
      </c>
      <c r="F306" s="238" t="s">
        <v>511</v>
      </c>
      <c r="G306" s="235"/>
      <c r="H306" s="239">
        <v>6.3799999999999999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152</v>
      </c>
      <c r="AU306" s="245" t="s">
        <v>86</v>
      </c>
      <c r="AV306" s="13" t="s">
        <v>86</v>
      </c>
      <c r="AW306" s="13" t="s">
        <v>32</v>
      </c>
      <c r="AX306" s="13" t="s">
        <v>76</v>
      </c>
      <c r="AY306" s="245" t="s">
        <v>144</v>
      </c>
    </row>
    <row r="307" s="14" customFormat="1">
      <c r="A307" s="14"/>
      <c r="B307" s="246"/>
      <c r="C307" s="247"/>
      <c r="D307" s="236" t="s">
        <v>152</v>
      </c>
      <c r="E307" s="248" t="s">
        <v>1</v>
      </c>
      <c r="F307" s="249" t="s">
        <v>187</v>
      </c>
      <c r="G307" s="247"/>
      <c r="H307" s="250">
        <v>31.458000000000002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152</v>
      </c>
      <c r="AU307" s="256" t="s">
        <v>86</v>
      </c>
      <c r="AV307" s="14" t="s">
        <v>150</v>
      </c>
      <c r="AW307" s="14" t="s">
        <v>32</v>
      </c>
      <c r="AX307" s="14" t="s">
        <v>84</v>
      </c>
      <c r="AY307" s="256" t="s">
        <v>144</v>
      </c>
    </row>
    <row r="308" s="2" customFormat="1" ht="24.15" customHeight="1">
      <c r="A308" s="38"/>
      <c r="B308" s="39"/>
      <c r="C308" s="220" t="s">
        <v>512</v>
      </c>
      <c r="D308" s="220" t="s">
        <v>146</v>
      </c>
      <c r="E308" s="221" t="s">
        <v>513</v>
      </c>
      <c r="F308" s="222" t="s">
        <v>514</v>
      </c>
      <c r="G308" s="223" t="s">
        <v>284</v>
      </c>
      <c r="H308" s="224">
        <v>188.74799999999999</v>
      </c>
      <c r="I308" s="225"/>
      <c r="J308" s="226">
        <f>ROUND(I308*H308,2)</f>
        <v>0</v>
      </c>
      <c r="K308" s="227"/>
      <c r="L308" s="44"/>
      <c r="M308" s="228" t="s">
        <v>1</v>
      </c>
      <c r="N308" s="229" t="s">
        <v>41</v>
      </c>
      <c r="O308" s="91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2" t="s">
        <v>150</v>
      </c>
      <c r="AT308" s="232" t="s">
        <v>146</v>
      </c>
      <c r="AU308" s="232" t="s">
        <v>86</v>
      </c>
      <c r="AY308" s="17" t="s">
        <v>144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7" t="s">
        <v>84</v>
      </c>
      <c r="BK308" s="233">
        <f>ROUND(I308*H308,2)</f>
        <v>0</v>
      </c>
      <c r="BL308" s="17" t="s">
        <v>150</v>
      </c>
      <c r="BM308" s="232" t="s">
        <v>515</v>
      </c>
    </row>
    <row r="309" s="13" customFormat="1">
      <c r="A309" s="13"/>
      <c r="B309" s="234"/>
      <c r="C309" s="235"/>
      <c r="D309" s="236" t="s">
        <v>152</v>
      </c>
      <c r="E309" s="235"/>
      <c r="F309" s="238" t="s">
        <v>516</v>
      </c>
      <c r="G309" s="235"/>
      <c r="H309" s="239">
        <v>188.74799999999999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152</v>
      </c>
      <c r="AU309" s="245" t="s">
        <v>86</v>
      </c>
      <c r="AV309" s="13" t="s">
        <v>86</v>
      </c>
      <c r="AW309" s="13" t="s">
        <v>4</v>
      </c>
      <c r="AX309" s="13" t="s">
        <v>84</v>
      </c>
      <c r="AY309" s="245" t="s">
        <v>144</v>
      </c>
    </row>
    <row r="310" s="2" customFormat="1" ht="33" customHeight="1">
      <c r="A310" s="38"/>
      <c r="B310" s="39"/>
      <c r="C310" s="220" t="s">
        <v>517</v>
      </c>
      <c r="D310" s="220" t="s">
        <v>146</v>
      </c>
      <c r="E310" s="221" t="s">
        <v>518</v>
      </c>
      <c r="F310" s="222" t="s">
        <v>519</v>
      </c>
      <c r="G310" s="223" t="s">
        <v>284</v>
      </c>
      <c r="H310" s="224">
        <v>31.550000000000001</v>
      </c>
      <c r="I310" s="225"/>
      <c r="J310" s="226">
        <f>ROUND(I310*H310,2)</f>
        <v>0</v>
      </c>
      <c r="K310" s="227"/>
      <c r="L310" s="44"/>
      <c r="M310" s="228" t="s">
        <v>1</v>
      </c>
      <c r="N310" s="229" t="s">
        <v>41</v>
      </c>
      <c r="O310" s="91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2" t="s">
        <v>150</v>
      </c>
      <c r="AT310" s="232" t="s">
        <v>146</v>
      </c>
      <c r="AU310" s="232" t="s">
        <v>86</v>
      </c>
      <c r="AY310" s="17" t="s">
        <v>144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7" t="s">
        <v>84</v>
      </c>
      <c r="BK310" s="233">
        <f>ROUND(I310*H310,2)</f>
        <v>0</v>
      </c>
      <c r="BL310" s="17" t="s">
        <v>150</v>
      </c>
      <c r="BM310" s="232" t="s">
        <v>520</v>
      </c>
    </row>
    <row r="311" s="13" customFormat="1">
      <c r="A311" s="13"/>
      <c r="B311" s="234"/>
      <c r="C311" s="235"/>
      <c r="D311" s="236" t="s">
        <v>152</v>
      </c>
      <c r="E311" s="237" t="s">
        <v>1</v>
      </c>
      <c r="F311" s="238" t="s">
        <v>509</v>
      </c>
      <c r="G311" s="235"/>
      <c r="H311" s="239">
        <v>22.998000000000001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152</v>
      </c>
      <c r="AU311" s="245" t="s">
        <v>86</v>
      </c>
      <c r="AV311" s="13" t="s">
        <v>86</v>
      </c>
      <c r="AW311" s="13" t="s">
        <v>32</v>
      </c>
      <c r="AX311" s="13" t="s">
        <v>76</v>
      </c>
      <c r="AY311" s="245" t="s">
        <v>144</v>
      </c>
    </row>
    <row r="312" s="13" customFormat="1">
      <c r="A312" s="13"/>
      <c r="B312" s="234"/>
      <c r="C312" s="235"/>
      <c r="D312" s="236" t="s">
        <v>152</v>
      </c>
      <c r="E312" s="237" t="s">
        <v>1</v>
      </c>
      <c r="F312" s="238" t="s">
        <v>510</v>
      </c>
      <c r="G312" s="235"/>
      <c r="H312" s="239">
        <v>2.0800000000000001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152</v>
      </c>
      <c r="AU312" s="245" t="s">
        <v>86</v>
      </c>
      <c r="AV312" s="13" t="s">
        <v>86</v>
      </c>
      <c r="AW312" s="13" t="s">
        <v>32</v>
      </c>
      <c r="AX312" s="13" t="s">
        <v>76</v>
      </c>
      <c r="AY312" s="245" t="s">
        <v>144</v>
      </c>
    </row>
    <row r="313" s="13" customFormat="1">
      <c r="A313" s="13"/>
      <c r="B313" s="234"/>
      <c r="C313" s="235"/>
      <c r="D313" s="236" t="s">
        <v>152</v>
      </c>
      <c r="E313" s="237" t="s">
        <v>1</v>
      </c>
      <c r="F313" s="238" t="s">
        <v>496</v>
      </c>
      <c r="G313" s="235"/>
      <c r="H313" s="239">
        <v>5.625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152</v>
      </c>
      <c r="AU313" s="245" t="s">
        <v>86</v>
      </c>
      <c r="AV313" s="13" t="s">
        <v>86</v>
      </c>
      <c r="AW313" s="13" t="s">
        <v>32</v>
      </c>
      <c r="AX313" s="13" t="s">
        <v>76</v>
      </c>
      <c r="AY313" s="245" t="s">
        <v>144</v>
      </c>
    </row>
    <row r="314" s="13" customFormat="1">
      <c r="A314" s="13"/>
      <c r="B314" s="234"/>
      <c r="C314" s="235"/>
      <c r="D314" s="236" t="s">
        <v>152</v>
      </c>
      <c r="E314" s="237" t="s">
        <v>1</v>
      </c>
      <c r="F314" s="238" t="s">
        <v>497</v>
      </c>
      <c r="G314" s="235"/>
      <c r="H314" s="239">
        <v>0.84699999999999998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152</v>
      </c>
      <c r="AU314" s="245" t="s">
        <v>86</v>
      </c>
      <c r="AV314" s="13" t="s">
        <v>86</v>
      </c>
      <c r="AW314" s="13" t="s">
        <v>32</v>
      </c>
      <c r="AX314" s="13" t="s">
        <v>76</v>
      </c>
      <c r="AY314" s="245" t="s">
        <v>144</v>
      </c>
    </row>
    <row r="315" s="14" customFormat="1">
      <c r="A315" s="14"/>
      <c r="B315" s="246"/>
      <c r="C315" s="247"/>
      <c r="D315" s="236" t="s">
        <v>152</v>
      </c>
      <c r="E315" s="248" t="s">
        <v>1</v>
      </c>
      <c r="F315" s="249" t="s">
        <v>187</v>
      </c>
      <c r="G315" s="247"/>
      <c r="H315" s="250">
        <v>31.550000000000004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152</v>
      </c>
      <c r="AU315" s="256" t="s">
        <v>86</v>
      </c>
      <c r="AV315" s="14" t="s">
        <v>150</v>
      </c>
      <c r="AW315" s="14" t="s">
        <v>32</v>
      </c>
      <c r="AX315" s="14" t="s">
        <v>84</v>
      </c>
      <c r="AY315" s="256" t="s">
        <v>144</v>
      </c>
    </row>
    <row r="316" s="2" customFormat="1" ht="33" customHeight="1">
      <c r="A316" s="38"/>
      <c r="B316" s="39"/>
      <c r="C316" s="220" t="s">
        <v>521</v>
      </c>
      <c r="D316" s="220" t="s">
        <v>146</v>
      </c>
      <c r="E316" s="221" t="s">
        <v>522</v>
      </c>
      <c r="F316" s="222" t="s">
        <v>523</v>
      </c>
      <c r="G316" s="223" t="s">
        <v>284</v>
      </c>
      <c r="H316" s="224">
        <v>25.372</v>
      </c>
      <c r="I316" s="225"/>
      <c r="J316" s="226">
        <f>ROUND(I316*H316,2)</f>
        <v>0</v>
      </c>
      <c r="K316" s="227"/>
      <c r="L316" s="44"/>
      <c r="M316" s="228" t="s">
        <v>1</v>
      </c>
      <c r="N316" s="229" t="s">
        <v>41</v>
      </c>
      <c r="O316" s="91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2" t="s">
        <v>150</v>
      </c>
      <c r="AT316" s="232" t="s">
        <v>146</v>
      </c>
      <c r="AU316" s="232" t="s">
        <v>86</v>
      </c>
      <c r="AY316" s="17" t="s">
        <v>144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7" t="s">
        <v>84</v>
      </c>
      <c r="BK316" s="233">
        <f>ROUND(I316*H316,2)</f>
        <v>0</v>
      </c>
      <c r="BL316" s="17" t="s">
        <v>150</v>
      </c>
      <c r="BM316" s="232" t="s">
        <v>524</v>
      </c>
    </row>
    <row r="317" s="13" customFormat="1">
      <c r="A317" s="13"/>
      <c r="B317" s="234"/>
      <c r="C317" s="235"/>
      <c r="D317" s="236" t="s">
        <v>152</v>
      </c>
      <c r="E317" s="237" t="s">
        <v>1</v>
      </c>
      <c r="F317" s="238" t="s">
        <v>498</v>
      </c>
      <c r="G317" s="235"/>
      <c r="H317" s="239">
        <v>18.992000000000001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152</v>
      </c>
      <c r="AU317" s="245" t="s">
        <v>86</v>
      </c>
      <c r="AV317" s="13" t="s">
        <v>86</v>
      </c>
      <c r="AW317" s="13" t="s">
        <v>32</v>
      </c>
      <c r="AX317" s="13" t="s">
        <v>76</v>
      </c>
      <c r="AY317" s="245" t="s">
        <v>144</v>
      </c>
    </row>
    <row r="318" s="13" customFormat="1">
      <c r="A318" s="13"/>
      <c r="B318" s="234"/>
      <c r="C318" s="235"/>
      <c r="D318" s="236" t="s">
        <v>152</v>
      </c>
      <c r="E318" s="237" t="s">
        <v>1</v>
      </c>
      <c r="F318" s="238" t="s">
        <v>511</v>
      </c>
      <c r="G318" s="235"/>
      <c r="H318" s="239">
        <v>6.3799999999999999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152</v>
      </c>
      <c r="AU318" s="245" t="s">
        <v>86</v>
      </c>
      <c r="AV318" s="13" t="s">
        <v>86</v>
      </c>
      <c r="AW318" s="13" t="s">
        <v>32</v>
      </c>
      <c r="AX318" s="13" t="s">
        <v>76</v>
      </c>
      <c r="AY318" s="245" t="s">
        <v>144</v>
      </c>
    </row>
    <row r="319" s="14" customFormat="1">
      <c r="A319" s="14"/>
      <c r="B319" s="246"/>
      <c r="C319" s="247"/>
      <c r="D319" s="236" t="s">
        <v>152</v>
      </c>
      <c r="E319" s="248" t="s">
        <v>1</v>
      </c>
      <c r="F319" s="249" t="s">
        <v>187</v>
      </c>
      <c r="G319" s="247"/>
      <c r="H319" s="250">
        <v>25.372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152</v>
      </c>
      <c r="AU319" s="256" t="s">
        <v>86</v>
      </c>
      <c r="AV319" s="14" t="s">
        <v>150</v>
      </c>
      <c r="AW319" s="14" t="s">
        <v>32</v>
      </c>
      <c r="AX319" s="14" t="s">
        <v>84</v>
      </c>
      <c r="AY319" s="256" t="s">
        <v>144</v>
      </c>
    </row>
    <row r="320" s="2" customFormat="1" ht="24.15" customHeight="1">
      <c r="A320" s="38"/>
      <c r="B320" s="39"/>
      <c r="C320" s="220" t="s">
        <v>525</v>
      </c>
      <c r="D320" s="220" t="s">
        <v>146</v>
      </c>
      <c r="E320" s="221" t="s">
        <v>526</v>
      </c>
      <c r="F320" s="222" t="s">
        <v>283</v>
      </c>
      <c r="G320" s="223" t="s">
        <v>284</v>
      </c>
      <c r="H320" s="224">
        <v>7.54</v>
      </c>
      <c r="I320" s="225"/>
      <c r="J320" s="226">
        <f>ROUND(I320*H320,2)</f>
        <v>0</v>
      </c>
      <c r="K320" s="227"/>
      <c r="L320" s="44"/>
      <c r="M320" s="228" t="s">
        <v>1</v>
      </c>
      <c r="N320" s="229" t="s">
        <v>41</v>
      </c>
      <c r="O320" s="91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2" t="s">
        <v>150</v>
      </c>
      <c r="AT320" s="232" t="s">
        <v>146</v>
      </c>
      <c r="AU320" s="232" t="s">
        <v>86</v>
      </c>
      <c r="AY320" s="17" t="s">
        <v>144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7" t="s">
        <v>84</v>
      </c>
      <c r="BK320" s="233">
        <f>ROUND(I320*H320,2)</f>
        <v>0</v>
      </c>
      <c r="BL320" s="17" t="s">
        <v>150</v>
      </c>
      <c r="BM320" s="232" t="s">
        <v>527</v>
      </c>
    </row>
    <row r="321" s="13" customFormat="1">
      <c r="A321" s="13"/>
      <c r="B321" s="234"/>
      <c r="C321" s="235"/>
      <c r="D321" s="236" t="s">
        <v>152</v>
      </c>
      <c r="E321" s="237" t="s">
        <v>1</v>
      </c>
      <c r="F321" s="238" t="s">
        <v>499</v>
      </c>
      <c r="G321" s="235"/>
      <c r="H321" s="239">
        <v>7.54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152</v>
      </c>
      <c r="AU321" s="245" t="s">
        <v>86</v>
      </c>
      <c r="AV321" s="13" t="s">
        <v>86</v>
      </c>
      <c r="AW321" s="13" t="s">
        <v>32</v>
      </c>
      <c r="AX321" s="13" t="s">
        <v>84</v>
      </c>
      <c r="AY321" s="245" t="s">
        <v>144</v>
      </c>
    </row>
    <row r="322" s="12" customFormat="1" ht="22.8" customHeight="1">
      <c r="A322" s="12"/>
      <c r="B322" s="204"/>
      <c r="C322" s="205"/>
      <c r="D322" s="206" t="s">
        <v>75</v>
      </c>
      <c r="E322" s="218" t="s">
        <v>528</v>
      </c>
      <c r="F322" s="218" t="s">
        <v>529</v>
      </c>
      <c r="G322" s="205"/>
      <c r="H322" s="205"/>
      <c r="I322" s="208"/>
      <c r="J322" s="219">
        <f>BK322</f>
        <v>0</v>
      </c>
      <c r="K322" s="205"/>
      <c r="L322" s="210"/>
      <c r="M322" s="211"/>
      <c r="N322" s="212"/>
      <c r="O322" s="212"/>
      <c r="P322" s="213">
        <f>P323</f>
        <v>0</v>
      </c>
      <c r="Q322" s="212"/>
      <c r="R322" s="213">
        <f>R323</f>
        <v>0</v>
      </c>
      <c r="S322" s="212"/>
      <c r="T322" s="214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5" t="s">
        <v>84</v>
      </c>
      <c r="AT322" s="216" t="s">
        <v>75</v>
      </c>
      <c r="AU322" s="216" t="s">
        <v>84</v>
      </c>
      <c r="AY322" s="215" t="s">
        <v>144</v>
      </c>
      <c r="BK322" s="217">
        <f>BK323</f>
        <v>0</v>
      </c>
    </row>
    <row r="323" s="2" customFormat="1" ht="24.15" customHeight="1">
      <c r="A323" s="38"/>
      <c r="B323" s="39"/>
      <c r="C323" s="220" t="s">
        <v>530</v>
      </c>
      <c r="D323" s="220" t="s">
        <v>146</v>
      </c>
      <c r="E323" s="221" t="s">
        <v>531</v>
      </c>
      <c r="F323" s="222" t="s">
        <v>532</v>
      </c>
      <c r="G323" s="223" t="s">
        <v>284</v>
      </c>
      <c r="H323" s="224">
        <v>114.706</v>
      </c>
      <c r="I323" s="225"/>
      <c r="J323" s="226">
        <f>ROUND(I323*H323,2)</f>
        <v>0</v>
      </c>
      <c r="K323" s="227"/>
      <c r="L323" s="44"/>
      <c r="M323" s="228" t="s">
        <v>1</v>
      </c>
      <c r="N323" s="229" t="s">
        <v>41</v>
      </c>
      <c r="O323" s="91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2" t="s">
        <v>150</v>
      </c>
      <c r="AT323" s="232" t="s">
        <v>146</v>
      </c>
      <c r="AU323" s="232" t="s">
        <v>86</v>
      </c>
      <c r="AY323" s="17" t="s">
        <v>144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7" t="s">
        <v>84</v>
      </c>
      <c r="BK323" s="233">
        <f>ROUND(I323*H323,2)</f>
        <v>0</v>
      </c>
      <c r="BL323" s="17" t="s">
        <v>150</v>
      </c>
      <c r="BM323" s="232" t="s">
        <v>533</v>
      </c>
    </row>
    <row r="324" s="12" customFormat="1" ht="25.92" customHeight="1">
      <c r="A324" s="12"/>
      <c r="B324" s="204"/>
      <c r="C324" s="205"/>
      <c r="D324" s="206" t="s">
        <v>75</v>
      </c>
      <c r="E324" s="207" t="s">
        <v>302</v>
      </c>
      <c r="F324" s="207" t="s">
        <v>534</v>
      </c>
      <c r="G324" s="205"/>
      <c r="H324" s="205"/>
      <c r="I324" s="208"/>
      <c r="J324" s="209">
        <f>BK324</f>
        <v>0</v>
      </c>
      <c r="K324" s="205"/>
      <c r="L324" s="210"/>
      <c r="M324" s="211"/>
      <c r="N324" s="212"/>
      <c r="O324" s="212"/>
      <c r="P324" s="213">
        <f>P325</f>
        <v>0</v>
      </c>
      <c r="Q324" s="212"/>
      <c r="R324" s="213">
        <f>R325</f>
        <v>0.016379999999999999</v>
      </c>
      <c r="S324" s="212"/>
      <c r="T324" s="214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5" t="s">
        <v>159</v>
      </c>
      <c r="AT324" s="216" t="s">
        <v>75</v>
      </c>
      <c r="AU324" s="216" t="s">
        <v>76</v>
      </c>
      <c r="AY324" s="215" t="s">
        <v>144</v>
      </c>
      <c r="BK324" s="217">
        <f>BK325</f>
        <v>0</v>
      </c>
    </row>
    <row r="325" s="12" customFormat="1" ht="22.8" customHeight="1">
      <c r="A325" s="12"/>
      <c r="B325" s="204"/>
      <c r="C325" s="205"/>
      <c r="D325" s="206" t="s">
        <v>75</v>
      </c>
      <c r="E325" s="218" t="s">
        <v>535</v>
      </c>
      <c r="F325" s="218" t="s">
        <v>536</v>
      </c>
      <c r="G325" s="205"/>
      <c r="H325" s="205"/>
      <c r="I325" s="208"/>
      <c r="J325" s="219">
        <f>BK325</f>
        <v>0</v>
      </c>
      <c r="K325" s="205"/>
      <c r="L325" s="210"/>
      <c r="M325" s="211"/>
      <c r="N325" s="212"/>
      <c r="O325" s="212"/>
      <c r="P325" s="213">
        <f>SUM(P326:P328)</f>
        <v>0</v>
      </c>
      <c r="Q325" s="212"/>
      <c r="R325" s="213">
        <f>SUM(R326:R328)</f>
        <v>0.016379999999999999</v>
      </c>
      <c r="S325" s="212"/>
      <c r="T325" s="214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5" t="s">
        <v>159</v>
      </c>
      <c r="AT325" s="216" t="s">
        <v>75</v>
      </c>
      <c r="AU325" s="216" t="s">
        <v>84</v>
      </c>
      <c r="AY325" s="215" t="s">
        <v>144</v>
      </c>
      <c r="BK325" s="217">
        <f>SUM(BK326:BK328)</f>
        <v>0</v>
      </c>
    </row>
    <row r="326" s="2" customFormat="1" ht="24.15" customHeight="1">
      <c r="A326" s="38"/>
      <c r="B326" s="39"/>
      <c r="C326" s="220" t="s">
        <v>537</v>
      </c>
      <c r="D326" s="220" t="s">
        <v>146</v>
      </c>
      <c r="E326" s="221" t="s">
        <v>538</v>
      </c>
      <c r="F326" s="222" t="s">
        <v>539</v>
      </c>
      <c r="G326" s="223" t="s">
        <v>213</v>
      </c>
      <c r="H326" s="224">
        <v>20</v>
      </c>
      <c r="I326" s="225"/>
      <c r="J326" s="226">
        <f>ROUND(I326*H326,2)</f>
        <v>0</v>
      </c>
      <c r="K326" s="227"/>
      <c r="L326" s="44"/>
      <c r="M326" s="228" t="s">
        <v>1</v>
      </c>
      <c r="N326" s="229" t="s">
        <v>41</v>
      </c>
      <c r="O326" s="91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2" t="s">
        <v>462</v>
      </c>
      <c r="AT326" s="232" t="s">
        <v>146</v>
      </c>
      <c r="AU326" s="232" t="s">
        <v>86</v>
      </c>
      <c r="AY326" s="17" t="s">
        <v>144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7" t="s">
        <v>84</v>
      </c>
      <c r="BK326" s="233">
        <f>ROUND(I326*H326,2)</f>
        <v>0</v>
      </c>
      <c r="BL326" s="17" t="s">
        <v>462</v>
      </c>
      <c r="BM326" s="232" t="s">
        <v>540</v>
      </c>
    </row>
    <row r="327" s="2" customFormat="1" ht="24.15" customHeight="1">
      <c r="A327" s="38"/>
      <c r="B327" s="39"/>
      <c r="C327" s="257" t="s">
        <v>541</v>
      </c>
      <c r="D327" s="257" t="s">
        <v>302</v>
      </c>
      <c r="E327" s="258" t="s">
        <v>542</v>
      </c>
      <c r="F327" s="259" t="s">
        <v>543</v>
      </c>
      <c r="G327" s="260" t="s">
        <v>213</v>
      </c>
      <c r="H327" s="261">
        <v>21</v>
      </c>
      <c r="I327" s="262"/>
      <c r="J327" s="263">
        <f>ROUND(I327*H327,2)</f>
        <v>0</v>
      </c>
      <c r="K327" s="264"/>
      <c r="L327" s="265"/>
      <c r="M327" s="266" t="s">
        <v>1</v>
      </c>
      <c r="N327" s="267" t="s">
        <v>41</v>
      </c>
      <c r="O327" s="91"/>
      <c r="P327" s="230">
        <f>O327*H327</f>
        <v>0</v>
      </c>
      <c r="Q327" s="230">
        <v>0.00077999999999999999</v>
      </c>
      <c r="R327" s="230">
        <f>Q327*H327</f>
        <v>0.016379999999999999</v>
      </c>
      <c r="S327" s="230">
        <v>0</v>
      </c>
      <c r="T327" s="23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2" t="s">
        <v>544</v>
      </c>
      <c r="AT327" s="232" t="s">
        <v>302</v>
      </c>
      <c r="AU327" s="232" t="s">
        <v>86</v>
      </c>
      <c r="AY327" s="17" t="s">
        <v>144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7" t="s">
        <v>84</v>
      </c>
      <c r="BK327" s="233">
        <f>ROUND(I327*H327,2)</f>
        <v>0</v>
      </c>
      <c r="BL327" s="17" t="s">
        <v>544</v>
      </c>
      <c r="BM327" s="232" t="s">
        <v>545</v>
      </c>
    </row>
    <row r="328" s="13" customFormat="1">
      <c r="A328" s="13"/>
      <c r="B328" s="234"/>
      <c r="C328" s="235"/>
      <c r="D328" s="236" t="s">
        <v>152</v>
      </c>
      <c r="E328" s="235"/>
      <c r="F328" s="238" t="s">
        <v>546</v>
      </c>
      <c r="G328" s="235"/>
      <c r="H328" s="239">
        <v>21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152</v>
      </c>
      <c r="AU328" s="245" t="s">
        <v>86</v>
      </c>
      <c r="AV328" s="13" t="s">
        <v>86</v>
      </c>
      <c r="AW328" s="13" t="s">
        <v>4</v>
      </c>
      <c r="AX328" s="13" t="s">
        <v>84</v>
      </c>
      <c r="AY328" s="245" t="s">
        <v>144</v>
      </c>
    </row>
    <row r="329" s="12" customFormat="1" ht="25.92" customHeight="1">
      <c r="A329" s="12"/>
      <c r="B329" s="204"/>
      <c r="C329" s="205"/>
      <c r="D329" s="206" t="s">
        <v>75</v>
      </c>
      <c r="E329" s="207" t="s">
        <v>547</v>
      </c>
      <c r="F329" s="207" t="s">
        <v>548</v>
      </c>
      <c r="G329" s="205"/>
      <c r="H329" s="205"/>
      <c r="I329" s="208"/>
      <c r="J329" s="209">
        <f>BK329</f>
        <v>0</v>
      </c>
      <c r="K329" s="205"/>
      <c r="L329" s="210"/>
      <c r="M329" s="211"/>
      <c r="N329" s="212"/>
      <c r="O329" s="212"/>
      <c r="P329" s="213">
        <f>P330+P337+P339+P345</f>
        <v>0</v>
      </c>
      <c r="Q329" s="212"/>
      <c r="R329" s="213">
        <f>R330+R337+R339+R345</f>
        <v>0</v>
      </c>
      <c r="S329" s="212"/>
      <c r="T329" s="214">
        <f>T330+T337+T339+T345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5" t="s">
        <v>167</v>
      </c>
      <c r="AT329" s="216" t="s">
        <v>75</v>
      </c>
      <c r="AU329" s="216" t="s">
        <v>76</v>
      </c>
      <c r="AY329" s="215" t="s">
        <v>144</v>
      </c>
      <c r="BK329" s="217">
        <f>BK330+BK337+BK339+BK345</f>
        <v>0</v>
      </c>
    </row>
    <row r="330" s="12" customFormat="1" ht="22.8" customHeight="1">
      <c r="A330" s="12"/>
      <c r="B330" s="204"/>
      <c r="C330" s="205"/>
      <c r="D330" s="206" t="s">
        <v>75</v>
      </c>
      <c r="E330" s="218" t="s">
        <v>549</v>
      </c>
      <c r="F330" s="218" t="s">
        <v>550</v>
      </c>
      <c r="G330" s="205"/>
      <c r="H330" s="205"/>
      <c r="I330" s="208"/>
      <c r="J330" s="219">
        <f>BK330</f>
        <v>0</v>
      </c>
      <c r="K330" s="205"/>
      <c r="L330" s="210"/>
      <c r="M330" s="211"/>
      <c r="N330" s="212"/>
      <c r="O330" s="212"/>
      <c r="P330" s="213">
        <f>SUM(P331:P336)</f>
        <v>0</v>
      </c>
      <c r="Q330" s="212"/>
      <c r="R330" s="213">
        <f>SUM(R331:R336)</f>
        <v>0</v>
      </c>
      <c r="S330" s="212"/>
      <c r="T330" s="214">
        <f>SUM(T331:T336)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5" t="s">
        <v>167</v>
      </c>
      <c r="AT330" s="216" t="s">
        <v>75</v>
      </c>
      <c r="AU330" s="216" t="s">
        <v>84</v>
      </c>
      <c r="AY330" s="215" t="s">
        <v>144</v>
      </c>
      <c r="BK330" s="217">
        <f>SUM(BK331:BK336)</f>
        <v>0</v>
      </c>
    </row>
    <row r="331" s="2" customFormat="1" ht="16.5" customHeight="1">
      <c r="A331" s="38"/>
      <c r="B331" s="39"/>
      <c r="C331" s="220" t="s">
        <v>551</v>
      </c>
      <c r="D331" s="220" t="s">
        <v>146</v>
      </c>
      <c r="E331" s="221" t="s">
        <v>552</v>
      </c>
      <c r="F331" s="222" t="s">
        <v>553</v>
      </c>
      <c r="G331" s="223" t="s">
        <v>332</v>
      </c>
      <c r="H331" s="224">
        <v>1</v>
      </c>
      <c r="I331" s="225"/>
      <c r="J331" s="226">
        <f>ROUND(I331*H331,2)</f>
        <v>0</v>
      </c>
      <c r="K331" s="227"/>
      <c r="L331" s="44"/>
      <c r="M331" s="228" t="s">
        <v>1</v>
      </c>
      <c r="N331" s="229" t="s">
        <v>41</v>
      </c>
      <c r="O331" s="91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2" t="s">
        <v>554</v>
      </c>
      <c r="AT331" s="232" t="s">
        <v>146</v>
      </c>
      <c r="AU331" s="232" t="s">
        <v>86</v>
      </c>
      <c r="AY331" s="17" t="s">
        <v>144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7" t="s">
        <v>84</v>
      </c>
      <c r="BK331" s="233">
        <f>ROUND(I331*H331,2)</f>
        <v>0</v>
      </c>
      <c r="BL331" s="17" t="s">
        <v>554</v>
      </c>
      <c r="BM331" s="232" t="s">
        <v>555</v>
      </c>
    </row>
    <row r="332" s="15" customFormat="1">
      <c r="A332" s="15"/>
      <c r="B332" s="268"/>
      <c r="C332" s="269"/>
      <c r="D332" s="236" t="s">
        <v>152</v>
      </c>
      <c r="E332" s="270" t="s">
        <v>1</v>
      </c>
      <c r="F332" s="271" t="s">
        <v>556</v>
      </c>
      <c r="G332" s="269"/>
      <c r="H332" s="270" t="s">
        <v>1</v>
      </c>
      <c r="I332" s="272"/>
      <c r="J332" s="269"/>
      <c r="K332" s="269"/>
      <c r="L332" s="273"/>
      <c r="M332" s="274"/>
      <c r="N332" s="275"/>
      <c r="O332" s="275"/>
      <c r="P332" s="275"/>
      <c r="Q332" s="275"/>
      <c r="R332" s="275"/>
      <c r="S332" s="275"/>
      <c r="T332" s="27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7" t="s">
        <v>152</v>
      </c>
      <c r="AU332" s="277" t="s">
        <v>86</v>
      </c>
      <c r="AV332" s="15" t="s">
        <v>84</v>
      </c>
      <c r="AW332" s="15" t="s">
        <v>32</v>
      </c>
      <c r="AX332" s="15" t="s">
        <v>76</v>
      </c>
      <c r="AY332" s="277" t="s">
        <v>144</v>
      </c>
    </row>
    <row r="333" s="15" customFormat="1">
      <c r="A333" s="15"/>
      <c r="B333" s="268"/>
      <c r="C333" s="269"/>
      <c r="D333" s="236" t="s">
        <v>152</v>
      </c>
      <c r="E333" s="270" t="s">
        <v>1</v>
      </c>
      <c r="F333" s="271" t="s">
        <v>557</v>
      </c>
      <c r="G333" s="269"/>
      <c r="H333" s="270" t="s">
        <v>1</v>
      </c>
      <c r="I333" s="272"/>
      <c r="J333" s="269"/>
      <c r="K333" s="269"/>
      <c r="L333" s="273"/>
      <c r="M333" s="274"/>
      <c r="N333" s="275"/>
      <c r="O333" s="275"/>
      <c r="P333" s="275"/>
      <c r="Q333" s="275"/>
      <c r="R333" s="275"/>
      <c r="S333" s="275"/>
      <c r="T333" s="27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7" t="s">
        <v>152</v>
      </c>
      <c r="AU333" s="277" t="s">
        <v>86</v>
      </c>
      <c r="AV333" s="15" t="s">
        <v>84</v>
      </c>
      <c r="AW333" s="15" t="s">
        <v>32</v>
      </c>
      <c r="AX333" s="15" t="s">
        <v>76</v>
      </c>
      <c r="AY333" s="277" t="s">
        <v>144</v>
      </c>
    </row>
    <row r="334" s="15" customFormat="1">
      <c r="A334" s="15"/>
      <c r="B334" s="268"/>
      <c r="C334" s="269"/>
      <c r="D334" s="236" t="s">
        <v>152</v>
      </c>
      <c r="E334" s="270" t="s">
        <v>1</v>
      </c>
      <c r="F334" s="271" t="s">
        <v>558</v>
      </c>
      <c r="G334" s="269"/>
      <c r="H334" s="270" t="s">
        <v>1</v>
      </c>
      <c r="I334" s="272"/>
      <c r="J334" s="269"/>
      <c r="K334" s="269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152</v>
      </c>
      <c r="AU334" s="277" t="s">
        <v>86</v>
      </c>
      <c r="AV334" s="15" t="s">
        <v>84</v>
      </c>
      <c r="AW334" s="15" t="s">
        <v>32</v>
      </c>
      <c r="AX334" s="15" t="s">
        <v>76</v>
      </c>
      <c r="AY334" s="277" t="s">
        <v>144</v>
      </c>
    </row>
    <row r="335" s="13" customFormat="1">
      <c r="A335" s="13"/>
      <c r="B335" s="234"/>
      <c r="C335" s="235"/>
      <c r="D335" s="236" t="s">
        <v>152</v>
      </c>
      <c r="E335" s="237" t="s">
        <v>1</v>
      </c>
      <c r="F335" s="238" t="s">
        <v>84</v>
      </c>
      <c r="G335" s="235"/>
      <c r="H335" s="239">
        <v>1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152</v>
      </c>
      <c r="AU335" s="245" t="s">
        <v>86</v>
      </c>
      <c r="AV335" s="13" t="s">
        <v>86</v>
      </c>
      <c r="AW335" s="13" t="s">
        <v>32</v>
      </c>
      <c r="AX335" s="13" t="s">
        <v>84</v>
      </c>
      <c r="AY335" s="245" t="s">
        <v>144</v>
      </c>
    </row>
    <row r="336" s="2" customFormat="1" ht="16.5" customHeight="1">
      <c r="A336" s="38"/>
      <c r="B336" s="39"/>
      <c r="C336" s="220" t="s">
        <v>559</v>
      </c>
      <c r="D336" s="220" t="s">
        <v>146</v>
      </c>
      <c r="E336" s="221" t="s">
        <v>560</v>
      </c>
      <c r="F336" s="222" t="s">
        <v>561</v>
      </c>
      <c r="G336" s="223" t="s">
        <v>332</v>
      </c>
      <c r="H336" s="224">
        <v>1</v>
      </c>
      <c r="I336" s="225"/>
      <c r="J336" s="226">
        <f>ROUND(I336*H336,2)</f>
        <v>0</v>
      </c>
      <c r="K336" s="227"/>
      <c r="L336" s="44"/>
      <c r="M336" s="228" t="s">
        <v>1</v>
      </c>
      <c r="N336" s="229" t="s">
        <v>41</v>
      </c>
      <c r="O336" s="91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2" t="s">
        <v>554</v>
      </c>
      <c r="AT336" s="232" t="s">
        <v>146</v>
      </c>
      <c r="AU336" s="232" t="s">
        <v>86</v>
      </c>
      <c r="AY336" s="17" t="s">
        <v>144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7" t="s">
        <v>84</v>
      </c>
      <c r="BK336" s="233">
        <f>ROUND(I336*H336,2)</f>
        <v>0</v>
      </c>
      <c r="BL336" s="17" t="s">
        <v>554</v>
      </c>
      <c r="BM336" s="232" t="s">
        <v>562</v>
      </c>
    </row>
    <row r="337" s="12" customFormat="1" ht="22.8" customHeight="1">
      <c r="A337" s="12"/>
      <c r="B337" s="204"/>
      <c r="C337" s="205"/>
      <c r="D337" s="206" t="s">
        <v>75</v>
      </c>
      <c r="E337" s="218" t="s">
        <v>563</v>
      </c>
      <c r="F337" s="218" t="s">
        <v>564</v>
      </c>
      <c r="G337" s="205"/>
      <c r="H337" s="205"/>
      <c r="I337" s="208"/>
      <c r="J337" s="219">
        <f>BK337</f>
        <v>0</v>
      </c>
      <c r="K337" s="205"/>
      <c r="L337" s="210"/>
      <c r="M337" s="211"/>
      <c r="N337" s="212"/>
      <c r="O337" s="212"/>
      <c r="P337" s="213">
        <f>P338</f>
        <v>0</v>
      </c>
      <c r="Q337" s="212"/>
      <c r="R337" s="213">
        <f>R338</f>
        <v>0</v>
      </c>
      <c r="S337" s="212"/>
      <c r="T337" s="214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5" t="s">
        <v>167</v>
      </c>
      <c r="AT337" s="216" t="s">
        <v>75</v>
      </c>
      <c r="AU337" s="216" t="s">
        <v>84</v>
      </c>
      <c r="AY337" s="215" t="s">
        <v>144</v>
      </c>
      <c r="BK337" s="217">
        <f>BK338</f>
        <v>0</v>
      </c>
    </row>
    <row r="338" s="2" customFormat="1" ht="16.5" customHeight="1">
      <c r="A338" s="38"/>
      <c r="B338" s="39"/>
      <c r="C338" s="220" t="s">
        <v>565</v>
      </c>
      <c r="D338" s="220" t="s">
        <v>146</v>
      </c>
      <c r="E338" s="221" t="s">
        <v>566</v>
      </c>
      <c r="F338" s="222" t="s">
        <v>564</v>
      </c>
      <c r="G338" s="223" t="s">
        <v>332</v>
      </c>
      <c r="H338" s="224">
        <v>1</v>
      </c>
      <c r="I338" s="225"/>
      <c r="J338" s="226">
        <f>ROUND(I338*H338,2)</f>
        <v>0</v>
      </c>
      <c r="K338" s="227"/>
      <c r="L338" s="44"/>
      <c r="M338" s="228" t="s">
        <v>1</v>
      </c>
      <c r="N338" s="229" t="s">
        <v>41</v>
      </c>
      <c r="O338" s="91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2" t="s">
        <v>554</v>
      </c>
      <c r="AT338" s="232" t="s">
        <v>146</v>
      </c>
      <c r="AU338" s="232" t="s">
        <v>86</v>
      </c>
      <c r="AY338" s="17" t="s">
        <v>144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7" t="s">
        <v>84</v>
      </c>
      <c r="BK338" s="233">
        <f>ROUND(I338*H338,2)</f>
        <v>0</v>
      </c>
      <c r="BL338" s="17" t="s">
        <v>554</v>
      </c>
      <c r="BM338" s="232" t="s">
        <v>567</v>
      </c>
    </row>
    <row r="339" s="12" customFormat="1" ht="22.8" customHeight="1">
      <c r="A339" s="12"/>
      <c r="B339" s="204"/>
      <c r="C339" s="205"/>
      <c r="D339" s="206" t="s">
        <v>75</v>
      </c>
      <c r="E339" s="218" t="s">
        <v>568</v>
      </c>
      <c r="F339" s="218" t="s">
        <v>569</v>
      </c>
      <c r="G339" s="205"/>
      <c r="H339" s="205"/>
      <c r="I339" s="208"/>
      <c r="J339" s="219">
        <f>BK339</f>
        <v>0</v>
      </c>
      <c r="K339" s="205"/>
      <c r="L339" s="210"/>
      <c r="M339" s="211"/>
      <c r="N339" s="212"/>
      <c r="O339" s="212"/>
      <c r="P339" s="213">
        <f>SUM(P340:P344)</f>
        <v>0</v>
      </c>
      <c r="Q339" s="212"/>
      <c r="R339" s="213">
        <f>SUM(R340:R344)</f>
        <v>0</v>
      </c>
      <c r="S339" s="212"/>
      <c r="T339" s="214">
        <f>SUM(T340:T344)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5" t="s">
        <v>167</v>
      </c>
      <c r="AT339" s="216" t="s">
        <v>75</v>
      </c>
      <c r="AU339" s="216" t="s">
        <v>84</v>
      </c>
      <c r="AY339" s="215" t="s">
        <v>144</v>
      </c>
      <c r="BK339" s="217">
        <f>SUM(BK340:BK344)</f>
        <v>0</v>
      </c>
    </row>
    <row r="340" s="2" customFormat="1" ht="16.5" customHeight="1">
      <c r="A340" s="38"/>
      <c r="B340" s="39"/>
      <c r="C340" s="220" t="s">
        <v>570</v>
      </c>
      <c r="D340" s="220" t="s">
        <v>146</v>
      </c>
      <c r="E340" s="221" t="s">
        <v>571</v>
      </c>
      <c r="F340" s="222" t="s">
        <v>569</v>
      </c>
      <c r="G340" s="223" t="s">
        <v>332</v>
      </c>
      <c r="H340" s="224">
        <v>1</v>
      </c>
      <c r="I340" s="225"/>
      <c r="J340" s="226">
        <f>ROUND(I340*H340,2)</f>
        <v>0</v>
      </c>
      <c r="K340" s="227"/>
      <c r="L340" s="44"/>
      <c r="M340" s="228" t="s">
        <v>1</v>
      </c>
      <c r="N340" s="229" t="s">
        <v>41</v>
      </c>
      <c r="O340" s="91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2" t="s">
        <v>554</v>
      </c>
      <c r="AT340" s="232" t="s">
        <v>146</v>
      </c>
      <c r="AU340" s="232" t="s">
        <v>86</v>
      </c>
      <c r="AY340" s="17" t="s">
        <v>144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7" t="s">
        <v>84</v>
      </c>
      <c r="BK340" s="233">
        <f>ROUND(I340*H340,2)</f>
        <v>0</v>
      </c>
      <c r="BL340" s="17" t="s">
        <v>554</v>
      </c>
      <c r="BM340" s="232" t="s">
        <v>572</v>
      </c>
    </row>
    <row r="341" s="15" customFormat="1">
      <c r="A341" s="15"/>
      <c r="B341" s="268"/>
      <c r="C341" s="269"/>
      <c r="D341" s="236" t="s">
        <v>152</v>
      </c>
      <c r="E341" s="270" t="s">
        <v>1</v>
      </c>
      <c r="F341" s="271" t="s">
        <v>573</v>
      </c>
      <c r="G341" s="269"/>
      <c r="H341" s="270" t="s">
        <v>1</v>
      </c>
      <c r="I341" s="272"/>
      <c r="J341" s="269"/>
      <c r="K341" s="269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152</v>
      </c>
      <c r="AU341" s="277" t="s">
        <v>86</v>
      </c>
      <c r="AV341" s="15" t="s">
        <v>84</v>
      </c>
      <c r="AW341" s="15" t="s">
        <v>32</v>
      </c>
      <c r="AX341" s="15" t="s">
        <v>76</v>
      </c>
      <c r="AY341" s="277" t="s">
        <v>144</v>
      </c>
    </row>
    <row r="342" s="13" customFormat="1">
      <c r="A342" s="13"/>
      <c r="B342" s="234"/>
      <c r="C342" s="235"/>
      <c r="D342" s="236" t="s">
        <v>152</v>
      </c>
      <c r="E342" s="237" t="s">
        <v>1</v>
      </c>
      <c r="F342" s="238" t="s">
        <v>84</v>
      </c>
      <c r="G342" s="235"/>
      <c r="H342" s="239">
        <v>1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152</v>
      </c>
      <c r="AU342" s="245" t="s">
        <v>86</v>
      </c>
      <c r="AV342" s="13" t="s">
        <v>86</v>
      </c>
      <c r="AW342" s="13" t="s">
        <v>32</v>
      </c>
      <c r="AX342" s="13" t="s">
        <v>84</v>
      </c>
      <c r="AY342" s="245" t="s">
        <v>144</v>
      </c>
    </row>
    <row r="343" s="2" customFormat="1" ht="16.5" customHeight="1">
      <c r="A343" s="38"/>
      <c r="B343" s="39"/>
      <c r="C343" s="220" t="s">
        <v>574</v>
      </c>
      <c r="D343" s="220" t="s">
        <v>146</v>
      </c>
      <c r="E343" s="221" t="s">
        <v>575</v>
      </c>
      <c r="F343" s="222" t="s">
        <v>576</v>
      </c>
      <c r="G343" s="223" t="s">
        <v>332</v>
      </c>
      <c r="H343" s="224">
        <v>1</v>
      </c>
      <c r="I343" s="225"/>
      <c r="J343" s="226">
        <f>ROUND(I343*H343,2)</f>
        <v>0</v>
      </c>
      <c r="K343" s="227"/>
      <c r="L343" s="44"/>
      <c r="M343" s="228" t="s">
        <v>1</v>
      </c>
      <c r="N343" s="229" t="s">
        <v>41</v>
      </c>
      <c r="O343" s="91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2" t="s">
        <v>554</v>
      </c>
      <c r="AT343" s="232" t="s">
        <v>146</v>
      </c>
      <c r="AU343" s="232" t="s">
        <v>86</v>
      </c>
      <c r="AY343" s="17" t="s">
        <v>144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7" t="s">
        <v>84</v>
      </c>
      <c r="BK343" s="233">
        <f>ROUND(I343*H343,2)</f>
        <v>0</v>
      </c>
      <c r="BL343" s="17" t="s">
        <v>554</v>
      </c>
      <c r="BM343" s="232" t="s">
        <v>577</v>
      </c>
    </row>
    <row r="344" s="13" customFormat="1">
      <c r="A344" s="13"/>
      <c r="B344" s="234"/>
      <c r="C344" s="235"/>
      <c r="D344" s="236" t="s">
        <v>152</v>
      </c>
      <c r="E344" s="237" t="s">
        <v>1</v>
      </c>
      <c r="F344" s="238" t="s">
        <v>578</v>
      </c>
      <c r="G344" s="235"/>
      <c r="H344" s="239">
        <v>1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152</v>
      </c>
      <c r="AU344" s="245" t="s">
        <v>86</v>
      </c>
      <c r="AV344" s="13" t="s">
        <v>86</v>
      </c>
      <c r="AW344" s="13" t="s">
        <v>32</v>
      </c>
      <c r="AX344" s="13" t="s">
        <v>84</v>
      </c>
      <c r="AY344" s="245" t="s">
        <v>144</v>
      </c>
    </row>
    <row r="345" s="12" customFormat="1" ht="22.8" customHeight="1">
      <c r="A345" s="12"/>
      <c r="B345" s="204"/>
      <c r="C345" s="205"/>
      <c r="D345" s="206" t="s">
        <v>75</v>
      </c>
      <c r="E345" s="218" t="s">
        <v>579</v>
      </c>
      <c r="F345" s="218" t="s">
        <v>580</v>
      </c>
      <c r="G345" s="205"/>
      <c r="H345" s="205"/>
      <c r="I345" s="208"/>
      <c r="J345" s="219">
        <f>BK345</f>
        <v>0</v>
      </c>
      <c r="K345" s="205"/>
      <c r="L345" s="210"/>
      <c r="M345" s="211"/>
      <c r="N345" s="212"/>
      <c r="O345" s="212"/>
      <c r="P345" s="213">
        <f>P346</f>
        <v>0</v>
      </c>
      <c r="Q345" s="212"/>
      <c r="R345" s="213">
        <f>R346</f>
        <v>0</v>
      </c>
      <c r="S345" s="212"/>
      <c r="T345" s="214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167</v>
      </c>
      <c r="AT345" s="216" t="s">
        <v>75</v>
      </c>
      <c r="AU345" s="216" t="s">
        <v>84</v>
      </c>
      <c r="AY345" s="215" t="s">
        <v>144</v>
      </c>
      <c r="BK345" s="217">
        <f>BK346</f>
        <v>0</v>
      </c>
    </row>
    <row r="346" s="2" customFormat="1" ht="21.75" customHeight="1">
      <c r="A346" s="38"/>
      <c r="B346" s="39"/>
      <c r="C346" s="220" t="s">
        <v>581</v>
      </c>
      <c r="D346" s="220" t="s">
        <v>146</v>
      </c>
      <c r="E346" s="221" t="s">
        <v>582</v>
      </c>
      <c r="F346" s="222" t="s">
        <v>583</v>
      </c>
      <c r="G346" s="223" t="s">
        <v>332</v>
      </c>
      <c r="H346" s="224">
        <v>1</v>
      </c>
      <c r="I346" s="225"/>
      <c r="J346" s="226">
        <f>ROUND(I346*H346,2)</f>
        <v>0</v>
      </c>
      <c r="K346" s="227"/>
      <c r="L346" s="44"/>
      <c r="M346" s="278" t="s">
        <v>1</v>
      </c>
      <c r="N346" s="279" t="s">
        <v>41</v>
      </c>
      <c r="O346" s="280"/>
      <c r="P346" s="281">
        <f>O346*H346</f>
        <v>0</v>
      </c>
      <c r="Q346" s="281">
        <v>0</v>
      </c>
      <c r="R346" s="281">
        <f>Q346*H346</f>
        <v>0</v>
      </c>
      <c r="S346" s="281">
        <v>0</v>
      </c>
      <c r="T346" s="28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2" t="s">
        <v>554</v>
      </c>
      <c r="AT346" s="232" t="s">
        <v>146</v>
      </c>
      <c r="AU346" s="232" t="s">
        <v>86</v>
      </c>
      <c r="AY346" s="17" t="s">
        <v>144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7" t="s">
        <v>84</v>
      </c>
      <c r="BK346" s="233">
        <f>ROUND(I346*H346,2)</f>
        <v>0</v>
      </c>
      <c r="BL346" s="17" t="s">
        <v>554</v>
      </c>
      <c r="BM346" s="232" t="s">
        <v>584</v>
      </c>
    </row>
    <row r="347" s="2" customFormat="1" ht="6.96" customHeight="1">
      <c r="A347" s="38"/>
      <c r="B347" s="66"/>
      <c r="C347" s="67"/>
      <c r="D347" s="67"/>
      <c r="E347" s="67"/>
      <c r="F347" s="67"/>
      <c r="G347" s="67"/>
      <c r="H347" s="67"/>
      <c r="I347" s="67"/>
      <c r="J347" s="67"/>
      <c r="K347" s="67"/>
      <c r="L347" s="44"/>
      <c r="M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</row>
  </sheetData>
  <sheetProtection sheet="1" autoFilter="0" formatColumns="0" formatRows="0" objects="1" scenarios="1" spinCount="100000" saltValue="IdAgGb8IeKswl7nJwWLXpZsv5uokYv2k5bLbLVA7XqRoRWNW6xqOEbYUjelDOrmOIn9Ku6N6bAfs+abGIPQtLQ==" hashValue="DMCR0qIJGxHkIHM5IRIEo7hbTCLI1AjWxDG1rJP4BHeZuEl6b9yYKJekHRtfC9dk2AQKjoG9+LrKf5wP+0xn8w==" algorithmName="SHA-512" password="CC35"/>
  <autoFilter ref="C128:K34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94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Nový chodník v ul. U tvrze, Děčín VI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ROUND((SUM(BE126:BE159)),  2)</f>
        <v>0</v>
      </c>
      <c r="G33" s="38"/>
      <c r="H33" s="38"/>
      <c r="I33" s="156">
        <v>0.20999999999999999</v>
      </c>
      <c r="J33" s="155">
        <f>ROUND(((SUM(BE126:BE159))*I33),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ROUND((SUM(BF126:BF159)),  2)</f>
        <v>0</v>
      </c>
      <c r="G34" s="38"/>
      <c r="H34" s="38"/>
      <c r="I34" s="156">
        <v>0.12</v>
      </c>
      <c r="J34" s="155">
        <f>ROUND(((SUM(BF126:BF159))*I34),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ROUND((SUM(BG126:BG159)),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ROUND((SUM(BH126:BH159)),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ROUND((SUM(BI126:BI159)),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Nový chodník v ul. U tvrze, Děčín VI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 tvrze</v>
      </c>
      <c r="G89" s="40"/>
      <c r="H89" s="40"/>
      <c r="I89" s="32" t="s">
        <v>22</v>
      </c>
      <c r="J89" s="79" t="str">
        <f>IF(J12="","",J12)</f>
        <v>14. 3. 2024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Ing. Vladimír Polda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586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587</v>
      </c>
      <c r="E98" s="183"/>
      <c r="F98" s="183"/>
      <c r="G98" s="183"/>
      <c r="H98" s="183"/>
      <c r="I98" s="183"/>
      <c r="J98" s="184">
        <f>J131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588</v>
      </c>
      <c r="E99" s="183"/>
      <c r="F99" s="183"/>
      <c r="G99" s="183"/>
      <c r="H99" s="183"/>
      <c r="I99" s="183"/>
      <c r="J99" s="184">
        <f>J136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589</v>
      </c>
      <c r="E100" s="183"/>
      <c r="F100" s="183"/>
      <c r="G100" s="183"/>
      <c r="H100" s="183"/>
      <c r="I100" s="183"/>
      <c r="J100" s="184">
        <f>J142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590</v>
      </c>
      <c r="E101" s="183"/>
      <c r="F101" s="183"/>
      <c r="G101" s="183"/>
      <c r="H101" s="183"/>
      <c r="I101" s="183"/>
      <c r="J101" s="184">
        <f>J146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124</v>
      </c>
      <c r="E102" s="183"/>
      <c r="F102" s="183"/>
      <c r="G102" s="183"/>
      <c r="H102" s="183"/>
      <c r="I102" s="183"/>
      <c r="J102" s="184">
        <f>J149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125</v>
      </c>
      <c r="E103" s="189"/>
      <c r="F103" s="189"/>
      <c r="G103" s="189"/>
      <c r="H103" s="189"/>
      <c r="I103" s="189"/>
      <c r="J103" s="190">
        <f>J150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126</v>
      </c>
      <c r="E104" s="189"/>
      <c r="F104" s="189"/>
      <c r="G104" s="189"/>
      <c r="H104" s="189"/>
      <c r="I104" s="189"/>
      <c r="J104" s="190">
        <f>J152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127</v>
      </c>
      <c r="E105" s="189"/>
      <c r="F105" s="189"/>
      <c r="G105" s="189"/>
      <c r="H105" s="189"/>
      <c r="I105" s="189"/>
      <c r="J105" s="190">
        <f>J154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128</v>
      </c>
      <c r="E106" s="189"/>
      <c r="F106" s="189"/>
      <c r="G106" s="189"/>
      <c r="H106" s="189"/>
      <c r="I106" s="189"/>
      <c r="J106" s="190">
        <f>J158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5" t="str">
        <f>E7</f>
        <v>Nový chodník v ul. U tvrze, Děčín VI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VO - Veřejné osvětlení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U tvrze</v>
      </c>
      <c r="G120" s="40"/>
      <c r="H120" s="40"/>
      <c r="I120" s="32" t="s">
        <v>22</v>
      </c>
      <c r="J120" s="79" t="str">
        <f>IF(J12="","",J12)</f>
        <v>14. 3. 2024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Statutární město Děčín</v>
      </c>
      <c r="G122" s="40"/>
      <c r="H122" s="40"/>
      <c r="I122" s="32" t="s">
        <v>30</v>
      </c>
      <c r="J122" s="36" t="str">
        <f>E21</f>
        <v>Ing. Vladimír Polda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Ing. Jan Duben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2"/>
      <c r="B125" s="193"/>
      <c r="C125" s="194" t="s">
        <v>130</v>
      </c>
      <c r="D125" s="195" t="s">
        <v>61</v>
      </c>
      <c r="E125" s="195" t="s">
        <v>57</v>
      </c>
      <c r="F125" s="195" t="s">
        <v>58</v>
      </c>
      <c r="G125" s="195" t="s">
        <v>131</v>
      </c>
      <c r="H125" s="195" t="s">
        <v>132</v>
      </c>
      <c r="I125" s="195" t="s">
        <v>133</v>
      </c>
      <c r="J125" s="196" t="s">
        <v>113</v>
      </c>
      <c r="K125" s="197" t="s">
        <v>134</v>
      </c>
      <c r="L125" s="198"/>
      <c r="M125" s="100" t="s">
        <v>1</v>
      </c>
      <c r="N125" s="101" t="s">
        <v>40</v>
      </c>
      <c r="O125" s="101" t="s">
        <v>135</v>
      </c>
      <c r="P125" s="101" t="s">
        <v>136</v>
      </c>
      <c r="Q125" s="101" t="s">
        <v>137</v>
      </c>
      <c r="R125" s="101" t="s">
        <v>138</v>
      </c>
      <c r="S125" s="101" t="s">
        <v>139</v>
      </c>
      <c r="T125" s="102" t="s">
        <v>140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8"/>
      <c r="B126" s="39"/>
      <c r="C126" s="107" t="s">
        <v>141</v>
      </c>
      <c r="D126" s="40"/>
      <c r="E126" s="40"/>
      <c r="F126" s="40"/>
      <c r="G126" s="40"/>
      <c r="H126" s="40"/>
      <c r="I126" s="40"/>
      <c r="J126" s="199">
        <f>BK126</f>
        <v>0</v>
      </c>
      <c r="K126" s="40"/>
      <c r="L126" s="44"/>
      <c r="M126" s="103"/>
      <c r="N126" s="200"/>
      <c r="O126" s="104"/>
      <c r="P126" s="201">
        <f>P127+P131+P136+P142+P146+P149</f>
        <v>0</v>
      </c>
      <c r="Q126" s="104"/>
      <c r="R126" s="201">
        <f>R127+R131+R136+R142+R146+R149</f>
        <v>0</v>
      </c>
      <c r="S126" s="104"/>
      <c r="T126" s="202">
        <f>T127+T131+T136+T142+T146+T149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115</v>
      </c>
      <c r="BK126" s="203">
        <f>BK127+BK131+BK136+BK142+BK146+BK149</f>
        <v>0</v>
      </c>
    </row>
    <row r="127" s="12" customFormat="1" ht="25.92" customHeight="1">
      <c r="A127" s="12"/>
      <c r="B127" s="204"/>
      <c r="C127" s="205"/>
      <c r="D127" s="206" t="s">
        <v>75</v>
      </c>
      <c r="E127" s="207" t="s">
        <v>591</v>
      </c>
      <c r="F127" s="207" t="s">
        <v>592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SUM(P128:P130)</f>
        <v>0</v>
      </c>
      <c r="Q127" s="212"/>
      <c r="R127" s="213">
        <f>SUM(R128:R130)</f>
        <v>0</v>
      </c>
      <c r="S127" s="212"/>
      <c r="T127" s="214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76</v>
      </c>
      <c r="AY127" s="215" t="s">
        <v>144</v>
      </c>
      <c r="BK127" s="217">
        <f>SUM(BK128:BK130)</f>
        <v>0</v>
      </c>
    </row>
    <row r="128" s="2" customFormat="1" ht="21.75" customHeight="1">
      <c r="A128" s="38"/>
      <c r="B128" s="39"/>
      <c r="C128" s="257" t="s">
        <v>84</v>
      </c>
      <c r="D128" s="257" t="s">
        <v>302</v>
      </c>
      <c r="E128" s="258" t="s">
        <v>593</v>
      </c>
      <c r="F128" s="259" t="s">
        <v>594</v>
      </c>
      <c r="G128" s="260" t="s">
        <v>595</v>
      </c>
      <c r="H128" s="261">
        <v>4</v>
      </c>
      <c r="I128" s="262"/>
      <c r="J128" s="263">
        <f>ROUND(I128*H128,2)</f>
        <v>0</v>
      </c>
      <c r="K128" s="264"/>
      <c r="L128" s="265"/>
      <c r="M128" s="266" t="s">
        <v>1</v>
      </c>
      <c r="N128" s="267" t="s">
        <v>41</v>
      </c>
      <c r="O128" s="91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2" t="s">
        <v>181</v>
      </c>
      <c r="AT128" s="232" t="s">
        <v>302</v>
      </c>
      <c r="AU128" s="232" t="s">
        <v>84</v>
      </c>
      <c r="AY128" s="17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84</v>
      </c>
      <c r="BK128" s="233">
        <f>ROUND(I128*H128,2)</f>
        <v>0</v>
      </c>
      <c r="BL128" s="17" t="s">
        <v>150</v>
      </c>
      <c r="BM128" s="232" t="s">
        <v>86</v>
      </c>
    </row>
    <row r="129" s="2" customFormat="1" ht="16.5" customHeight="1">
      <c r="A129" s="38"/>
      <c r="B129" s="39"/>
      <c r="C129" s="220" t="s">
        <v>86</v>
      </c>
      <c r="D129" s="220" t="s">
        <v>146</v>
      </c>
      <c r="E129" s="221" t="s">
        <v>596</v>
      </c>
      <c r="F129" s="222" t="s">
        <v>597</v>
      </c>
      <c r="G129" s="223" t="s">
        <v>598</v>
      </c>
      <c r="H129" s="283"/>
      <c r="I129" s="225"/>
      <c r="J129" s="226">
        <f>ROUND(I129*H129,2)</f>
        <v>0</v>
      </c>
      <c r="K129" s="227"/>
      <c r="L129" s="44"/>
      <c r="M129" s="228" t="s">
        <v>1</v>
      </c>
      <c r="N129" s="229" t="s">
        <v>41</v>
      </c>
      <c r="O129" s="91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2" t="s">
        <v>462</v>
      </c>
      <c r="AT129" s="232" t="s">
        <v>146</v>
      </c>
      <c r="AU129" s="232" t="s">
        <v>84</v>
      </c>
      <c r="AY129" s="17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84</v>
      </c>
      <c r="BK129" s="233">
        <f>ROUND(I129*H129,2)</f>
        <v>0</v>
      </c>
      <c r="BL129" s="17" t="s">
        <v>462</v>
      </c>
      <c r="BM129" s="232" t="s">
        <v>599</v>
      </c>
    </row>
    <row r="130" s="2" customFormat="1" ht="16.5" customHeight="1">
      <c r="A130" s="38"/>
      <c r="B130" s="39"/>
      <c r="C130" s="220" t="s">
        <v>159</v>
      </c>
      <c r="D130" s="220" t="s">
        <v>146</v>
      </c>
      <c r="E130" s="221" t="s">
        <v>600</v>
      </c>
      <c r="F130" s="222" t="s">
        <v>601</v>
      </c>
      <c r="G130" s="223" t="s">
        <v>598</v>
      </c>
      <c r="H130" s="283"/>
      <c r="I130" s="225"/>
      <c r="J130" s="226">
        <f>ROUND(I130*H130,2)</f>
        <v>0</v>
      </c>
      <c r="K130" s="227"/>
      <c r="L130" s="44"/>
      <c r="M130" s="228" t="s">
        <v>1</v>
      </c>
      <c r="N130" s="229" t="s">
        <v>41</v>
      </c>
      <c r="O130" s="91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2" t="s">
        <v>462</v>
      </c>
      <c r="AT130" s="232" t="s">
        <v>146</v>
      </c>
      <c r="AU130" s="232" t="s">
        <v>84</v>
      </c>
      <c r="AY130" s="17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84</v>
      </c>
      <c r="BK130" s="233">
        <f>ROUND(I130*H130,2)</f>
        <v>0</v>
      </c>
      <c r="BL130" s="17" t="s">
        <v>462</v>
      </c>
      <c r="BM130" s="232" t="s">
        <v>602</v>
      </c>
    </row>
    <row r="131" s="12" customFormat="1" ht="25.92" customHeight="1">
      <c r="A131" s="12"/>
      <c r="B131" s="204"/>
      <c r="C131" s="205"/>
      <c r="D131" s="206" t="s">
        <v>75</v>
      </c>
      <c r="E131" s="207" t="s">
        <v>603</v>
      </c>
      <c r="F131" s="207" t="s">
        <v>604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SUM(P132:P135)</f>
        <v>0</v>
      </c>
      <c r="Q131" s="212"/>
      <c r="R131" s="213">
        <f>SUM(R132:R135)</f>
        <v>0</v>
      </c>
      <c r="S131" s="212"/>
      <c r="T131" s="214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76</v>
      </c>
      <c r="AY131" s="215" t="s">
        <v>144</v>
      </c>
      <c r="BK131" s="217">
        <f>SUM(BK132:BK135)</f>
        <v>0</v>
      </c>
    </row>
    <row r="132" s="2" customFormat="1" ht="21.75" customHeight="1">
      <c r="A132" s="38"/>
      <c r="B132" s="39"/>
      <c r="C132" s="257" t="s">
        <v>150</v>
      </c>
      <c r="D132" s="257" t="s">
        <v>302</v>
      </c>
      <c r="E132" s="258" t="s">
        <v>605</v>
      </c>
      <c r="F132" s="259" t="s">
        <v>606</v>
      </c>
      <c r="G132" s="260" t="s">
        <v>595</v>
      </c>
      <c r="H132" s="261">
        <v>4</v>
      </c>
      <c r="I132" s="262"/>
      <c r="J132" s="263">
        <f>ROUND(I132*H132,2)</f>
        <v>0</v>
      </c>
      <c r="K132" s="264"/>
      <c r="L132" s="265"/>
      <c r="M132" s="266" t="s">
        <v>1</v>
      </c>
      <c r="N132" s="267" t="s">
        <v>41</v>
      </c>
      <c r="O132" s="91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2" t="s">
        <v>181</v>
      </c>
      <c r="AT132" s="232" t="s">
        <v>302</v>
      </c>
      <c r="AU132" s="232" t="s">
        <v>84</v>
      </c>
      <c r="AY132" s="17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84</v>
      </c>
      <c r="BK132" s="233">
        <f>ROUND(I132*H132,2)</f>
        <v>0</v>
      </c>
      <c r="BL132" s="17" t="s">
        <v>150</v>
      </c>
      <c r="BM132" s="232" t="s">
        <v>150</v>
      </c>
    </row>
    <row r="133" s="2" customFormat="1" ht="16.5" customHeight="1">
      <c r="A133" s="38"/>
      <c r="B133" s="39"/>
      <c r="C133" s="257" t="s">
        <v>167</v>
      </c>
      <c r="D133" s="257" t="s">
        <v>302</v>
      </c>
      <c r="E133" s="258" t="s">
        <v>607</v>
      </c>
      <c r="F133" s="259" t="s">
        <v>608</v>
      </c>
      <c r="G133" s="260" t="s">
        <v>213</v>
      </c>
      <c r="H133" s="261">
        <v>60</v>
      </c>
      <c r="I133" s="262"/>
      <c r="J133" s="263">
        <f>ROUND(I133*H133,2)</f>
        <v>0</v>
      </c>
      <c r="K133" s="264"/>
      <c r="L133" s="265"/>
      <c r="M133" s="266" t="s">
        <v>1</v>
      </c>
      <c r="N133" s="267" t="s">
        <v>41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181</v>
      </c>
      <c r="AT133" s="232" t="s">
        <v>302</v>
      </c>
      <c r="AU133" s="232" t="s">
        <v>84</v>
      </c>
      <c r="AY133" s="17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84</v>
      </c>
      <c r="BK133" s="233">
        <f>ROUND(I133*H133,2)</f>
        <v>0</v>
      </c>
      <c r="BL133" s="17" t="s">
        <v>150</v>
      </c>
      <c r="BM133" s="232" t="s">
        <v>171</v>
      </c>
    </row>
    <row r="134" s="2" customFormat="1" ht="16.5" customHeight="1">
      <c r="A134" s="38"/>
      <c r="B134" s="39"/>
      <c r="C134" s="257" t="s">
        <v>171</v>
      </c>
      <c r="D134" s="257" t="s">
        <v>302</v>
      </c>
      <c r="E134" s="258" t="s">
        <v>609</v>
      </c>
      <c r="F134" s="259" t="s">
        <v>610</v>
      </c>
      <c r="G134" s="260" t="s">
        <v>598</v>
      </c>
      <c r="H134" s="284"/>
      <c r="I134" s="262"/>
      <c r="J134" s="263">
        <f>ROUND(I134*H134,2)</f>
        <v>0</v>
      </c>
      <c r="K134" s="264"/>
      <c r="L134" s="265"/>
      <c r="M134" s="266" t="s">
        <v>1</v>
      </c>
      <c r="N134" s="267" t="s">
        <v>41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611</v>
      </c>
      <c r="AT134" s="232" t="s">
        <v>302</v>
      </c>
      <c r="AU134" s="232" t="s">
        <v>84</v>
      </c>
      <c r="AY134" s="17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84</v>
      </c>
      <c r="BK134" s="233">
        <f>ROUND(I134*H134,2)</f>
        <v>0</v>
      </c>
      <c r="BL134" s="17" t="s">
        <v>462</v>
      </c>
      <c r="BM134" s="232" t="s">
        <v>612</v>
      </c>
    </row>
    <row r="135" s="2" customFormat="1" ht="16.5" customHeight="1">
      <c r="A135" s="38"/>
      <c r="B135" s="39"/>
      <c r="C135" s="257" t="s">
        <v>176</v>
      </c>
      <c r="D135" s="257" t="s">
        <v>302</v>
      </c>
      <c r="E135" s="258" t="s">
        <v>613</v>
      </c>
      <c r="F135" s="259" t="s">
        <v>614</v>
      </c>
      <c r="G135" s="260" t="s">
        <v>598</v>
      </c>
      <c r="H135" s="284"/>
      <c r="I135" s="262"/>
      <c r="J135" s="263">
        <f>ROUND(I135*H135,2)</f>
        <v>0</v>
      </c>
      <c r="K135" s="264"/>
      <c r="L135" s="265"/>
      <c r="M135" s="266" t="s">
        <v>1</v>
      </c>
      <c r="N135" s="267" t="s">
        <v>41</v>
      </c>
      <c r="O135" s="91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2" t="s">
        <v>611</v>
      </c>
      <c r="AT135" s="232" t="s">
        <v>302</v>
      </c>
      <c r="AU135" s="232" t="s">
        <v>84</v>
      </c>
      <c r="AY135" s="17" t="s">
        <v>144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84</v>
      </c>
      <c r="BK135" s="233">
        <f>ROUND(I135*H135,2)</f>
        <v>0</v>
      </c>
      <c r="BL135" s="17" t="s">
        <v>462</v>
      </c>
      <c r="BM135" s="232" t="s">
        <v>615</v>
      </c>
    </row>
    <row r="136" s="12" customFormat="1" ht="25.92" customHeight="1">
      <c r="A136" s="12"/>
      <c r="B136" s="204"/>
      <c r="C136" s="205"/>
      <c r="D136" s="206" t="s">
        <v>75</v>
      </c>
      <c r="E136" s="207" t="s">
        <v>616</v>
      </c>
      <c r="F136" s="207" t="s">
        <v>617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SUM(P137:P141)</f>
        <v>0</v>
      </c>
      <c r="Q136" s="212"/>
      <c r="R136" s="213">
        <f>SUM(R137:R141)</f>
        <v>0</v>
      </c>
      <c r="S136" s="212"/>
      <c r="T136" s="214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76</v>
      </c>
      <c r="AY136" s="215" t="s">
        <v>144</v>
      </c>
      <c r="BK136" s="217">
        <f>SUM(BK137:BK141)</f>
        <v>0</v>
      </c>
    </row>
    <row r="137" s="2" customFormat="1" ht="16.5" customHeight="1">
      <c r="A137" s="38"/>
      <c r="B137" s="39"/>
      <c r="C137" s="220" t="s">
        <v>181</v>
      </c>
      <c r="D137" s="220" t="s">
        <v>146</v>
      </c>
      <c r="E137" s="221" t="s">
        <v>618</v>
      </c>
      <c r="F137" s="222" t="s">
        <v>619</v>
      </c>
      <c r="G137" s="223" t="s">
        <v>595</v>
      </c>
      <c r="H137" s="224">
        <v>32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41</v>
      </c>
      <c r="O137" s="91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150</v>
      </c>
      <c r="AT137" s="232" t="s">
        <v>146</v>
      </c>
      <c r="AU137" s="232" t="s">
        <v>84</v>
      </c>
      <c r="AY137" s="17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84</v>
      </c>
      <c r="BK137" s="233">
        <f>ROUND(I137*H137,2)</f>
        <v>0</v>
      </c>
      <c r="BL137" s="17" t="s">
        <v>150</v>
      </c>
      <c r="BM137" s="232" t="s">
        <v>181</v>
      </c>
    </row>
    <row r="138" s="2" customFormat="1" ht="16.5" customHeight="1">
      <c r="A138" s="38"/>
      <c r="B138" s="39"/>
      <c r="C138" s="220" t="s">
        <v>188</v>
      </c>
      <c r="D138" s="220" t="s">
        <v>146</v>
      </c>
      <c r="E138" s="221" t="s">
        <v>620</v>
      </c>
      <c r="F138" s="222" t="s">
        <v>621</v>
      </c>
      <c r="G138" s="223" t="s">
        <v>595</v>
      </c>
      <c r="H138" s="224">
        <v>12</v>
      </c>
      <c r="I138" s="225"/>
      <c r="J138" s="226">
        <f>ROUND(I138*H138,2)</f>
        <v>0</v>
      </c>
      <c r="K138" s="227"/>
      <c r="L138" s="44"/>
      <c r="M138" s="228" t="s">
        <v>1</v>
      </c>
      <c r="N138" s="229" t="s">
        <v>41</v>
      </c>
      <c r="O138" s="91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2" t="s">
        <v>150</v>
      </c>
      <c r="AT138" s="232" t="s">
        <v>146</v>
      </c>
      <c r="AU138" s="232" t="s">
        <v>84</v>
      </c>
      <c r="AY138" s="17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84</v>
      </c>
      <c r="BK138" s="233">
        <f>ROUND(I138*H138,2)</f>
        <v>0</v>
      </c>
      <c r="BL138" s="17" t="s">
        <v>150</v>
      </c>
      <c r="BM138" s="232" t="s">
        <v>193</v>
      </c>
    </row>
    <row r="139" s="2" customFormat="1" ht="16.5" customHeight="1">
      <c r="A139" s="38"/>
      <c r="B139" s="39"/>
      <c r="C139" s="220" t="s">
        <v>193</v>
      </c>
      <c r="D139" s="220" t="s">
        <v>146</v>
      </c>
      <c r="E139" s="221" t="s">
        <v>622</v>
      </c>
      <c r="F139" s="222" t="s">
        <v>623</v>
      </c>
      <c r="G139" s="223" t="s">
        <v>595</v>
      </c>
      <c r="H139" s="224">
        <v>4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41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150</v>
      </c>
      <c r="AT139" s="232" t="s">
        <v>146</v>
      </c>
      <c r="AU139" s="232" t="s">
        <v>84</v>
      </c>
      <c r="AY139" s="17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84</v>
      </c>
      <c r="BK139" s="233">
        <f>ROUND(I139*H139,2)</f>
        <v>0</v>
      </c>
      <c r="BL139" s="17" t="s">
        <v>150</v>
      </c>
      <c r="BM139" s="232" t="s">
        <v>8</v>
      </c>
    </row>
    <row r="140" s="2" customFormat="1" ht="16.5" customHeight="1">
      <c r="A140" s="38"/>
      <c r="B140" s="39"/>
      <c r="C140" s="220" t="s">
        <v>197</v>
      </c>
      <c r="D140" s="220" t="s">
        <v>146</v>
      </c>
      <c r="E140" s="221" t="s">
        <v>624</v>
      </c>
      <c r="F140" s="222" t="s">
        <v>625</v>
      </c>
      <c r="G140" s="223" t="s">
        <v>595</v>
      </c>
      <c r="H140" s="224">
        <v>4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41</v>
      </c>
      <c r="O140" s="91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150</v>
      </c>
      <c r="AT140" s="232" t="s">
        <v>146</v>
      </c>
      <c r="AU140" s="232" t="s">
        <v>84</v>
      </c>
      <c r="AY140" s="17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84</v>
      </c>
      <c r="BK140" s="233">
        <f>ROUND(I140*H140,2)</f>
        <v>0</v>
      </c>
      <c r="BL140" s="17" t="s">
        <v>150</v>
      </c>
      <c r="BM140" s="232" t="s">
        <v>210</v>
      </c>
    </row>
    <row r="141" s="2" customFormat="1" ht="16.5" customHeight="1">
      <c r="A141" s="38"/>
      <c r="B141" s="39"/>
      <c r="C141" s="220" t="s">
        <v>8</v>
      </c>
      <c r="D141" s="220" t="s">
        <v>146</v>
      </c>
      <c r="E141" s="221" t="s">
        <v>626</v>
      </c>
      <c r="F141" s="222" t="s">
        <v>627</v>
      </c>
      <c r="G141" s="223" t="s">
        <v>213</v>
      </c>
      <c r="H141" s="224">
        <v>60</v>
      </c>
      <c r="I141" s="225"/>
      <c r="J141" s="226">
        <f>ROUND(I141*H141,2)</f>
        <v>0</v>
      </c>
      <c r="K141" s="227"/>
      <c r="L141" s="44"/>
      <c r="M141" s="228" t="s">
        <v>1</v>
      </c>
      <c r="N141" s="229" t="s">
        <v>41</v>
      </c>
      <c r="O141" s="91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2" t="s">
        <v>150</v>
      </c>
      <c r="AT141" s="232" t="s">
        <v>146</v>
      </c>
      <c r="AU141" s="232" t="s">
        <v>84</v>
      </c>
      <c r="AY141" s="17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84</v>
      </c>
      <c r="BK141" s="233">
        <f>ROUND(I141*H141,2)</f>
        <v>0</v>
      </c>
      <c r="BL141" s="17" t="s">
        <v>150</v>
      </c>
      <c r="BM141" s="232" t="s">
        <v>221</v>
      </c>
    </row>
    <row r="142" s="12" customFormat="1" ht="25.92" customHeight="1">
      <c r="A142" s="12"/>
      <c r="B142" s="204"/>
      <c r="C142" s="205"/>
      <c r="D142" s="206" t="s">
        <v>75</v>
      </c>
      <c r="E142" s="207" t="s">
        <v>628</v>
      </c>
      <c r="F142" s="207" t="s">
        <v>617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SUM(P143:P145)</f>
        <v>0</v>
      </c>
      <c r="Q142" s="212"/>
      <c r="R142" s="213">
        <f>SUM(R143:R145)</f>
        <v>0</v>
      </c>
      <c r="S142" s="212"/>
      <c r="T142" s="21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84</v>
      </c>
      <c r="AT142" s="216" t="s">
        <v>75</v>
      </c>
      <c r="AU142" s="216" t="s">
        <v>76</v>
      </c>
      <c r="AY142" s="215" t="s">
        <v>144</v>
      </c>
      <c r="BK142" s="217">
        <f>SUM(BK143:BK145)</f>
        <v>0</v>
      </c>
    </row>
    <row r="143" s="2" customFormat="1" ht="21.75" customHeight="1">
      <c r="A143" s="38"/>
      <c r="B143" s="39"/>
      <c r="C143" s="220" t="s">
        <v>205</v>
      </c>
      <c r="D143" s="220" t="s">
        <v>146</v>
      </c>
      <c r="E143" s="221" t="s">
        <v>629</v>
      </c>
      <c r="F143" s="222" t="s">
        <v>630</v>
      </c>
      <c r="G143" s="223" t="s">
        <v>595</v>
      </c>
      <c r="H143" s="224">
        <v>4</v>
      </c>
      <c r="I143" s="225"/>
      <c r="J143" s="226">
        <f>ROUND(I143*H143,2)</f>
        <v>0</v>
      </c>
      <c r="K143" s="227"/>
      <c r="L143" s="44"/>
      <c r="M143" s="228" t="s">
        <v>1</v>
      </c>
      <c r="N143" s="229" t="s">
        <v>41</v>
      </c>
      <c r="O143" s="91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2" t="s">
        <v>150</v>
      </c>
      <c r="AT143" s="232" t="s">
        <v>146</v>
      </c>
      <c r="AU143" s="232" t="s">
        <v>84</v>
      </c>
      <c r="AY143" s="17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84</v>
      </c>
      <c r="BK143" s="233">
        <f>ROUND(I143*H143,2)</f>
        <v>0</v>
      </c>
      <c r="BL143" s="17" t="s">
        <v>150</v>
      </c>
      <c r="BM143" s="232" t="s">
        <v>230</v>
      </c>
    </row>
    <row r="144" s="2" customFormat="1" ht="21.75" customHeight="1">
      <c r="A144" s="38"/>
      <c r="B144" s="39"/>
      <c r="C144" s="220" t="s">
        <v>210</v>
      </c>
      <c r="D144" s="220" t="s">
        <v>146</v>
      </c>
      <c r="E144" s="221" t="s">
        <v>631</v>
      </c>
      <c r="F144" s="222" t="s">
        <v>632</v>
      </c>
      <c r="G144" s="223" t="s">
        <v>595</v>
      </c>
      <c r="H144" s="224">
        <v>4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41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150</v>
      </c>
      <c r="AT144" s="232" t="s">
        <v>146</v>
      </c>
      <c r="AU144" s="232" t="s">
        <v>84</v>
      </c>
      <c r="AY144" s="17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84</v>
      </c>
      <c r="BK144" s="233">
        <f>ROUND(I144*H144,2)</f>
        <v>0</v>
      </c>
      <c r="BL144" s="17" t="s">
        <v>150</v>
      </c>
      <c r="BM144" s="232" t="s">
        <v>244</v>
      </c>
    </row>
    <row r="145" s="2" customFormat="1" ht="16.5" customHeight="1">
      <c r="A145" s="38"/>
      <c r="B145" s="39"/>
      <c r="C145" s="220" t="s">
        <v>216</v>
      </c>
      <c r="D145" s="220" t="s">
        <v>146</v>
      </c>
      <c r="E145" s="221" t="s">
        <v>633</v>
      </c>
      <c r="F145" s="222" t="s">
        <v>634</v>
      </c>
      <c r="G145" s="223" t="s">
        <v>598</v>
      </c>
      <c r="H145" s="283"/>
      <c r="I145" s="225"/>
      <c r="J145" s="226">
        <f>ROUND(I145*H145,2)</f>
        <v>0</v>
      </c>
      <c r="K145" s="227"/>
      <c r="L145" s="44"/>
      <c r="M145" s="228" t="s">
        <v>1</v>
      </c>
      <c r="N145" s="229" t="s">
        <v>41</v>
      </c>
      <c r="O145" s="91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2" t="s">
        <v>462</v>
      </c>
      <c r="AT145" s="232" t="s">
        <v>146</v>
      </c>
      <c r="AU145" s="232" t="s">
        <v>84</v>
      </c>
      <c r="AY145" s="17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84</v>
      </c>
      <c r="BK145" s="233">
        <f>ROUND(I145*H145,2)</f>
        <v>0</v>
      </c>
      <c r="BL145" s="17" t="s">
        <v>462</v>
      </c>
      <c r="BM145" s="232" t="s">
        <v>635</v>
      </c>
    </row>
    <row r="146" s="12" customFormat="1" ht="25.92" customHeight="1">
      <c r="A146" s="12"/>
      <c r="B146" s="204"/>
      <c r="C146" s="205"/>
      <c r="D146" s="206" t="s">
        <v>75</v>
      </c>
      <c r="E146" s="207" t="s">
        <v>636</v>
      </c>
      <c r="F146" s="207" t="s">
        <v>637</v>
      </c>
      <c r="G146" s="205"/>
      <c r="H146" s="205"/>
      <c r="I146" s="208"/>
      <c r="J146" s="209">
        <f>BK146</f>
        <v>0</v>
      </c>
      <c r="K146" s="205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76</v>
      </c>
      <c r="AY146" s="215" t="s">
        <v>144</v>
      </c>
      <c r="BK146" s="217">
        <f>SUM(BK147:BK148)</f>
        <v>0</v>
      </c>
    </row>
    <row r="147" s="2" customFormat="1" ht="16.5" customHeight="1">
      <c r="A147" s="38"/>
      <c r="B147" s="39"/>
      <c r="C147" s="220" t="s">
        <v>221</v>
      </c>
      <c r="D147" s="220" t="s">
        <v>146</v>
      </c>
      <c r="E147" s="221" t="s">
        <v>638</v>
      </c>
      <c r="F147" s="222" t="s">
        <v>639</v>
      </c>
      <c r="G147" s="223" t="s">
        <v>640</v>
      </c>
      <c r="H147" s="224">
        <v>4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41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150</v>
      </c>
      <c r="AT147" s="232" t="s">
        <v>146</v>
      </c>
      <c r="AU147" s="232" t="s">
        <v>84</v>
      </c>
      <c r="AY147" s="17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84</v>
      </c>
      <c r="BK147" s="233">
        <f>ROUND(I147*H147,2)</f>
        <v>0</v>
      </c>
      <c r="BL147" s="17" t="s">
        <v>150</v>
      </c>
      <c r="BM147" s="232" t="s">
        <v>252</v>
      </c>
    </row>
    <row r="148" s="2" customFormat="1" ht="16.5" customHeight="1">
      <c r="A148" s="38"/>
      <c r="B148" s="39"/>
      <c r="C148" s="220" t="s">
        <v>225</v>
      </c>
      <c r="D148" s="220" t="s">
        <v>146</v>
      </c>
      <c r="E148" s="221" t="s">
        <v>641</v>
      </c>
      <c r="F148" s="222" t="s">
        <v>642</v>
      </c>
      <c r="G148" s="223" t="s">
        <v>595</v>
      </c>
      <c r="H148" s="224">
        <v>4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41</v>
      </c>
      <c r="O148" s="91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150</v>
      </c>
      <c r="AT148" s="232" t="s">
        <v>146</v>
      </c>
      <c r="AU148" s="232" t="s">
        <v>84</v>
      </c>
      <c r="AY148" s="17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84</v>
      </c>
      <c r="BK148" s="233">
        <f>ROUND(I148*H148,2)</f>
        <v>0</v>
      </c>
      <c r="BL148" s="17" t="s">
        <v>150</v>
      </c>
      <c r="BM148" s="232" t="s">
        <v>260</v>
      </c>
    </row>
    <row r="149" s="12" customFormat="1" ht="25.92" customHeight="1">
      <c r="A149" s="12"/>
      <c r="B149" s="204"/>
      <c r="C149" s="205"/>
      <c r="D149" s="206" t="s">
        <v>75</v>
      </c>
      <c r="E149" s="207" t="s">
        <v>547</v>
      </c>
      <c r="F149" s="207" t="s">
        <v>548</v>
      </c>
      <c r="G149" s="205"/>
      <c r="H149" s="205"/>
      <c r="I149" s="208"/>
      <c r="J149" s="209">
        <f>BK149</f>
        <v>0</v>
      </c>
      <c r="K149" s="205"/>
      <c r="L149" s="210"/>
      <c r="M149" s="211"/>
      <c r="N149" s="212"/>
      <c r="O149" s="212"/>
      <c r="P149" s="213">
        <f>P150+P152+P154+P158</f>
        <v>0</v>
      </c>
      <c r="Q149" s="212"/>
      <c r="R149" s="213">
        <f>R150+R152+R154+R158</f>
        <v>0</v>
      </c>
      <c r="S149" s="212"/>
      <c r="T149" s="214">
        <f>T150+T152+T154+T158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167</v>
      </c>
      <c r="AT149" s="216" t="s">
        <v>75</v>
      </c>
      <c r="AU149" s="216" t="s">
        <v>76</v>
      </c>
      <c r="AY149" s="215" t="s">
        <v>144</v>
      </c>
      <c r="BK149" s="217">
        <f>BK150+BK152+BK154+BK158</f>
        <v>0</v>
      </c>
    </row>
    <row r="150" s="12" customFormat="1" ht="22.8" customHeight="1">
      <c r="A150" s="12"/>
      <c r="B150" s="204"/>
      <c r="C150" s="205"/>
      <c r="D150" s="206" t="s">
        <v>75</v>
      </c>
      <c r="E150" s="218" t="s">
        <v>549</v>
      </c>
      <c r="F150" s="218" t="s">
        <v>550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P151</f>
        <v>0</v>
      </c>
      <c r="Q150" s="212"/>
      <c r="R150" s="213">
        <f>R151</f>
        <v>0</v>
      </c>
      <c r="S150" s="212"/>
      <c r="T150" s="21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167</v>
      </c>
      <c r="AT150" s="216" t="s">
        <v>75</v>
      </c>
      <c r="AU150" s="216" t="s">
        <v>84</v>
      </c>
      <c r="AY150" s="215" t="s">
        <v>144</v>
      </c>
      <c r="BK150" s="217">
        <f>BK151</f>
        <v>0</v>
      </c>
    </row>
    <row r="151" s="2" customFormat="1" ht="16.5" customHeight="1">
      <c r="A151" s="38"/>
      <c r="B151" s="39"/>
      <c r="C151" s="220" t="s">
        <v>230</v>
      </c>
      <c r="D151" s="220" t="s">
        <v>146</v>
      </c>
      <c r="E151" s="221" t="s">
        <v>560</v>
      </c>
      <c r="F151" s="222" t="s">
        <v>561</v>
      </c>
      <c r="G151" s="223" t="s">
        <v>332</v>
      </c>
      <c r="H151" s="224">
        <v>1</v>
      </c>
      <c r="I151" s="225"/>
      <c r="J151" s="226">
        <f>ROUND(I151*H151,2)</f>
        <v>0</v>
      </c>
      <c r="K151" s="227"/>
      <c r="L151" s="44"/>
      <c r="M151" s="228" t="s">
        <v>1</v>
      </c>
      <c r="N151" s="229" t="s">
        <v>41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554</v>
      </c>
      <c r="AT151" s="232" t="s">
        <v>146</v>
      </c>
      <c r="AU151" s="232" t="s">
        <v>86</v>
      </c>
      <c r="AY151" s="17" t="s">
        <v>144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84</v>
      </c>
      <c r="BK151" s="233">
        <f>ROUND(I151*H151,2)</f>
        <v>0</v>
      </c>
      <c r="BL151" s="17" t="s">
        <v>554</v>
      </c>
      <c r="BM151" s="232" t="s">
        <v>643</v>
      </c>
    </row>
    <row r="152" s="12" customFormat="1" ht="22.8" customHeight="1">
      <c r="A152" s="12"/>
      <c r="B152" s="204"/>
      <c r="C152" s="205"/>
      <c r="D152" s="206" t="s">
        <v>75</v>
      </c>
      <c r="E152" s="218" t="s">
        <v>563</v>
      </c>
      <c r="F152" s="218" t="s">
        <v>564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P153</f>
        <v>0</v>
      </c>
      <c r="Q152" s="212"/>
      <c r="R152" s="213">
        <f>R153</f>
        <v>0</v>
      </c>
      <c r="S152" s="212"/>
      <c r="T152" s="21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167</v>
      </c>
      <c r="AT152" s="216" t="s">
        <v>75</v>
      </c>
      <c r="AU152" s="216" t="s">
        <v>84</v>
      </c>
      <c r="AY152" s="215" t="s">
        <v>144</v>
      </c>
      <c r="BK152" s="217">
        <f>BK153</f>
        <v>0</v>
      </c>
    </row>
    <row r="153" s="2" customFormat="1" ht="16.5" customHeight="1">
      <c r="A153" s="38"/>
      <c r="B153" s="39"/>
      <c r="C153" s="220" t="s">
        <v>235</v>
      </c>
      <c r="D153" s="220" t="s">
        <v>146</v>
      </c>
      <c r="E153" s="221" t="s">
        <v>566</v>
      </c>
      <c r="F153" s="222" t="s">
        <v>564</v>
      </c>
      <c r="G153" s="223" t="s">
        <v>598</v>
      </c>
      <c r="H153" s="283"/>
      <c r="I153" s="225"/>
      <c r="J153" s="226">
        <f>ROUND(I153*H153,2)</f>
        <v>0</v>
      </c>
      <c r="K153" s="227"/>
      <c r="L153" s="44"/>
      <c r="M153" s="228" t="s">
        <v>1</v>
      </c>
      <c r="N153" s="229" t="s">
        <v>41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554</v>
      </c>
      <c r="AT153" s="232" t="s">
        <v>146</v>
      </c>
      <c r="AU153" s="232" t="s">
        <v>86</v>
      </c>
      <c r="AY153" s="17" t="s">
        <v>144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84</v>
      </c>
      <c r="BK153" s="233">
        <f>ROUND(I153*H153,2)</f>
        <v>0</v>
      </c>
      <c r="BL153" s="17" t="s">
        <v>554</v>
      </c>
      <c r="BM153" s="232" t="s">
        <v>644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568</v>
      </c>
      <c r="F154" s="218" t="s">
        <v>569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SUM(P155:P157)</f>
        <v>0</v>
      </c>
      <c r="Q154" s="212"/>
      <c r="R154" s="213">
        <f>SUM(R155:R157)</f>
        <v>0</v>
      </c>
      <c r="S154" s="212"/>
      <c r="T154" s="214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167</v>
      </c>
      <c r="AT154" s="216" t="s">
        <v>75</v>
      </c>
      <c r="AU154" s="216" t="s">
        <v>84</v>
      </c>
      <c r="AY154" s="215" t="s">
        <v>144</v>
      </c>
      <c r="BK154" s="217">
        <f>SUM(BK155:BK157)</f>
        <v>0</v>
      </c>
    </row>
    <row r="155" s="2" customFormat="1" ht="16.5" customHeight="1">
      <c r="A155" s="38"/>
      <c r="B155" s="39"/>
      <c r="C155" s="220" t="s">
        <v>244</v>
      </c>
      <c r="D155" s="220" t="s">
        <v>146</v>
      </c>
      <c r="E155" s="221" t="s">
        <v>645</v>
      </c>
      <c r="F155" s="222" t="s">
        <v>646</v>
      </c>
      <c r="G155" s="223" t="s">
        <v>332</v>
      </c>
      <c r="H155" s="224">
        <v>1</v>
      </c>
      <c r="I155" s="225"/>
      <c r="J155" s="226">
        <f>ROUND(I155*H155,2)</f>
        <v>0</v>
      </c>
      <c r="K155" s="227"/>
      <c r="L155" s="44"/>
      <c r="M155" s="228" t="s">
        <v>1</v>
      </c>
      <c r="N155" s="229" t="s">
        <v>41</v>
      </c>
      <c r="O155" s="91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554</v>
      </c>
      <c r="AT155" s="232" t="s">
        <v>146</v>
      </c>
      <c r="AU155" s="232" t="s">
        <v>86</v>
      </c>
      <c r="AY155" s="17" t="s">
        <v>144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84</v>
      </c>
      <c r="BK155" s="233">
        <f>ROUND(I155*H155,2)</f>
        <v>0</v>
      </c>
      <c r="BL155" s="17" t="s">
        <v>554</v>
      </c>
      <c r="BM155" s="232" t="s">
        <v>647</v>
      </c>
    </row>
    <row r="156" s="2" customFormat="1" ht="16.5" customHeight="1">
      <c r="A156" s="38"/>
      <c r="B156" s="39"/>
      <c r="C156" s="220" t="s">
        <v>7</v>
      </c>
      <c r="D156" s="220" t="s">
        <v>146</v>
      </c>
      <c r="E156" s="221" t="s">
        <v>648</v>
      </c>
      <c r="F156" s="222" t="s">
        <v>649</v>
      </c>
      <c r="G156" s="223" t="s">
        <v>332</v>
      </c>
      <c r="H156" s="224">
        <v>1</v>
      </c>
      <c r="I156" s="225"/>
      <c r="J156" s="226">
        <f>ROUND(I156*H156,2)</f>
        <v>0</v>
      </c>
      <c r="K156" s="227"/>
      <c r="L156" s="44"/>
      <c r="M156" s="228" t="s">
        <v>1</v>
      </c>
      <c r="N156" s="229" t="s">
        <v>41</v>
      </c>
      <c r="O156" s="91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554</v>
      </c>
      <c r="AT156" s="232" t="s">
        <v>146</v>
      </c>
      <c r="AU156" s="232" t="s">
        <v>86</v>
      </c>
      <c r="AY156" s="17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84</v>
      </c>
      <c r="BK156" s="233">
        <f>ROUND(I156*H156,2)</f>
        <v>0</v>
      </c>
      <c r="BL156" s="17" t="s">
        <v>554</v>
      </c>
      <c r="BM156" s="232" t="s">
        <v>650</v>
      </c>
    </row>
    <row r="157" s="2" customFormat="1" ht="16.5" customHeight="1">
      <c r="A157" s="38"/>
      <c r="B157" s="39"/>
      <c r="C157" s="220" t="s">
        <v>252</v>
      </c>
      <c r="D157" s="220" t="s">
        <v>146</v>
      </c>
      <c r="E157" s="221" t="s">
        <v>651</v>
      </c>
      <c r="F157" s="222" t="s">
        <v>652</v>
      </c>
      <c r="G157" s="223" t="s">
        <v>332</v>
      </c>
      <c r="H157" s="224">
        <v>1</v>
      </c>
      <c r="I157" s="225"/>
      <c r="J157" s="226">
        <f>ROUND(I157*H157,2)</f>
        <v>0</v>
      </c>
      <c r="K157" s="227"/>
      <c r="L157" s="44"/>
      <c r="M157" s="228" t="s">
        <v>1</v>
      </c>
      <c r="N157" s="229" t="s">
        <v>41</v>
      </c>
      <c r="O157" s="91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2" t="s">
        <v>554</v>
      </c>
      <c r="AT157" s="232" t="s">
        <v>146</v>
      </c>
      <c r="AU157" s="232" t="s">
        <v>86</v>
      </c>
      <c r="AY157" s="17" t="s">
        <v>144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84</v>
      </c>
      <c r="BK157" s="233">
        <f>ROUND(I157*H157,2)</f>
        <v>0</v>
      </c>
      <c r="BL157" s="17" t="s">
        <v>554</v>
      </c>
      <c r="BM157" s="232" t="s">
        <v>653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579</v>
      </c>
      <c r="F158" s="218" t="s">
        <v>580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P159</f>
        <v>0</v>
      </c>
      <c r="Q158" s="212"/>
      <c r="R158" s="213">
        <f>R159</f>
        <v>0</v>
      </c>
      <c r="S158" s="212"/>
      <c r="T158" s="214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167</v>
      </c>
      <c r="AT158" s="216" t="s">
        <v>75</v>
      </c>
      <c r="AU158" s="216" t="s">
        <v>84</v>
      </c>
      <c r="AY158" s="215" t="s">
        <v>144</v>
      </c>
      <c r="BK158" s="217">
        <f>BK159</f>
        <v>0</v>
      </c>
    </row>
    <row r="159" s="2" customFormat="1" ht="16.5" customHeight="1">
      <c r="A159" s="38"/>
      <c r="B159" s="39"/>
      <c r="C159" s="220" t="s">
        <v>256</v>
      </c>
      <c r="D159" s="220" t="s">
        <v>146</v>
      </c>
      <c r="E159" s="221" t="s">
        <v>654</v>
      </c>
      <c r="F159" s="222" t="s">
        <v>655</v>
      </c>
      <c r="G159" s="223" t="s">
        <v>332</v>
      </c>
      <c r="H159" s="224">
        <v>1</v>
      </c>
      <c r="I159" s="225"/>
      <c r="J159" s="226">
        <f>ROUND(I159*H159,2)</f>
        <v>0</v>
      </c>
      <c r="K159" s="227"/>
      <c r="L159" s="44"/>
      <c r="M159" s="278" t="s">
        <v>1</v>
      </c>
      <c r="N159" s="279" t="s">
        <v>41</v>
      </c>
      <c r="O159" s="280"/>
      <c r="P159" s="281">
        <f>O159*H159</f>
        <v>0</v>
      </c>
      <c r="Q159" s="281">
        <v>0</v>
      </c>
      <c r="R159" s="281">
        <f>Q159*H159</f>
        <v>0</v>
      </c>
      <c r="S159" s="281">
        <v>0</v>
      </c>
      <c r="T159" s="2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2" t="s">
        <v>554</v>
      </c>
      <c r="AT159" s="232" t="s">
        <v>146</v>
      </c>
      <c r="AU159" s="232" t="s">
        <v>86</v>
      </c>
      <c r="AY159" s="17" t="s">
        <v>144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84</v>
      </c>
      <c r="BK159" s="233">
        <f>ROUND(I159*H159,2)</f>
        <v>0</v>
      </c>
      <c r="BL159" s="17" t="s">
        <v>554</v>
      </c>
      <c r="BM159" s="232" t="s">
        <v>656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00dUzLPFk3gzTY4XyJSNt0M6/5bSd1nn8dhgel6Y9ClX9ry6lc1oxRq5rrUGnQ5rl4kNMWtLNJoWao15qh7YjA==" hashValue="At+jzN2hh7+1G4ol6fcsv4fSKDtm6g23D+8UZ1SS9fbV9YnxxCXccjmW8hFBE4NBTVZEI/TbFhKKJHgP1MmREQ==" algorithmName="SHA-512" password="CC35"/>
  <autoFilter ref="C125:K15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657</v>
      </c>
      <c r="H4" s="20"/>
    </row>
    <row r="5" s="1" customFormat="1" ht="12" customHeight="1">
      <c r="B5" s="20"/>
      <c r="C5" s="285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6" t="s">
        <v>16</v>
      </c>
      <c r="D6" s="287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14. 3. 2024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8"/>
      <c r="C9" s="289" t="s">
        <v>57</v>
      </c>
      <c r="D9" s="290" t="s">
        <v>58</v>
      </c>
      <c r="E9" s="290" t="s">
        <v>131</v>
      </c>
      <c r="F9" s="291" t="s">
        <v>658</v>
      </c>
      <c r="G9" s="192"/>
      <c r="H9" s="288"/>
    </row>
    <row r="10" s="2" customFormat="1" ht="26.4" customHeight="1">
      <c r="A10" s="38"/>
      <c r="B10" s="44"/>
      <c r="C10" s="292" t="s">
        <v>659</v>
      </c>
      <c r="D10" s="292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3" t="s">
        <v>95</v>
      </c>
      <c r="D11" s="294" t="s">
        <v>1</v>
      </c>
      <c r="E11" s="295" t="s">
        <v>1</v>
      </c>
      <c r="F11" s="296">
        <v>48.359999999999999</v>
      </c>
      <c r="G11" s="38"/>
      <c r="H11" s="44"/>
    </row>
    <row r="12" s="2" customFormat="1" ht="16.8" customHeight="1">
      <c r="A12" s="38"/>
      <c r="B12" s="44"/>
      <c r="C12" s="297" t="s">
        <v>1</v>
      </c>
      <c r="D12" s="297" t="s">
        <v>240</v>
      </c>
      <c r="E12" s="17" t="s">
        <v>1</v>
      </c>
      <c r="F12" s="298">
        <v>0.16</v>
      </c>
      <c r="G12" s="38"/>
      <c r="H12" s="44"/>
    </row>
    <row r="13" s="2" customFormat="1" ht="16.8" customHeight="1">
      <c r="A13" s="38"/>
      <c r="B13" s="44"/>
      <c r="C13" s="297" t="s">
        <v>1</v>
      </c>
      <c r="D13" s="297" t="s">
        <v>241</v>
      </c>
      <c r="E13" s="17" t="s">
        <v>1</v>
      </c>
      <c r="F13" s="298">
        <v>0.32000000000000001</v>
      </c>
      <c r="G13" s="38"/>
      <c r="H13" s="44"/>
    </row>
    <row r="14" s="2" customFormat="1" ht="16.8" customHeight="1">
      <c r="A14" s="38"/>
      <c r="B14" s="44"/>
      <c r="C14" s="297" t="s">
        <v>1</v>
      </c>
      <c r="D14" s="297" t="s">
        <v>242</v>
      </c>
      <c r="E14" s="17" t="s">
        <v>1</v>
      </c>
      <c r="F14" s="298">
        <v>47.25</v>
      </c>
      <c r="G14" s="38"/>
      <c r="H14" s="44"/>
    </row>
    <row r="15" s="2" customFormat="1" ht="16.8" customHeight="1">
      <c r="A15" s="38"/>
      <c r="B15" s="44"/>
      <c r="C15" s="297" t="s">
        <v>1</v>
      </c>
      <c r="D15" s="297" t="s">
        <v>243</v>
      </c>
      <c r="E15" s="17" t="s">
        <v>1</v>
      </c>
      <c r="F15" s="298">
        <v>0.63</v>
      </c>
      <c r="G15" s="38"/>
      <c r="H15" s="44"/>
    </row>
    <row r="16" s="2" customFormat="1" ht="16.8" customHeight="1">
      <c r="A16" s="38"/>
      <c r="B16" s="44"/>
      <c r="C16" s="297" t="s">
        <v>95</v>
      </c>
      <c r="D16" s="297" t="s">
        <v>187</v>
      </c>
      <c r="E16" s="17" t="s">
        <v>1</v>
      </c>
      <c r="F16" s="298">
        <v>48.359999999999999</v>
      </c>
      <c r="G16" s="38"/>
      <c r="H16" s="44"/>
    </row>
    <row r="17" s="2" customFormat="1" ht="16.8" customHeight="1">
      <c r="A17" s="38"/>
      <c r="B17" s="44"/>
      <c r="C17" s="299" t="s">
        <v>660</v>
      </c>
      <c r="D17" s="38"/>
      <c r="E17" s="38"/>
      <c r="F17" s="38"/>
      <c r="G17" s="38"/>
      <c r="H17" s="44"/>
    </row>
    <row r="18" s="2" customFormat="1">
      <c r="A18" s="38"/>
      <c r="B18" s="44"/>
      <c r="C18" s="297" t="s">
        <v>236</v>
      </c>
      <c r="D18" s="297" t="s">
        <v>237</v>
      </c>
      <c r="E18" s="17" t="s">
        <v>238</v>
      </c>
      <c r="F18" s="298">
        <v>48.359999999999999</v>
      </c>
      <c r="G18" s="38"/>
      <c r="H18" s="44"/>
    </row>
    <row r="19" s="2" customFormat="1">
      <c r="A19" s="38"/>
      <c r="B19" s="44"/>
      <c r="C19" s="297" t="s">
        <v>277</v>
      </c>
      <c r="D19" s="297" t="s">
        <v>278</v>
      </c>
      <c r="E19" s="17" t="s">
        <v>238</v>
      </c>
      <c r="F19" s="298">
        <v>62.359999999999999</v>
      </c>
      <c r="G19" s="38"/>
      <c r="H19" s="44"/>
    </row>
    <row r="20" s="2" customFormat="1" ht="16.8" customHeight="1">
      <c r="A20" s="38"/>
      <c r="B20" s="44"/>
      <c r="C20" s="293" t="s">
        <v>97</v>
      </c>
      <c r="D20" s="294" t="s">
        <v>1</v>
      </c>
      <c r="E20" s="295" t="s">
        <v>1</v>
      </c>
      <c r="F20" s="296">
        <v>62.359999999999999</v>
      </c>
      <c r="G20" s="38"/>
      <c r="H20" s="44"/>
    </row>
    <row r="21" s="2" customFormat="1" ht="16.8" customHeight="1">
      <c r="A21" s="38"/>
      <c r="B21" s="44"/>
      <c r="C21" s="297" t="s">
        <v>1</v>
      </c>
      <c r="D21" s="297" t="s">
        <v>280</v>
      </c>
      <c r="E21" s="17" t="s">
        <v>1</v>
      </c>
      <c r="F21" s="298">
        <v>14</v>
      </c>
      <c r="G21" s="38"/>
      <c r="H21" s="44"/>
    </row>
    <row r="22" s="2" customFormat="1" ht="16.8" customHeight="1">
      <c r="A22" s="38"/>
      <c r="B22" s="44"/>
      <c r="C22" s="297" t="s">
        <v>1</v>
      </c>
      <c r="D22" s="297" t="s">
        <v>95</v>
      </c>
      <c r="E22" s="17" t="s">
        <v>1</v>
      </c>
      <c r="F22" s="298">
        <v>48.359999999999999</v>
      </c>
      <c r="G22" s="38"/>
      <c r="H22" s="44"/>
    </row>
    <row r="23" s="2" customFormat="1" ht="16.8" customHeight="1">
      <c r="A23" s="38"/>
      <c r="B23" s="44"/>
      <c r="C23" s="297" t="s">
        <v>97</v>
      </c>
      <c r="D23" s="297" t="s">
        <v>187</v>
      </c>
      <c r="E23" s="17" t="s">
        <v>1</v>
      </c>
      <c r="F23" s="298">
        <v>62.359999999999999</v>
      </c>
      <c r="G23" s="38"/>
      <c r="H23" s="44"/>
    </row>
    <row r="24" s="2" customFormat="1" ht="16.8" customHeight="1">
      <c r="A24" s="38"/>
      <c r="B24" s="44"/>
      <c r="C24" s="299" t="s">
        <v>660</v>
      </c>
      <c r="D24" s="38"/>
      <c r="E24" s="38"/>
      <c r="F24" s="38"/>
      <c r="G24" s="38"/>
      <c r="H24" s="44"/>
    </row>
    <row r="25" s="2" customFormat="1">
      <c r="A25" s="38"/>
      <c r="B25" s="44"/>
      <c r="C25" s="297" t="s">
        <v>277</v>
      </c>
      <c r="D25" s="297" t="s">
        <v>278</v>
      </c>
      <c r="E25" s="17" t="s">
        <v>238</v>
      </c>
      <c r="F25" s="298">
        <v>62.359999999999999</v>
      </c>
      <c r="G25" s="38"/>
      <c r="H25" s="44"/>
    </row>
    <row r="26" s="2" customFormat="1" ht="16.8" customHeight="1">
      <c r="A26" s="38"/>
      <c r="B26" s="44"/>
      <c r="C26" s="297" t="s">
        <v>282</v>
      </c>
      <c r="D26" s="297" t="s">
        <v>283</v>
      </c>
      <c r="E26" s="17" t="s">
        <v>284</v>
      </c>
      <c r="F26" s="298">
        <v>115.366</v>
      </c>
      <c r="G26" s="38"/>
      <c r="H26" s="44"/>
    </row>
    <row r="27" s="2" customFormat="1" ht="16.8" customHeight="1">
      <c r="A27" s="38"/>
      <c r="B27" s="44"/>
      <c r="C27" s="297" t="s">
        <v>288</v>
      </c>
      <c r="D27" s="297" t="s">
        <v>289</v>
      </c>
      <c r="E27" s="17" t="s">
        <v>238</v>
      </c>
      <c r="F27" s="298">
        <v>62.359999999999999</v>
      </c>
      <c r="G27" s="38"/>
      <c r="H27" s="44"/>
    </row>
    <row r="28" s="2" customFormat="1" ht="16.8" customHeight="1">
      <c r="A28" s="38"/>
      <c r="B28" s="44"/>
      <c r="C28" s="293" t="s">
        <v>90</v>
      </c>
      <c r="D28" s="294" t="s">
        <v>1</v>
      </c>
      <c r="E28" s="295" t="s">
        <v>1</v>
      </c>
      <c r="F28" s="296">
        <v>280</v>
      </c>
      <c r="G28" s="38"/>
      <c r="H28" s="44"/>
    </row>
    <row r="29" s="2" customFormat="1" ht="16.8" customHeight="1">
      <c r="A29" s="38"/>
      <c r="B29" s="44"/>
      <c r="C29" s="297" t="s">
        <v>90</v>
      </c>
      <c r="D29" s="297" t="s">
        <v>234</v>
      </c>
      <c r="E29" s="17" t="s">
        <v>1</v>
      </c>
      <c r="F29" s="298">
        <v>280</v>
      </c>
      <c r="G29" s="38"/>
      <c r="H29" s="44"/>
    </row>
    <row r="30" s="2" customFormat="1" ht="16.8" customHeight="1">
      <c r="A30" s="38"/>
      <c r="B30" s="44"/>
      <c r="C30" s="299" t="s">
        <v>660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297" t="s">
        <v>231</v>
      </c>
      <c r="D31" s="297" t="s">
        <v>232</v>
      </c>
      <c r="E31" s="17" t="s">
        <v>149</v>
      </c>
      <c r="F31" s="298">
        <v>280</v>
      </c>
      <c r="G31" s="38"/>
      <c r="H31" s="44"/>
    </row>
    <row r="32" s="2" customFormat="1">
      <c r="A32" s="38"/>
      <c r="B32" s="44"/>
      <c r="C32" s="297" t="s">
        <v>277</v>
      </c>
      <c r="D32" s="297" t="s">
        <v>278</v>
      </c>
      <c r="E32" s="17" t="s">
        <v>238</v>
      </c>
      <c r="F32" s="298">
        <v>62.359999999999999</v>
      </c>
      <c r="G32" s="38"/>
      <c r="H32" s="44"/>
    </row>
    <row r="33" s="2" customFormat="1" ht="16.8" customHeight="1">
      <c r="A33" s="38"/>
      <c r="B33" s="44"/>
      <c r="C33" s="293" t="s">
        <v>99</v>
      </c>
      <c r="D33" s="294" t="s">
        <v>1</v>
      </c>
      <c r="E33" s="295" t="s">
        <v>1</v>
      </c>
      <c r="F33" s="296">
        <v>181</v>
      </c>
      <c r="G33" s="38"/>
      <c r="H33" s="44"/>
    </row>
    <row r="34" s="2" customFormat="1" ht="16.8" customHeight="1">
      <c r="A34" s="38"/>
      <c r="B34" s="44"/>
      <c r="C34" s="297" t="s">
        <v>99</v>
      </c>
      <c r="D34" s="297" t="s">
        <v>390</v>
      </c>
      <c r="E34" s="17" t="s">
        <v>1</v>
      </c>
      <c r="F34" s="298">
        <v>181</v>
      </c>
      <c r="G34" s="38"/>
      <c r="H34" s="44"/>
    </row>
    <row r="35" s="2" customFormat="1" ht="16.8" customHeight="1">
      <c r="A35" s="38"/>
      <c r="B35" s="44"/>
      <c r="C35" s="299" t="s">
        <v>660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297" t="s">
        <v>386</v>
      </c>
      <c r="D36" s="297" t="s">
        <v>387</v>
      </c>
      <c r="E36" s="17" t="s">
        <v>149</v>
      </c>
      <c r="F36" s="298">
        <v>193</v>
      </c>
      <c r="G36" s="38"/>
      <c r="H36" s="44"/>
    </row>
    <row r="37" s="2" customFormat="1" ht="16.8" customHeight="1">
      <c r="A37" s="38"/>
      <c r="B37" s="44"/>
      <c r="C37" s="297" t="s">
        <v>309</v>
      </c>
      <c r="D37" s="297" t="s">
        <v>310</v>
      </c>
      <c r="E37" s="17" t="s">
        <v>149</v>
      </c>
      <c r="F37" s="298">
        <v>181</v>
      </c>
      <c r="G37" s="38"/>
      <c r="H37" s="44"/>
    </row>
    <row r="38" s="2" customFormat="1" ht="16.8" customHeight="1">
      <c r="A38" s="38"/>
      <c r="B38" s="44"/>
      <c r="C38" s="297" t="s">
        <v>336</v>
      </c>
      <c r="D38" s="297" t="s">
        <v>337</v>
      </c>
      <c r="E38" s="17" t="s">
        <v>149</v>
      </c>
      <c r="F38" s="298">
        <v>181</v>
      </c>
      <c r="G38" s="38"/>
      <c r="H38" s="44"/>
    </row>
    <row r="39" s="2" customFormat="1" ht="16.8" customHeight="1">
      <c r="A39" s="38"/>
      <c r="B39" s="44"/>
      <c r="C39" s="297" t="s">
        <v>345</v>
      </c>
      <c r="D39" s="297" t="s">
        <v>346</v>
      </c>
      <c r="E39" s="17" t="s">
        <v>149</v>
      </c>
      <c r="F39" s="298">
        <v>181</v>
      </c>
      <c r="G39" s="38"/>
      <c r="H39" s="44"/>
    </row>
    <row r="40" s="2" customFormat="1" ht="16.8" customHeight="1">
      <c r="A40" s="38"/>
      <c r="B40" s="44"/>
      <c r="C40" s="293" t="s">
        <v>101</v>
      </c>
      <c r="D40" s="294" t="s">
        <v>1</v>
      </c>
      <c r="E40" s="295" t="s">
        <v>1</v>
      </c>
      <c r="F40" s="296">
        <v>25</v>
      </c>
      <c r="G40" s="38"/>
      <c r="H40" s="44"/>
    </row>
    <row r="41" s="2" customFormat="1" ht="16.8" customHeight="1">
      <c r="A41" s="38"/>
      <c r="B41" s="44"/>
      <c r="C41" s="297" t="s">
        <v>101</v>
      </c>
      <c r="D41" s="297" t="s">
        <v>365</v>
      </c>
      <c r="E41" s="17" t="s">
        <v>1</v>
      </c>
      <c r="F41" s="298">
        <v>25</v>
      </c>
      <c r="G41" s="38"/>
      <c r="H41" s="44"/>
    </row>
    <row r="42" s="2" customFormat="1" ht="16.8" customHeight="1">
      <c r="A42" s="38"/>
      <c r="B42" s="44"/>
      <c r="C42" s="299" t="s">
        <v>660</v>
      </c>
      <c r="D42" s="38"/>
      <c r="E42" s="38"/>
      <c r="F42" s="38"/>
      <c r="G42" s="38"/>
      <c r="H42" s="44"/>
    </row>
    <row r="43" s="2" customFormat="1">
      <c r="A43" s="38"/>
      <c r="B43" s="44"/>
      <c r="C43" s="297" t="s">
        <v>362</v>
      </c>
      <c r="D43" s="297" t="s">
        <v>363</v>
      </c>
      <c r="E43" s="17" t="s">
        <v>149</v>
      </c>
      <c r="F43" s="298">
        <v>28.940000000000001</v>
      </c>
      <c r="G43" s="38"/>
      <c r="H43" s="44"/>
    </row>
    <row r="44" s="2" customFormat="1" ht="16.8" customHeight="1">
      <c r="A44" s="38"/>
      <c r="B44" s="44"/>
      <c r="C44" s="297" t="s">
        <v>354</v>
      </c>
      <c r="D44" s="297" t="s">
        <v>355</v>
      </c>
      <c r="E44" s="17" t="s">
        <v>149</v>
      </c>
      <c r="F44" s="298">
        <v>25</v>
      </c>
      <c r="G44" s="38"/>
      <c r="H44" s="44"/>
    </row>
    <row r="45" s="2" customFormat="1">
      <c r="A45" s="38"/>
      <c r="B45" s="44"/>
      <c r="C45" s="297" t="s">
        <v>359</v>
      </c>
      <c r="D45" s="297" t="s">
        <v>360</v>
      </c>
      <c r="E45" s="17" t="s">
        <v>149</v>
      </c>
      <c r="F45" s="298">
        <v>25</v>
      </c>
      <c r="G45" s="38"/>
      <c r="H45" s="44"/>
    </row>
    <row r="46" s="2" customFormat="1" ht="16.8" customHeight="1">
      <c r="A46" s="38"/>
      <c r="B46" s="44"/>
      <c r="C46" s="297" t="s">
        <v>368</v>
      </c>
      <c r="D46" s="297" t="s">
        <v>369</v>
      </c>
      <c r="E46" s="17" t="s">
        <v>149</v>
      </c>
      <c r="F46" s="298">
        <v>212</v>
      </c>
      <c r="G46" s="38"/>
      <c r="H46" s="44"/>
    </row>
    <row r="47" s="2" customFormat="1" ht="16.8" customHeight="1">
      <c r="A47" s="38"/>
      <c r="B47" s="44"/>
      <c r="C47" s="293" t="s">
        <v>92</v>
      </c>
      <c r="D47" s="294" t="s">
        <v>1</v>
      </c>
      <c r="E47" s="295" t="s">
        <v>1</v>
      </c>
      <c r="F47" s="296">
        <v>90</v>
      </c>
      <c r="G47" s="38"/>
      <c r="H47" s="44"/>
    </row>
    <row r="48" s="2" customFormat="1" ht="16.8" customHeight="1">
      <c r="A48" s="38"/>
      <c r="B48" s="44"/>
      <c r="C48" s="297" t="s">
        <v>92</v>
      </c>
      <c r="D48" s="297" t="s">
        <v>295</v>
      </c>
      <c r="E48" s="17" t="s">
        <v>1</v>
      </c>
      <c r="F48" s="298">
        <v>90</v>
      </c>
      <c r="G48" s="38"/>
      <c r="H48" s="44"/>
    </row>
    <row r="49" s="2" customFormat="1" ht="16.8" customHeight="1">
      <c r="A49" s="38"/>
      <c r="B49" s="44"/>
      <c r="C49" s="299" t="s">
        <v>660</v>
      </c>
      <c r="D49" s="38"/>
      <c r="E49" s="38"/>
      <c r="F49" s="38"/>
      <c r="G49" s="38"/>
      <c r="H49" s="44"/>
    </row>
    <row r="50" s="2" customFormat="1" ht="16.8" customHeight="1">
      <c r="A50" s="38"/>
      <c r="B50" s="44"/>
      <c r="C50" s="297" t="s">
        <v>292</v>
      </c>
      <c r="D50" s="297" t="s">
        <v>293</v>
      </c>
      <c r="E50" s="17" t="s">
        <v>149</v>
      </c>
      <c r="F50" s="298">
        <v>90</v>
      </c>
      <c r="G50" s="38"/>
      <c r="H50" s="44"/>
    </row>
    <row r="51" s="2" customFormat="1" ht="16.8" customHeight="1">
      <c r="A51" s="38"/>
      <c r="B51" s="44"/>
      <c r="C51" s="297" t="s">
        <v>297</v>
      </c>
      <c r="D51" s="297" t="s">
        <v>298</v>
      </c>
      <c r="E51" s="17" t="s">
        <v>149</v>
      </c>
      <c r="F51" s="298">
        <v>90</v>
      </c>
      <c r="G51" s="38"/>
      <c r="H51" s="44"/>
    </row>
    <row r="52" s="2" customFormat="1" ht="16.8" customHeight="1">
      <c r="A52" s="38"/>
      <c r="B52" s="44"/>
      <c r="C52" s="293" t="s">
        <v>104</v>
      </c>
      <c r="D52" s="294" t="s">
        <v>1</v>
      </c>
      <c r="E52" s="295" t="s">
        <v>1</v>
      </c>
      <c r="F52" s="296">
        <v>46</v>
      </c>
      <c r="G52" s="38"/>
      <c r="H52" s="44"/>
    </row>
    <row r="53" s="2" customFormat="1" ht="16.8" customHeight="1">
      <c r="A53" s="38"/>
      <c r="B53" s="44"/>
      <c r="C53" s="297" t="s">
        <v>104</v>
      </c>
      <c r="D53" s="297" t="s">
        <v>378</v>
      </c>
      <c r="E53" s="17" t="s">
        <v>1</v>
      </c>
      <c r="F53" s="298">
        <v>46</v>
      </c>
      <c r="G53" s="38"/>
      <c r="H53" s="44"/>
    </row>
    <row r="54" s="2" customFormat="1" ht="16.8" customHeight="1">
      <c r="A54" s="38"/>
      <c r="B54" s="44"/>
      <c r="C54" s="299" t="s">
        <v>660</v>
      </c>
      <c r="D54" s="38"/>
      <c r="E54" s="38"/>
      <c r="F54" s="38"/>
      <c r="G54" s="38"/>
      <c r="H54" s="44"/>
    </row>
    <row r="55" s="2" customFormat="1">
      <c r="A55" s="38"/>
      <c r="B55" s="44"/>
      <c r="C55" s="297" t="s">
        <v>375</v>
      </c>
      <c r="D55" s="297" t="s">
        <v>376</v>
      </c>
      <c r="E55" s="17" t="s">
        <v>149</v>
      </c>
      <c r="F55" s="298">
        <v>81</v>
      </c>
      <c r="G55" s="38"/>
      <c r="H55" s="44"/>
    </row>
    <row r="56" s="2" customFormat="1" ht="16.8" customHeight="1">
      <c r="A56" s="38"/>
      <c r="B56" s="44"/>
      <c r="C56" s="297" t="s">
        <v>349</v>
      </c>
      <c r="D56" s="297" t="s">
        <v>350</v>
      </c>
      <c r="E56" s="17" t="s">
        <v>149</v>
      </c>
      <c r="F56" s="298">
        <v>46</v>
      </c>
      <c r="G56" s="38"/>
      <c r="H56" s="44"/>
    </row>
    <row r="57" s="2" customFormat="1" ht="16.8" customHeight="1">
      <c r="A57" s="38"/>
      <c r="B57" s="44"/>
      <c r="C57" s="297" t="s">
        <v>368</v>
      </c>
      <c r="D57" s="297" t="s">
        <v>369</v>
      </c>
      <c r="E57" s="17" t="s">
        <v>149</v>
      </c>
      <c r="F57" s="298">
        <v>212</v>
      </c>
      <c r="G57" s="38"/>
      <c r="H57" s="44"/>
    </row>
    <row r="58" s="2" customFormat="1" ht="16.8" customHeight="1">
      <c r="A58" s="38"/>
      <c r="B58" s="44"/>
      <c r="C58" s="297" t="s">
        <v>381</v>
      </c>
      <c r="D58" s="297" t="s">
        <v>382</v>
      </c>
      <c r="E58" s="17" t="s">
        <v>149</v>
      </c>
      <c r="F58" s="298">
        <v>81</v>
      </c>
      <c r="G58" s="38"/>
      <c r="H58" s="44"/>
    </row>
    <row r="59" s="2" customFormat="1" ht="16.8" customHeight="1">
      <c r="A59" s="38"/>
      <c r="B59" s="44"/>
      <c r="C59" s="293" t="s">
        <v>107</v>
      </c>
      <c r="D59" s="294" t="s">
        <v>1</v>
      </c>
      <c r="E59" s="295" t="s">
        <v>1</v>
      </c>
      <c r="F59" s="296">
        <v>27</v>
      </c>
      <c r="G59" s="38"/>
      <c r="H59" s="44"/>
    </row>
    <row r="60" s="2" customFormat="1" ht="16.8" customHeight="1">
      <c r="A60" s="38"/>
      <c r="B60" s="44"/>
      <c r="C60" s="297" t="s">
        <v>107</v>
      </c>
      <c r="D60" s="297" t="s">
        <v>343</v>
      </c>
      <c r="E60" s="17" t="s">
        <v>1</v>
      </c>
      <c r="F60" s="298">
        <v>27</v>
      </c>
      <c r="G60" s="38"/>
      <c r="H60" s="44"/>
    </row>
    <row r="61" s="2" customFormat="1" ht="16.8" customHeight="1">
      <c r="A61" s="38"/>
      <c r="B61" s="44"/>
      <c r="C61" s="299" t="s">
        <v>660</v>
      </c>
      <c r="D61" s="38"/>
      <c r="E61" s="38"/>
      <c r="F61" s="38"/>
      <c r="G61" s="38"/>
      <c r="H61" s="44"/>
    </row>
    <row r="62" s="2" customFormat="1" ht="16.8" customHeight="1">
      <c r="A62" s="38"/>
      <c r="B62" s="44"/>
      <c r="C62" s="297" t="s">
        <v>340</v>
      </c>
      <c r="D62" s="297" t="s">
        <v>341</v>
      </c>
      <c r="E62" s="17" t="s">
        <v>149</v>
      </c>
      <c r="F62" s="298">
        <v>27</v>
      </c>
      <c r="G62" s="38"/>
      <c r="H62" s="44"/>
    </row>
    <row r="63" s="2" customFormat="1" ht="16.8" customHeight="1">
      <c r="A63" s="38"/>
      <c r="B63" s="44"/>
      <c r="C63" s="297" t="s">
        <v>420</v>
      </c>
      <c r="D63" s="297" t="s">
        <v>421</v>
      </c>
      <c r="E63" s="17" t="s">
        <v>149</v>
      </c>
      <c r="F63" s="298">
        <v>27</v>
      </c>
      <c r="G63" s="38"/>
      <c r="H63" s="44"/>
    </row>
    <row r="64" s="2" customFormat="1" ht="16.8" customHeight="1">
      <c r="A64" s="38"/>
      <c r="B64" s="44"/>
      <c r="C64" s="293" t="s">
        <v>109</v>
      </c>
      <c r="D64" s="294" t="s">
        <v>1</v>
      </c>
      <c r="E64" s="295" t="s">
        <v>1</v>
      </c>
      <c r="F64" s="296">
        <v>35</v>
      </c>
      <c r="G64" s="38"/>
      <c r="H64" s="44"/>
    </row>
    <row r="65" s="2" customFormat="1" ht="16.8" customHeight="1">
      <c r="A65" s="38"/>
      <c r="B65" s="44"/>
      <c r="C65" s="297" t="s">
        <v>109</v>
      </c>
      <c r="D65" s="297" t="s">
        <v>379</v>
      </c>
      <c r="E65" s="17" t="s">
        <v>1</v>
      </c>
      <c r="F65" s="298">
        <v>35</v>
      </c>
      <c r="G65" s="38"/>
      <c r="H65" s="44"/>
    </row>
    <row r="66" s="2" customFormat="1" ht="16.8" customHeight="1">
      <c r="A66" s="38"/>
      <c r="B66" s="44"/>
      <c r="C66" s="299" t="s">
        <v>660</v>
      </c>
      <c r="D66" s="38"/>
      <c r="E66" s="38"/>
      <c r="F66" s="38"/>
      <c r="G66" s="38"/>
      <c r="H66" s="44"/>
    </row>
    <row r="67" s="2" customFormat="1">
      <c r="A67" s="38"/>
      <c r="B67" s="44"/>
      <c r="C67" s="297" t="s">
        <v>375</v>
      </c>
      <c r="D67" s="297" t="s">
        <v>376</v>
      </c>
      <c r="E67" s="17" t="s">
        <v>149</v>
      </c>
      <c r="F67" s="298">
        <v>81</v>
      </c>
      <c r="G67" s="38"/>
      <c r="H67" s="44"/>
    </row>
    <row r="68" s="2" customFormat="1" ht="16.8" customHeight="1">
      <c r="A68" s="38"/>
      <c r="B68" s="44"/>
      <c r="C68" s="297" t="s">
        <v>368</v>
      </c>
      <c r="D68" s="297" t="s">
        <v>369</v>
      </c>
      <c r="E68" s="17" t="s">
        <v>149</v>
      </c>
      <c r="F68" s="298">
        <v>212</v>
      </c>
      <c r="G68" s="38"/>
      <c r="H68" s="44"/>
    </row>
    <row r="69" s="2" customFormat="1" ht="16.8" customHeight="1">
      <c r="A69" s="38"/>
      <c r="B69" s="44"/>
      <c r="C69" s="297" t="s">
        <v>381</v>
      </c>
      <c r="D69" s="297" t="s">
        <v>382</v>
      </c>
      <c r="E69" s="17" t="s">
        <v>149</v>
      </c>
      <c r="F69" s="298">
        <v>81</v>
      </c>
      <c r="G69" s="38"/>
      <c r="H69" s="44"/>
    </row>
    <row r="70" s="2" customFormat="1" ht="7.44" customHeight="1">
      <c r="A70" s="38"/>
      <c r="B70" s="171"/>
      <c r="C70" s="172"/>
      <c r="D70" s="172"/>
      <c r="E70" s="172"/>
      <c r="F70" s="172"/>
      <c r="G70" s="172"/>
      <c r="H70" s="44"/>
    </row>
    <row r="71" s="2" customFormat="1">
      <c r="A71" s="38"/>
      <c r="B71" s="38"/>
      <c r="C71" s="38"/>
      <c r="D71" s="38"/>
      <c r="E71" s="38"/>
      <c r="F71" s="38"/>
      <c r="G71" s="38"/>
      <c r="H71" s="38"/>
    </row>
  </sheetData>
  <sheetProtection sheet="1" formatColumns="0" formatRows="0" objects="1" scenarios="1" spinCount="100000" saltValue="ks/jqdOHYV/QVxJFiqejAiCbx053aM95rjSXoU/yngi3ZZ9+M9NquWKUWkI62aqBghsIk06PCjlct+ZILCU7HA==" hashValue="kTLCHHfy3mL1kHP0AhIEwwX8s7ej763jVLqHALk6xSmh9DH3g1iVDLkJqo6Dx1cXgR/Phruzk8VstSEjWLQVo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2024-04-11T07:26:15Z</dcterms:created>
  <dcterms:modified xsi:type="dcterms:W3CDTF">2024-04-11T07:26:21Z</dcterms:modified>
</cp:coreProperties>
</file>