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X:\_37_omh\Špačková\Restaurace Pastýřská stěna - revitalizace\GASTRO\"/>
    </mc:Choice>
  </mc:AlternateContent>
  <xr:revisionPtr revIDLastSave="0" documentId="8_{D4EDBF0C-2A2E-4819-BE7A-04929ABE18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" sheetId="1" r:id="rId1"/>
    <sheet name="Vybavení kuchyně" sheetId="8" r:id="rId2"/>
  </sheets>
  <externalReferences>
    <externalReference r:id="rId3"/>
    <externalReference r:id="rId4"/>
  </externalReferences>
  <definedNames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#REF!</definedName>
    <definedName name="__B5CFD50F_885D_4100_B553_D4C289F3EA1D_ITEM_GROUP2__">#REF!</definedName>
    <definedName name="__B5CFD50F_885D_4100_B553_D4C289F3EA1D_ITEM_GROUP2_RECAP__">#REF!</definedName>
    <definedName name="__B5CFD50F_885D_4100_B553_D4C289F3EA1D_ITEM_GROUP3__X">#REF!</definedName>
    <definedName name="__B5CFD50F_885D_4100_B553_D4C289F3EA1D_ITEM_GROUP3_RECAP__">#REF!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_xlnm._FilterDatabase" localSheetId="1" hidden="1">'Vybavení kuchyně'!$I$3:$I$287</definedName>
    <definedName name="CisloRozpoctu">'[1]Krycí list'!$C$2</definedName>
    <definedName name="cislostavby">'[1]Krycí list'!$A$7</definedName>
    <definedName name="DPHSni">'[2]KRYCÍ LIST'!$G$26</definedName>
    <definedName name="DPHZakl">'[2]KRYCÍ LIST'!$G$28</definedName>
    <definedName name="GROUP_ID">#REF!</definedName>
    <definedName name="ITEM_COUNTS">#REF!</definedName>
    <definedName name="ITEM_FULLDESCR2">#REF!</definedName>
    <definedName name="ITEM_PRICES">#REF!</definedName>
    <definedName name="Mena">'[2]KRYCÍ LIST'!#REF!</definedName>
    <definedName name="NazevRozpoctu">'[1]Krycí list'!$D$2</definedName>
    <definedName name="nazevstavby">'[1]Krycí list'!$C$7</definedName>
    <definedName name="_xlnm.Print_Area" localSheetId="0">'Krycí List'!$C$1:$F$35</definedName>
    <definedName name="_xlnm.Print_Area" localSheetId="1">'Vybavení kuchyně'!$A$1:$S$286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AT_RATES">#REF!</definedName>
    <definedName name="ZakladDPHSni">'[2]KRYCÍ LIST'!$G$25</definedName>
    <definedName name="ZakladDPHZakl">'[2]KRYCÍ LIST'!$G$27</definedName>
    <definedName name="Zaokrouhleni">'[2]KRYCÍ LIST'!$G$29</definedName>
  </definedNames>
  <calcPr calcId="181029"/>
</workbook>
</file>

<file path=xl/calcChain.xml><?xml version="1.0" encoding="utf-8"?>
<calcChain xmlns="http://schemas.openxmlformats.org/spreadsheetml/2006/main">
  <c r="I288" i="8" l="1"/>
  <c r="E24" i="1" s="1"/>
  <c r="E25" i="1" s="1"/>
  <c r="X6" i="8"/>
  <c r="E26" i="1" l="1"/>
  <c r="T281" i="8"/>
  <c r="X286" i="8"/>
  <c r="X283" i="8"/>
  <c r="N282" i="8"/>
  <c r="N281" i="8" s="1"/>
  <c r="L282" i="8"/>
  <c r="J282" i="8"/>
  <c r="X278" i="8"/>
  <c r="N277" i="8"/>
  <c r="L277" i="8"/>
  <c r="J277" i="8"/>
  <c r="P277" i="8" s="1"/>
  <c r="Q277" i="8" s="1"/>
  <c r="X275" i="8"/>
  <c r="N274" i="8"/>
  <c r="L274" i="8"/>
  <c r="J274" i="8"/>
  <c r="P274" i="8" s="1"/>
  <c r="Q274" i="8" s="1"/>
  <c r="X272" i="8"/>
  <c r="N271" i="8"/>
  <c r="L271" i="8"/>
  <c r="J271" i="8"/>
  <c r="T270" i="8"/>
  <c r="X267" i="8"/>
  <c r="N266" i="8"/>
  <c r="L266" i="8"/>
  <c r="J266" i="8"/>
  <c r="P266" i="8" s="1"/>
  <c r="Q266" i="8" s="1"/>
  <c r="X264" i="8"/>
  <c r="N263" i="8"/>
  <c r="L263" i="8"/>
  <c r="J263" i="8"/>
  <c r="P263" i="8" s="1"/>
  <c r="Q263" i="8" s="1"/>
  <c r="X261" i="8"/>
  <c r="N260" i="8"/>
  <c r="L260" i="8"/>
  <c r="J260" i="8"/>
  <c r="X258" i="8"/>
  <c r="N257" i="8"/>
  <c r="L257" i="8"/>
  <c r="J257" i="8"/>
  <c r="X255" i="8"/>
  <c r="N254" i="8"/>
  <c r="L254" i="8"/>
  <c r="J254" i="8"/>
  <c r="P254" i="8" s="1"/>
  <c r="Q254" i="8" s="1"/>
  <c r="X252" i="8"/>
  <c r="N251" i="8"/>
  <c r="L251" i="8"/>
  <c r="J251" i="8"/>
  <c r="P251" i="8" s="1"/>
  <c r="Q251" i="8" s="1"/>
  <c r="X249" i="8"/>
  <c r="N248" i="8"/>
  <c r="L248" i="8"/>
  <c r="J248" i="8"/>
  <c r="P248" i="8" s="1"/>
  <c r="X246" i="8"/>
  <c r="N245" i="8"/>
  <c r="L245" i="8"/>
  <c r="J245" i="8"/>
  <c r="X243" i="8"/>
  <c r="N242" i="8"/>
  <c r="L242" i="8"/>
  <c r="J242" i="8"/>
  <c r="P242" i="8" s="1"/>
  <c r="Q242" i="8" s="1"/>
  <c r="X240" i="8"/>
  <c r="N239" i="8"/>
  <c r="L239" i="8"/>
  <c r="J239" i="8"/>
  <c r="P239" i="8" s="1"/>
  <c r="Q239" i="8" s="1"/>
  <c r="X237" i="8"/>
  <c r="N236" i="8"/>
  <c r="L236" i="8"/>
  <c r="J236" i="8"/>
  <c r="X234" i="8"/>
  <c r="N233" i="8"/>
  <c r="L233" i="8"/>
  <c r="J233" i="8"/>
  <c r="X231" i="8"/>
  <c r="N230" i="8"/>
  <c r="L230" i="8"/>
  <c r="J230" i="8"/>
  <c r="P230" i="8" s="1"/>
  <c r="Q230" i="8" s="1"/>
  <c r="X228" i="8"/>
  <c r="N227" i="8"/>
  <c r="L227" i="8"/>
  <c r="J227" i="8"/>
  <c r="P227" i="8" s="1"/>
  <c r="Q227" i="8" s="1"/>
  <c r="X225" i="8"/>
  <c r="N224" i="8"/>
  <c r="L224" i="8"/>
  <c r="J224" i="8"/>
  <c r="T223" i="8"/>
  <c r="X220" i="8"/>
  <c r="N219" i="8"/>
  <c r="N218" i="8" s="1"/>
  <c r="L219" i="8"/>
  <c r="L218" i="8" s="1"/>
  <c r="J219" i="8"/>
  <c r="J218" i="8" s="1"/>
  <c r="T218" i="8"/>
  <c r="X215" i="8"/>
  <c r="N214" i="8"/>
  <c r="L214" i="8"/>
  <c r="J214" i="8"/>
  <c r="X212" i="8"/>
  <c r="N211" i="8"/>
  <c r="L211" i="8"/>
  <c r="J211" i="8"/>
  <c r="X209" i="8"/>
  <c r="N208" i="8"/>
  <c r="L208" i="8"/>
  <c r="J208" i="8"/>
  <c r="P208" i="8" s="1"/>
  <c r="Q208" i="8" s="1"/>
  <c r="X206" i="8"/>
  <c r="N205" i="8"/>
  <c r="L205" i="8"/>
  <c r="J205" i="8"/>
  <c r="P205" i="8" s="1"/>
  <c r="Q205" i="8" s="1"/>
  <c r="X203" i="8"/>
  <c r="N202" i="8"/>
  <c r="L202" i="8"/>
  <c r="J202" i="8"/>
  <c r="X200" i="8"/>
  <c r="N199" i="8"/>
  <c r="L199" i="8"/>
  <c r="J199" i="8"/>
  <c r="T198" i="8"/>
  <c r="X195" i="8"/>
  <c r="N194" i="8"/>
  <c r="N193" i="8" s="1"/>
  <c r="L194" i="8"/>
  <c r="L193" i="8" s="1"/>
  <c r="J194" i="8"/>
  <c r="J193" i="8" s="1"/>
  <c r="T193" i="8"/>
  <c r="X190" i="8"/>
  <c r="N189" i="8"/>
  <c r="N188" i="8" s="1"/>
  <c r="L189" i="8"/>
  <c r="L188" i="8" s="1"/>
  <c r="J189" i="8"/>
  <c r="T188" i="8"/>
  <c r="X185" i="8"/>
  <c r="N184" i="8"/>
  <c r="L184" i="8"/>
  <c r="J184" i="8"/>
  <c r="P184" i="8" s="1"/>
  <c r="Q184" i="8" s="1"/>
  <c r="X182" i="8"/>
  <c r="N181" i="8"/>
  <c r="L181" i="8"/>
  <c r="J181" i="8"/>
  <c r="X179" i="8"/>
  <c r="N178" i="8"/>
  <c r="L178" i="8"/>
  <c r="J178" i="8"/>
  <c r="X176" i="8"/>
  <c r="N175" i="8"/>
  <c r="L175" i="8"/>
  <c r="J175" i="8"/>
  <c r="P175" i="8" s="1"/>
  <c r="Q175" i="8" s="1"/>
  <c r="X173" i="8"/>
  <c r="N172" i="8"/>
  <c r="L172" i="8"/>
  <c r="J172" i="8"/>
  <c r="P172" i="8" s="1"/>
  <c r="T171" i="8"/>
  <c r="X168" i="8"/>
  <c r="N167" i="8"/>
  <c r="L167" i="8"/>
  <c r="J167" i="8"/>
  <c r="X165" i="8"/>
  <c r="N164" i="8"/>
  <c r="L164" i="8"/>
  <c r="J164" i="8"/>
  <c r="P164" i="8" s="1"/>
  <c r="Q164" i="8" s="1"/>
  <c r="X162" i="8"/>
  <c r="N161" i="8"/>
  <c r="L161" i="8"/>
  <c r="J161" i="8"/>
  <c r="P161" i="8" s="1"/>
  <c r="Q161" i="8" s="1"/>
  <c r="X159" i="8"/>
  <c r="N158" i="8"/>
  <c r="L158" i="8"/>
  <c r="J158" i="8"/>
  <c r="X156" i="8"/>
  <c r="N155" i="8"/>
  <c r="L155" i="8"/>
  <c r="J155" i="8"/>
  <c r="X153" i="8"/>
  <c r="N152" i="8"/>
  <c r="L152" i="8"/>
  <c r="J152" i="8"/>
  <c r="P152" i="8" s="1"/>
  <c r="Q152" i="8" s="1"/>
  <c r="X150" i="8"/>
  <c r="N149" i="8"/>
  <c r="L149" i="8"/>
  <c r="J149" i="8"/>
  <c r="X147" i="8"/>
  <c r="N146" i="8"/>
  <c r="L146" i="8"/>
  <c r="J146" i="8"/>
  <c r="X144" i="8"/>
  <c r="N143" i="8"/>
  <c r="L143" i="8"/>
  <c r="J143" i="8"/>
  <c r="X141" i="8"/>
  <c r="N140" i="8"/>
  <c r="L140" i="8"/>
  <c r="J140" i="8"/>
  <c r="P140" i="8" s="1"/>
  <c r="Q140" i="8" s="1"/>
  <c r="X138" i="8"/>
  <c r="N137" i="8"/>
  <c r="L137" i="8"/>
  <c r="J137" i="8"/>
  <c r="P137" i="8" s="1"/>
  <c r="Q137" i="8" s="1"/>
  <c r="X135" i="8"/>
  <c r="N134" i="8"/>
  <c r="L134" i="8"/>
  <c r="J134" i="8"/>
  <c r="X132" i="8"/>
  <c r="N131" i="8"/>
  <c r="L131" i="8"/>
  <c r="J131" i="8"/>
  <c r="X129" i="8"/>
  <c r="N128" i="8"/>
  <c r="L128" i="8"/>
  <c r="J128" i="8"/>
  <c r="P128" i="8" s="1"/>
  <c r="Q128" i="8" s="1"/>
  <c r="X126" i="8"/>
  <c r="N125" i="8"/>
  <c r="L125" i="8"/>
  <c r="J125" i="8"/>
  <c r="P125" i="8" s="1"/>
  <c r="Q125" i="8" s="1"/>
  <c r="X123" i="8"/>
  <c r="N122" i="8"/>
  <c r="L122" i="8"/>
  <c r="J122" i="8"/>
  <c r="X120" i="8"/>
  <c r="N119" i="8"/>
  <c r="L119" i="8"/>
  <c r="J119" i="8"/>
  <c r="X117" i="8"/>
  <c r="N116" i="8"/>
  <c r="L116" i="8"/>
  <c r="J116" i="8"/>
  <c r="P116" i="8" s="1"/>
  <c r="Q116" i="8" s="1"/>
  <c r="X114" i="8"/>
  <c r="N113" i="8"/>
  <c r="L113" i="8"/>
  <c r="J113" i="8"/>
  <c r="T112" i="8"/>
  <c r="X109" i="8"/>
  <c r="N108" i="8"/>
  <c r="L108" i="8"/>
  <c r="J108" i="8"/>
  <c r="X106" i="8"/>
  <c r="N105" i="8"/>
  <c r="L105" i="8"/>
  <c r="J105" i="8"/>
  <c r="P105" i="8" s="1"/>
  <c r="Q105" i="8" s="1"/>
  <c r="X103" i="8"/>
  <c r="N102" i="8"/>
  <c r="L102" i="8"/>
  <c r="J102" i="8"/>
  <c r="T101" i="8"/>
  <c r="X98" i="8"/>
  <c r="N97" i="8"/>
  <c r="L97" i="8"/>
  <c r="J97" i="8"/>
  <c r="X95" i="8"/>
  <c r="N94" i="8"/>
  <c r="L94" i="8"/>
  <c r="J94" i="8"/>
  <c r="P94" i="8" s="1"/>
  <c r="Q94" i="8" s="1"/>
  <c r="X92" i="8"/>
  <c r="N91" i="8"/>
  <c r="L91" i="8"/>
  <c r="J91" i="8"/>
  <c r="T90" i="8"/>
  <c r="X87" i="8"/>
  <c r="N86" i="8"/>
  <c r="L86" i="8"/>
  <c r="J86" i="8"/>
  <c r="X84" i="8"/>
  <c r="N83" i="8"/>
  <c r="L83" i="8"/>
  <c r="J83" i="8"/>
  <c r="P83" i="8" s="1"/>
  <c r="Q83" i="8" s="1"/>
  <c r="X81" i="8"/>
  <c r="N80" i="8"/>
  <c r="L80" i="8"/>
  <c r="J80" i="8"/>
  <c r="P80" i="8" s="1"/>
  <c r="Q80" i="8" s="1"/>
  <c r="X78" i="8"/>
  <c r="N77" i="8"/>
  <c r="L77" i="8"/>
  <c r="J77" i="8"/>
  <c r="X75" i="8"/>
  <c r="N74" i="8"/>
  <c r="L74" i="8"/>
  <c r="J74" i="8"/>
  <c r="T73" i="8"/>
  <c r="X70" i="8"/>
  <c r="N69" i="8"/>
  <c r="L69" i="8"/>
  <c r="J69" i="8"/>
  <c r="P69" i="8" s="1"/>
  <c r="Q69" i="8" s="1"/>
  <c r="X67" i="8"/>
  <c r="N66" i="8"/>
  <c r="L66" i="8"/>
  <c r="J66" i="8"/>
  <c r="T65" i="8"/>
  <c r="X62" i="8"/>
  <c r="N61" i="8"/>
  <c r="L61" i="8"/>
  <c r="J61" i="8"/>
  <c r="P61" i="8" s="1"/>
  <c r="Q61" i="8" s="1"/>
  <c r="X59" i="8"/>
  <c r="N58" i="8"/>
  <c r="L58" i="8"/>
  <c r="J58" i="8"/>
  <c r="P58" i="8" s="1"/>
  <c r="T57" i="8"/>
  <c r="X54" i="8"/>
  <c r="N53" i="8"/>
  <c r="L53" i="8"/>
  <c r="J53" i="8"/>
  <c r="X51" i="8"/>
  <c r="N50" i="8"/>
  <c r="L50" i="8"/>
  <c r="J50" i="8"/>
  <c r="P50" i="8" s="1"/>
  <c r="Q50" i="8" s="1"/>
  <c r="X48" i="8"/>
  <c r="N47" i="8"/>
  <c r="L47" i="8"/>
  <c r="J47" i="8"/>
  <c r="P47" i="8" s="1"/>
  <c r="Q47" i="8" s="1"/>
  <c r="X45" i="8"/>
  <c r="N44" i="8"/>
  <c r="L44" i="8"/>
  <c r="J44" i="8"/>
  <c r="T43" i="8"/>
  <c r="X40" i="8"/>
  <c r="N39" i="8"/>
  <c r="L39" i="8"/>
  <c r="J39" i="8"/>
  <c r="P39" i="8" s="1"/>
  <c r="Q39" i="8" s="1"/>
  <c r="X37" i="8"/>
  <c r="N36" i="8"/>
  <c r="L36" i="8"/>
  <c r="J36" i="8"/>
  <c r="P36" i="8" s="1"/>
  <c r="Q36" i="8" s="1"/>
  <c r="X34" i="8"/>
  <c r="N33" i="8"/>
  <c r="L33" i="8"/>
  <c r="J33" i="8"/>
  <c r="T32" i="8"/>
  <c r="X29" i="8"/>
  <c r="N28" i="8"/>
  <c r="L28" i="8"/>
  <c r="J28" i="8"/>
  <c r="P28" i="8" s="1"/>
  <c r="Q28" i="8" s="1"/>
  <c r="X26" i="8"/>
  <c r="N25" i="8"/>
  <c r="L25" i="8"/>
  <c r="J25" i="8"/>
  <c r="P25" i="8" s="1"/>
  <c r="Q25" i="8" s="1"/>
  <c r="X23" i="8"/>
  <c r="N22" i="8"/>
  <c r="L22" i="8"/>
  <c r="J22" i="8"/>
  <c r="P22" i="8" s="1"/>
  <c r="X20" i="8"/>
  <c r="N19" i="8"/>
  <c r="L19" i="8"/>
  <c r="J19" i="8"/>
  <c r="X17" i="8"/>
  <c r="N16" i="8"/>
  <c r="L16" i="8"/>
  <c r="J16" i="8"/>
  <c r="P16" i="8" s="1"/>
  <c r="Q16" i="8" s="1"/>
  <c r="X14" i="8"/>
  <c r="N13" i="8"/>
  <c r="L13" i="8"/>
  <c r="J13" i="8"/>
  <c r="T12" i="8"/>
  <c r="J43" i="8" l="1"/>
  <c r="N198" i="8"/>
  <c r="T9" i="8"/>
  <c r="T8" i="8" s="1"/>
  <c r="J12" i="8"/>
  <c r="P13" i="8"/>
  <c r="Q13" i="8" s="1"/>
  <c r="L32" i="8"/>
  <c r="N57" i="8"/>
  <c r="J65" i="8"/>
  <c r="J171" i="8"/>
  <c r="N65" i="8"/>
  <c r="J73" i="8"/>
  <c r="P91" i="8"/>
  <c r="Q91" i="8" s="1"/>
  <c r="J90" i="8"/>
  <c r="P33" i="8"/>
  <c r="Q33" i="8" s="1"/>
  <c r="Q32" i="8" s="1"/>
  <c r="J32" i="8"/>
  <c r="P113" i="8"/>
  <c r="Q113" i="8" s="1"/>
  <c r="J112" i="8"/>
  <c r="P102" i="8"/>
  <c r="Q102" i="8" s="1"/>
  <c r="J101" i="8"/>
  <c r="J198" i="8"/>
  <c r="J223" i="8"/>
  <c r="L65" i="8"/>
  <c r="N270" i="8"/>
  <c r="P57" i="8"/>
  <c r="L43" i="8"/>
  <c r="L223" i="8"/>
  <c r="J57" i="8"/>
  <c r="N12" i="8"/>
  <c r="L198" i="8"/>
  <c r="L270" i="8"/>
  <c r="L73" i="8"/>
  <c r="P149" i="8"/>
  <c r="Q149" i="8" s="1"/>
  <c r="P194" i="8"/>
  <c r="P193" i="8" s="1"/>
  <c r="N223" i="8"/>
  <c r="N32" i="8"/>
  <c r="N73" i="8"/>
  <c r="N90" i="8"/>
  <c r="N101" i="8"/>
  <c r="N112" i="8"/>
  <c r="N171" i="8"/>
  <c r="L90" i="8"/>
  <c r="L112" i="8"/>
  <c r="N43" i="8"/>
  <c r="L101" i="8"/>
  <c r="L171" i="8"/>
  <c r="L12" i="8"/>
  <c r="L57" i="8"/>
  <c r="P219" i="8"/>
  <c r="Q219" i="8" s="1"/>
  <c r="Q218" i="8" s="1"/>
  <c r="L281" i="8"/>
  <c r="Q58" i="8"/>
  <c r="Q57" i="8" s="1"/>
  <c r="Q172" i="8"/>
  <c r="J270" i="8"/>
  <c r="P44" i="8"/>
  <c r="Q44" i="8" s="1"/>
  <c r="P77" i="8"/>
  <c r="Q77" i="8" s="1"/>
  <c r="P122" i="8"/>
  <c r="P134" i="8"/>
  <c r="Q134" i="8" s="1"/>
  <c r="P282" i="8"/>
  <c r="P281" i="8" s="1"/>
  <c r="P66" i="8"/>
  <c r="P65" i="8" s="1"/>
  <c r="P202" i="8"/>
  <c r="Q202" i="8" s="1"/>
  <c r="P214" i="8"/>
  <c r="Q214" i="8" s="1"/>
  <c r="P236" i="8"/>
  <c r="Q236" i="8" s="1"/>
  <c r="P260" i="8"/>
  <c r="Q260" i="8" s="1"/>
  <c r="Q22" i="8"/>
  <c r="J188" i="8"/>
  <c r="Q248" i="8"/>
  <c r="P19" i="8"/>
  <c r="Q19" i="8" s="1"/>
  <c r="P53" i="8"/>
  <c r="Q53" i="8" s="1"/>
  <c r="P74" i="8"/>
  <c r="P86" i="8"/>
  <c r="Q86" i="8" s="1"/>
  <c r="P97" i="8"/>
  <c r="P108" i="8"/>
  <c r="Q108" i="8" s="1"/>
  <c r="P119" i="8"/>
  <c r="Q119" i="8" s="1"/>
  <c r="P131" i="8"/>
  <c r="Q131" i="8" s="1"/>
  <c r="P143" i="8"/>
  <c r="Q143" i="8" s="1"/>
  <c r="P155" i="8"/>
  <c r="Q155" i="8" s="1"/>
  <c r="P167" i="8"/>
  <c r="Q167" i="8" s="1"/>
  <c r="P178" i="8"/>
  <c r="P189" i="8"/>
  <c r="P188" i="8" s="1"/>
  <c r="P199" i="8"/>
  <c r="Q199" i="8" s="1"/>
  <c r="P211" i="8"/>
  <c r="Q211" i="8" s="1"/>
  <c r="P233" i="8"/>
  <c r="Q233" i="8" s="1"/>
  <c r="P245" i="8"/>
  <c r="Q245" i="8" s="1"/>
  <c r="P257" i="8"/>
  <c r="Q257" i="8" s="1"/>
  <c r="P146" i="8"/>
  <c r="Q146" i="8" s="1"/>
  <c r="P158" i="8"/>
  <c r="Q158" i="8" s="1"/>
  <c r="P181" i="8"/>
  <c r="Q181" i="8" s="1"/>
  <c r="P224" i="8"/>
  <c r="Q224" i="8" s="1"/>
  <c r="P271" i="8"/>
  <c r="P270" i="8" s="1"/>
  <c r="P32" i="8" l="1"/>
  <c r="N9" i="8"/>
  <c r="N8" i="8" s="1"/>
  <c r="P90" i="8"/>
  <c r="L9" i="8"/>
  <c r="L8" i="8" s="1"/>
  <c r="J9" i="8"/>
  <c r="J8" i="8" s="1"/>
  <c r="Q194" i="8"/>
  <c r="Q193" i="8" s="1"/>
  <c r="P101" i="8"/>
  <c r="Q282" i="8"/>
  <c r="Q281" i="8" s="1"/>
  <c r="P171" i="8"/>
  <c r="Q66" i="8"/>
  <c r="Q65" i="8" s="1"/>
  <c r="P43" i="8"/>
  <c r="P218" i="8"/>
  <c r="Q271" i="8"/>
  <c r="Q270" i="8" s="1"/>
  <c r="P112" i="8"/>
  <c r="Q178" i="8"/>
  <c r="Q171" i="8" s="1"/>
  <c r="P73" i="8"/>
  <c r="P12" i="8"/>
  <c r="Q12" i="8"/>
  <c r="Q223" i="8"/>
  <c r="Q43" i="8"/>
  <c r="Q97" i="8"/>
  <c r="Q90" i="8" s="1"/>
  <c r="Q74" i="8"/>
  <c r="Q73" i="8" s="1"/>
  <c r="Q101" i="8"/>
  <c r="Q198" i="8"/>
  <c r="Q189" i="8"/>
  <c r="Q188" i="8" s="1"/>
  <c r="Q122" i="8"/>
  <c r="Q112" i="8" s="1"/>
  <c r="P223" i="8"/>
  <c r="P198" i="8"/>
  <c r="F28" i="1"/>
  <c r="F25" i="1"/>
  <c r="J10" i="1"/>
  <c r="J9" i="1"/>
  <c r="J8" i="1"/>
  <c r="J7" i="1"/>
  <c r="J4" i="1"/>
  <c r="A4" i="1" a="1"/>
  <c r="A4" i="1" s="1"/>
  <c r="P9" i="8" l="1"/>
  <c r="P8" i="8" s="1"/>
  <c r="Q9" i="8"/>
  <c r="Q8" i="8" s="1"/>
  <c r="A5" i="1" a="1"/>
  <c r="A5" i="1" s="1"/>
  <c r="A9" i="1" s="1"/>
  <c r="A12" i="1" l="1"/>
  <c r="A15" i="1"/>
  <c r="A6" i="1" a="1"/>
  <c r="A6" i="1" s="1"/>
  <c r="A10" i="1" s="1"/>
  <c r="E27" i="1"/>
  <c r="D27" i="1"/>
  <c r="A7" i="1" l="1"/>
  <c r="F27" i="1"/>
  <c r="A16" i="1"/>
  <c r="A13" i="1"/>
  <c r="E28" i="1" l="1"/>
  <c r="A8" i="1"/>
  <c r="A11" i="1" s="1"/>
  <c r="A14" i="1" l="1"/>
</calcChain>
</file>

<file path=xl/sharedStrings.xml><?xml version="1.0" encoding="utf-8"?>
<sst xmlns="http://schemas.openxmlformats.org/spreadsheetml/2006/main" count="660" uniqueCount="207">
  <si>
    <t>Plný popis: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</si>
  <si>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</si>
  <si>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</si>
  <si>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</si>
  <si>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</si>
  <si>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</si>
  <si>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</si>
  <si>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</si>
  <si>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</si>
  <si>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</si>
  <si>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</si>
  <si>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</si>
  <si>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</si>
  <si>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</si>
  <si>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</si>
  <si>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</si>
  <si>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</si>
  <si>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</si>
  <si>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</si>
  <si>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Set column width to</t>
  </si>
  <si>
    <t>Set Column width to</t>
  </si>
  <si>
    <t>ZAKÁZKA</t>
  </si>
  <si>
    <t>Číslo:</t>
  </si>
  <si>
    <t>2698</t>
  </si>
  <si>
    <t>Zakázka:</t>
  </si>
  <si>
    <t>Revitalizace objektu restaurace Pastířská stěna</t>
  </si>
  <si>
    <t>Komentář:</t>
  </si>
  <si>
    <t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t>
  </si>
  <si>
    <t>Verze:</t>
  </si>
  <si>
    <t>Nabídka</t>
  </si>
  <si>
    <t>Komentář verze:</t>
  </si>
  <si>
    <t>Adresa:</t>
  </si>
  <si>
    <t>Žižkova čp 236 Děčín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</si>
  <si>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</si>
  <si>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</si>
  <si>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</si>
  <si>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</si>
  <si>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</si>
  <si>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</si>
  <si>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</si>
  <si>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</si>
  <si>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</si>
  <si>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</si>
  <si>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</si>
  <si>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</si>
  <si>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</si>
  <si>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</si>
  <si>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</si>
  <si>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SO_01</t>
  </si>
  <si>
    <t>Stavební objekt 01 Budova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</si>
  <si>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</si>
  <si>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</si>
  <si>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</si>
  <si>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</si>
  <si>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</si>
  <si>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</si>
  <si>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</si>
  <si>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</si>
  <si>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</si>
  <si>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</si>
  <si>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</si>
  <si>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CPoj</t>
  </si>
  <si>
    <t>CPoj: Revitalizace objektu A</t>
  </si>
  <si>
    <t>CPoj/SO_01</t>
  </si>
  <si>
    <t>SO_01: Stavební objekt 01 Budova</t>
  </si>
  <si>
    <t>CPoj/SO_01/TZB D_001</t>
  </si>
  <si>
    <t>TZB D_001: VARNA</t>
  </si>
  <si>
    <t>CPoj/SO_01/TZB D_002</t>
  </si>
  <si>
    <t>TZB D_002: VÝDEJ</t>
  </si>
  <si>
    <t>CPoj/SO_01/TZB D_003</t>
  </si>
  <si>
    <t>TZB D_003: MYTÍ BÍLÉHO NÁDOBÍ</t>
  </si>
  <si>
    <t>CPoj/SO_01/TZB D_004</t>
  </si>
  <si>
    <t>TZB D_004: MYTÍ ČERNÉHO NÁDOBÍ</t>
  </si>
  <si>
    <t>CPoj/SO_01/TZB D_005</t>
  </si>
  <si>
    <t>TZB D_005: ČISTÉ PŘÍPRAVNY MASA A ZELENINY</t>
  </si>
  <si>
    <t>CPoj/SO_01/TZB D_006_00</t>
  </si>
  <si>
    <t>TZB D_006_00: VAKUOVÁNÍ A ŠOKOVÁNÍ</t>
  </si>
  <si>
    <t>CPoj/SO_01/TZB D_007</t>
  </si>
  <si>
    <t>TZB D_007: HRUBÁ PŘÍPRAVNA ZELENINY</t>
  </si>
  <si>
    <t>CPoj/SO_01/TZB D_008</t>
  </si>
  <si>
    <t>TZB D_008: SKLADY</t>
  </si>
  <si>
    <t>CPoj/SO_01/TZB D_009</t>
  </si>
  <si>
    <t>TZB D_009: BUFET</t>
  </si>
  <si>
    <t>CPoj/SO_01/TZB D_010</t>
  </si>
  <si>
    <t>TZB D_010: PŘÍPRAVNY</t>
  </si>
  <si>
    <t>CPoj/SO_01/TZB D_011</t>
  </si>
  <si>
    <t>TZB D_011: ÚKLID</t>
  </si>
  <si>
    <t>CPoj/SO_01/TZB D_012</t>
  </si>
  <si>
    <t>TZB D_012: SKLAD OBALŮ</t>
  </si>
  <si>
    <t>CPoj/SO_01/TZB D_013</t>
  </si>
  <si>
    <t>TZB D_013: SKLAD BUFET</t>
  </si>
  <si>
    <t>CPoj/SO_01/TZB D_014</t>
  </si>
  <si>
    <t>TZB D_014: SKLAD ODPADKŮ</t>
  </si>
  <si>
    <t>CPoj/SO_01/TZB D_015</t>
  </si>
  <si>
    <t>TZB D_015: BAR</t>
  </si>
  <si>
    <t>CPoj/SO_01/TZB D_016</t>
  </si>
  <si>
    <t>TZB D_016: ZÁZEMÍ VÝTAHU</t>
  </si>
  <si>
    <t>CPoj/SO_01/TZB D_017</t>
  </si>
  <si>
    <t xml:space="preserve">TZB D_017: PLATÍ PRO CELOU SPECIFIKACI: </t>
  </si>
  <si>
    <t>Revitalizace objektu restaurace Pastířská stěna - Nabídka</t>
  </si>
  <si>
    <t xml:space="preserve"> </t>
  </si>
  <si>
    <t>Stavba</t>
  </si>
  <si>
    <t>Objekt</t>
  </si>
  <si>
    <t>Oddíl</t>
  </si>
  <si>
    <t>CS URS 2023 I</t>
  </si>
  <si>
    <t>1</t>
  </si>
  <si>
    <t>SUB</t>
  </si>
  <si>
    <t>3</t>
  </si>
  <si>
    <t xml:space="preserve">Konvektomat 6.1, elektrický, včetně podstavce, v podstavci vsuny na GN a místo na změkčovač a chemii. Panty dveří vlevo. Včetně sady gastronádob a změkčovače/filtru ke konvektomatu. </t>
  </si>
  <si>
    <t>850x745x754 (+podstavec)</t>
  </si>
  <si>
    <t>Grilovací deska, elektrická, min. 6KW, hladká, včetně nerezového podstavce, může být zabudovaná v rámci prodloužené desky položky 04, otevřený podstavec s policí</t>
  </si>
  <si>
    <t>400x700x900</t>
  </si>
  <si>
    <t xml:space="preserve">Fritéza, elektrická, jedna vana, objem min. 14 litrů, minimálně 0,6kW/1litr objemu oleje, chladicí zóna, vypouštěcí kohout na olej, zdvihací tělesa kvůli čištění, režim tání pevného tuku. Může být zabudovaná v rámci prodloužené desky položky 04. Opláštěný podstavec s policí a dvířky. Variantně může být rozdělena na dvě vany se samostatným ovládáním. </t>
  </si>
  <si>
    <t xml:space="preserve">Multifunkční indukční sporák, 3 varné plotny (3,5+3,5+6kW), možnost připojení teplotní sondy, regulace podle stupňů i výkonová regulace, 1x zásuvka 230V (500W), napouštěcí ramínko na studenou vodu, otevřený podstavec s policí. Žlábek po celém obvodu pracovní desky s odtokem do odpadu. </t>
  </si>
  <si>
    <t>1300x700x900</t>
  </si>
  <si>
    <t>Pracovní stůl s dvěma policemi, bez lemu, zkosení dle projektu. Horní police pro salamander (položka 06).</t>
  </si>
  <si>
    <t>700x700x900</t>
  </si>
  <si>
    <t>Salamander s posuvnými topnicemi, elektrický, uzpůsobeno pro GN1/1, min. 3,5kW.</t>
  </si>
  <si>
    <t>600x550x510</t>
  </si>
  <si>
    <t xml:space="preserve">Pracovní stůl s režonem pod atypickou pracovní deskou, režon s posuvnými dveřmi. Nutné doměřit na místě. </t>
  </si>
  <si>
    <t>doměrek</t>
  </si>
  <si>
    <t>Závěsná infralampa</t>
  </si>
  <si>
    <t>Stolní vodní lázeň, elektrická, pro GN1/1</t>
  </si>
  <si>
    <t>Vstupní stůl do mycího stroje s prolisem na koše, dřezem (500x450x300mm) a tlakovou sprchou, bez police, zadní lem 100mm</t>
  </si>
  <si>
    <t>1500x740x900</t>
  </si>
  <si>
    <t xml:space="preserve">Haubnový mycí stroj na bílé i černé nádobí pro 1x koš 500x500. Program na mytí černého nádobí pomocí vysokotlakého čerpadla, speciální drátěný koš na černé nádobí. Izolovaný zvon, odpadní čerpadlo, zabudované dávkovače mycího a oplachového prostředku. Systém zpětného získávání tepla z par mycího zvonu. Spotřeba vody max. 2 litry na cyklus. 3x koš na talíře, 3x koš plochý univerzální, 3x koš na příbory. Včetně automatického externího změkčovače vody. </t>
  </si>
  <si>
    <t xml:space="preserve">Výstupní stůl z myčky, roštová police – prostor na chemii a případný změkčovač vody, zadní lem 100mm. </t>
  </si>
  <si>
    <t>1200x700x900</t>
  </si>
  <si>
    <t xml:space="preserve">Pojízdná nerezová nádoba na odpadky, objem min. 50 litrů. </t>
  </si>
  <si>
    <t>Mycí stůl na černé nádobí, prolis pracovní desky, dvoudřez, tlaková sprcha, roštová police</t>
  </si>
  <si>
    <t>1700x700x900</t>
  </si>
  <si>
    <t>Chladicí stůl dvousekcový s prodlouženou deskou a dřezem, páková baterie, 4x chlazená zásuvka, nástavba se skříňkou bez dvířek, 2 police (1700x300x500). Chladicí systém certifikovaný do teploty okolního prostředí 40°C.</t>
  </si>
  <si>
    <t>Pracovní stůl bez police, bez lemu</t>
  </si>
  <si>
    <t>1400x700x900</t>
  </si>
  <si>
    <t>Šoker podstolový pro 5xGN1/1</t>
  </si>
  <si>
    <t xml:space="preserve">Vakuovačka, vývěva BUSCH, komora min. 280X300mm, svařovací lišta, programy pro měkké a tekuté potraviny. </t>
  </si>
  <si>
    <t>Umyvadlo na ruce, baterie bez ručního uzavírání</t>
  </si>
  <si>
    <t xml:space="preserve">Regál, 4 etáže, přestavitelné police, police rozebiratelné a materiálově i rozměrově vhodné pro mytí v mycím stroji. Lze rozdělit na vícero regálů. </t>
  </si>
  <si>
    <t>1700x300x1800</t>
  </si>
  <si>
    <t xml:space="preserve">Mycí stůl s dřezem a odkapní plochou, bez police. </t>
  </si>
  <si>
    <t>1600x700x900</t>
  </si>
  <si>
    <t xml:space="preserve">Chladicí box, izolace 100mm, včetně izolované podlahy (podlaha zajištěná proti kondenzaci a plesnivění), včetně osvětlení, jednotka SPLIT (umístění kondenzátoru upřesní zadavatel), dveře s pojistkou proti uzamčení uvnitř. Dodržet odsazení od okolních stěn min. 50mm. Lamely ve dveřích. Chladicí systém certifikovaný do teploty okolního prostředí 40°C. </t>
  </si>
  <si>
    <t>2800x1500x2300</t>
  </si>
  <si>
    <t xml:space="preserve">Regály, 4 etáže, přestavitelné police, police rozebiratelné a materiálově i rozměrově vhodné pro mytí v mycím stroji. </t>
  </si>
  <si>
    <t>Pracovní stůl s prostorem pro podstolovou mrazničku</t>
  </si>
  <si>
    <t>800x650x900</t>
  </si>
  <si>
    <t xml:space="preserve">Mraznička, podstolová, nerezové opláštění, chladicí systém certifikovaný do teploty okolního prostředí 40°C, vhodná pro umístění pod pracovní desku. </t>
  </si>
  <si>
    <t>600x600x850</t>
  </si>
  <si>
    <t xml:space="preserve">Fritéza, elektrická, jedna vana, objem min. 12 litrů, minimálně 0,6kW/1litr objemu oleje, chladicí zóna, vypouštěcí kohout na olej, zdvihací tělesa kvůli čištění, režim tání pevného tuku. Může být zabudovaná v rámci prodloužené desky položky 04. Opláštěný podstavec s policí a dvířky. Variantně může být rozdělena na dvě vany se samostatným ovládáním (dle rozhodnutí zadavatele). </t>
  </si>
  <si>
    <t>400x650x900</t>
  </si>
  <si>
    <t>Neutrální modul varné sestavy</t>
  </si>
  <si>
    <t>400x650x300</t>
  </si>
  <si>
    <t>Chladicí podestavba pod snackovou varnou linku. 2 sekce, 4x zásuvka. Chladicí systém certifikovaný do teploty okolního prostředí 40°C.</t>
  </si>
  <si>
    <t>1200x650x600</t>
  </si>
  <si>
    <t>Grilovací deska, elektrická, min. 4KW, včetně nerezového podstavce, může být zabudovaná v rámci prodloužené desky položky 04, otevřený podstavec s policí</t>
  </si>
  <si>
    <t>Multifunkční indukční sporák, 2 varné plotny (3,5+3,5kW)</t>
  </si>
  <si>
    <t>Digestoř s osvětlením</t>
  </si>
  <si>
    <t>1850x950x450</t>
  </si>
  <si>
    <t>Pracovní stůl s dřezem, opláštěná podestavba, police, dvířka</t>
  </si>
  <si>
    <t xml:space="preserve">Pracovní stůl s prostorem pro chladicí stůl a výrobník ledu, zabudovaný odpadkový koš, dřez na pracovní pomůcky, páková baterie. Lze rozdělit do dvou stolů. </t>
  </si>
  <si>
    <t>3150x700x900</t>
  </si>
  <si>
    <t xml:space="preserve">Mlýnek na kávu s programovatelným dávkováním a záznamem namletých porcí, záznamy a programování pod softwarovým uzamčením, uzamykatelný zásobník, nastavitelná hrubost mletí. </t>
  </si>
  <si>
    <t xml:space="preserve">Kávovar dvoupákový se záznamem vyrobených porcí, programovatelné porce, záznamy a programování pod softwarovým uzamčením, hubice na páru, výdej horké vody. Ohřev šálků na horní desce stroje. </t>
  </si>
  <si>
    <t xml:space="preserve">Skříňka závěsná, 2 police, bez dvířek. </t>
  </si>
  <si>
    <t>1700x300x600</t>
  </si>
  <si>
    <t>Chlazený stůl bez pracovní desky, 2 sekce, zásuvky, určený na lahvové nápoje (odpovídající nosnost zásuvek). Chladicí systém certifikovaný do teploty okolního prostředí 40°C.</t>
  </si>
  <si>
    <t>1200x700x850</t>
  </si>
  <si>
    <t xml:space="preserve">Výrobník ledu podstolový se zásobníkem, kapacita min 100kg ledu/24 hodin. </t>
  </si>
  <si>
    <t>1000x600x850</t>
  </si>
  <si>
    <t>Pokladna – součást dodávky pokladního systému</t>
  </si>
  <si>
    <t>800x300x600</t>
  </si>
  <si>
    <t>Chladicí výčepní stůl na sudy, pípa se dvěma kohouty. Chladicí prostor na 2 sudy, odkapní mřížka pod pípou. Chladicí systém certifikovaný do teploty okolního prostředí 40°C.</t>
  </si>
  <si>
    <t>Chladicí stůl dvousekcový s dřezem, páková baterie, 4x chlazená zásuvka. Chladicí systém certifikovaný do teploty okolního prostředí 40°C.</t>
  </si>
  <si>
    <t>Pracovní stůl s umyvadlem na ruce, baterie bez ručního uzavírání</t>
  </si>
  <si>
    <t>450x700x900</t>
  </si>
  <si>
    <t xml:space="preserve">Kombinovaný kutr a krouhač na zeleninu, jednofázový, včetně příslušenství (6 kotoučů dle výběru, 3 nože do kutru). </t>
  </si>
  <si>
    <t>Tyčový mixér, 350mm, šlehací nástavec, držák na hrnec</t>
  </si>
  <si>
    <t xml:space="preserve">Výlevka, baterie na napouštění kbelíků. </t>
  </si>
  <si>
    <t>1700x500x1800</t>
  </si>
  <si>
    <t>Chladnička. Chladicí systém certifikovaný do teploty okolního prostředí 40°C.</t>
  </si>
  <si>
    <t>600x600x1800</t>
  </si>
  <si>
    <t xml:space="preserve">Regály, 4 etáže, přestavitelné police, police rozebiratelné a materiálově i rozměrově vhodné pro mytí v mycím stroji. Ověřit rozměry dle skutečné stavby. </t>
  </si>
  <si>
    <t>900x500x1800</t>
  </si>
  <si>
    <t>1400x500x1800</t>
  </si>
  <si>
    <t>Chladicí box na 2 popelnice</t>
  </si>
  <si>
    <t>1660x850x1100</t>
  </si>
  <si>
    <t xml:space="preserve">Pracovní stůl pivní, prolis pracovní desky, dvoudřez, páková baterie, konstrukce uzpůsobená dle designu baru, zadní lem, pravý lem pokud bude vyhovovat řešení baru. . </t>
  </si>
  <si>
    <t>2000x700x900</t>
  </si>
  <si>
    <t xml:space="preserve">Pracovní stůl s prostorem pro podstolovou chladničku a výrobník ledu, izolovaná vana na led s odpadem, příčky pro zavěšení GN nádob dle specifikace zadavatele, speedrack zavěšený z čelní strany. </t>
  </si>
  <si>
    <t xml:space="preserve">Chladnička, podstolová, nerezové opláštění, chladicí systém certifikovaný do teploty okolního prostředí 40°C, vhodná pro umístění pod pracovní desku. </t>
  </si>
  <si>
    <t xml:space="preserve">Výrobník ledu podstolový se zásobníkem, kapacita min 20kg ledu/24 hodin. </t>
  </si>
  <si>
    <t>400x600x850</t>
  </si>
  <si>
    <t>Pracovní stůl s dřezem na pomůcky a zabudovaným odpadkovým košem, páková baterie</t>
  </si>
  <si>
    <t>1800x700x900</t>
  </si>
  <si>
    <t>Mixér stolní, profi</t>
  </si>
  <si>
    <t xml:space="preserve">Úklidová skříň, nerezová s výlevkou a mísící baterií, celonerezová konstrukce. Výlevka může být keramická. </t>
  </si>
  <si>
    <t xml:space="preserve">Mycí stroj podstolový na sklenice. S možností mytí dvou košů najednou, spotřeba max. 2 litry vody na koš, mycí čerpadlo min. 0,5kW, pro koše 500x500mm, minimální světlá vstupní výška 400mm, odpadní čerpadlo, zabudované dávkovače mycího i oplachového prostředku, zpětný ventil na odpadu, zabudovaný změkčovač vody. </t>
  </si>
  <si>
    <t>Pracovní stůl s dřezem na bílé nádobí, volným prostorem na mycí stroj a umyvadlem na ruce, páková baterie</t>
  </si>
  <si>
    <t xml:space="preserve">Pípa se čtyřmi kohouty, 1x chlazená voda, 2x pivo, 1x rezerva, podstolový chladič, vedení pythonů v podlaze do zadní části místnosti 1.04. Stavební příprava a zakrytí vedení pythonů je dodávkou stavby. </t>
  </si>
  <si>
    <t xml:space="preserve">V místnosti 1.04 u sudů stavba připraví – 1x roháček SV pro připojení na pípu, 1x roháček SV pro vyplachování pivních okruhů. Gule, pokud lze provést v prostoru pro sudy. </t>
  </si>
  <si>
    <t xml:space="preserve">Pracovní stůl skříňový, dvě police, umyvadlo na ruce, zadní a levý lem 40mm. </t>
  </si>
  <si>
    <t>1900x700x900</t>
  </si>
  <si>
    <t xml:space="preserve">Skříňka závěsná, 2 police, posuvná dvířka, uzamykatelná. </t>
  </si>
  <si>
    <t>1900x300x600</t>
  </si>
  <si>
    <t>Všechny položky s nožičkami musí mít nastavitelné nohy min 50mm. Pracovní a mycí desky musí být plošně podlepené, podlep ošetřen proti vlhkosti. Min. tloušťka plechu pracovní desky 1,5mm.</t>
  </si>
  <si>
    <t>VÝKAZ VÝMĚR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</si>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</sst>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yyyy"/>
    <numFmt numFmtId="168" formatCode="#,##0.00_ ;[Red]\-#,##0.00\ "/>
  </numFmts>
  <fonts count="25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2">
    <xf numFmtId="0" fontId="0" fillId="0" borderId="0"/>
    <xf numFmtId="0" fontId="24" fillId="0" borderId="0"/>
  </cellStyleXfs>
  <cellXfs count="137">
    <xf numFmtId="0" fontId="0" fillId="0" borderId="0" xfId="0"/>
    <xf numFmtId="165" fontId="6" fillId="4" borderId="3" xfId="0" applyNumberFormat="1" applyFont="1" applyFill="1" applyBorder="1" applyAlignment="1" applyProtection="1">
      <alignment horizontal="right" vertical="top"/>
      <protection locked="0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  <xf numFmtId="49" fontId="18" fillId="4" borderId="7" xfId="0" applyNumberFormat="1" applyFont="1" applyFill="1" applyBorder="1" applyAlignment="1" applyProtection="1">
      <alignment horizontal="left" vertical="top" wrapText="1"/>
      <protection locked="0"/>
    </xf>
    <xf numFmtId="49" fontId="18" fillId="4" borderId="8" xfId="0" applyNumberFormat="1" applyFont="1" applyFill="1" applyBorder="1" applyAlignment="1" applyProtection="1">
      <alignment horizontal="left" vertical="top" wrapText="1"/>
      <protection locked="0"/>
    </xf>
    <xf numFmtId="49" fontId="11" fillId="4" borderId="9" xfId="0" applyNumberFormat="1" applyFont="1" applyFill="1" applyBorder="1" applyProtection="1"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18" fillId="4" borderId="13" xfId="0" applyFont="1" applyFill="1" applyBorder="1" applyAlignment="1" applyProtection="1">
      <alignment horizontal="left" vertical="top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0" fontId="2" fillId="4" borderId="14" xfId="0" applyFont="1" applyFill="1" applyBorder="1" applyProtection="1">
      <protection locked="0"/>
    </xf>
    <xf numFmtId="0" fontId="8" fillId="0" borderId="0" xfId="0" applyFont="1"/>
    <xf numFmtId="0" fontId="1" fillId="0" borderId="0" xfId="0" applyFont="1" applyAlignment="1">
      <alignment horizontal="center" vertical="top"/>
    </xf>
    <xf numFmtId="1" fontId="8" fillId="0" borderId="0" xfId="0" applyNumberFormat="1" applyFont="1"/>
    <xf numFmtId="49" fontId="8" fillId="0" borderId="0" xfId="0" applyNumberFormat="1" applyFont="1"/>
    <xf numFmtId="166" fontId="8" fillId="0" borderId="0" xfId="0" applyNumberFormat="1" applyFont="1"/>
    <xf numFmtId="164" fontId="8" fillId="0" borderId="0" xfId="0" applyNumberFormat="1" applyFont="1"/>
    <xf numFmtId="0" fontId="10" fillId="0" borderId="0" xfId="0" applyFont="1"/>
    <xf numFmtId="49" fontId="7" fillId="2" borderId="0" xfId="0" applyNumberFormat="1" applyFont="1" applyFill="1" applyAlignment="1">
      <alignment horizontal="center"/>
    </xf>
    <xf numFmtId="0" fontId="7" fillId="0" borderId="0" xfId="0" applyFont="1"/>
    <xf numFmtId="1" fontId="7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1" fontId="9" fillId="0" borderId="0" xfId="0" applyNumberFormat="1" applyFont="1"/>
    <xf numFmtId="0" fontId="9" fillId="0" borderId="0" xfId="0" applyFont="1"/>
    <xf numFmtId="49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7" fillId="0" borderId="0" xfId="0" applyNumberFormat="1" applyFont="1"/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 vertical="top" wrapText="1"/>
    </xf>
    <xf numFmtId="166" fontId="4" fillId="0" borderId="0" xfId="0" applyNumberFormat="1" applyFont="1"/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4" fontId="4" fillId="0" borderId="0" xfId="0" applyNumberFormat="1" applyFont="1"/>
    <xf numFmtId="0" fontId="3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 vertical="top" wrapText="1"/>
    </xf>
    <xf numFmtId="166" fontId="3" fillId="0" borderId="0" xfId="0" applyNumberFormat="1" applyFont="1"/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164" fontId="3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horizontal="right" vertical="top"/>
    </xf>
    <xf numFmtId="1" fontId="6" fillId="5" borderId="2" xfId="0" applyNumberFormat="1" applyFont="1" applyFill="1" applyBorder="1" applyAlignment="1">
      <alignment horizontal="center" vertical="top"/>
    </xf>
    <xf numFmtId="49" fontId="6" fillId="5" borderId="3" xfId="0" applyNumberFormat="1" applyFont="1" applyFill="1" applyBorder="1" applyAlignment="1">
      <alignment horizontal="center" vertical="top"/>
    </xf>
    <xf numFmtId="49" fontId="6" fillId="5" borderId="3" xfId="0" applyNumberFormat="1" applyFont="1" applyFill="1" applyBorder="1" applyAlignment="1">
      <alignment horizontal="right" vertical="top"/>
    </xf>
    <xf numFmtId="49" fontId="6" fillId="5" borderId="3" xfId="0" applyNumberFormat="1" applyFont="1" applyFill="1" applyBorder="1" applyAlignment="1">
      <alignment horizontal="left" vertical="top" wrapText="1"/>
    </xf>
    <xf numFmtId="166" fontId="6" fillId="5" borderId="3" xfId="0" applyNumberFormat="1" applyFont="1" applyFill="1" applyBorder="1" applyAlignment="1">
      <alignment horizontal="right" vertical="top"/>
    </xf>
    <xf numFmtId="164" fontId="6" fillId="5" borderId="3" xfId="0" applyNumberFormat="1" applyFont="1" applyFill="1" applyBorder="1" applyAlignment="1">
      <alignment horizontal="right" vertical="top"/>
    </xf>
    <xf numFmtId="166" fontId="6" fillId="0" borderId="3" xfId="0" applyNumberFormat="1" applyFont="1" applyBorder="1" applyAlignment="1">
      <alignment horizontal="right" vertical="top"/>
    </xf>
    <xf numFmtId="164" fontId="6" fillId="0" borderId="3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/>
    </xf>
    <xf numFmtId="1" fontId="6" fillId="0" borderId="3" xfId="0" applyNumberFormat="1" applyFont="1" applyBorder="1" applyAlignment="1">
      <alignment horizontal="right" vertical="top"/>
    </xf>
    <xf numFmtId="0" fontId="5" fillId="0" borderId="0" xfId="0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4" fontId="5" fillId="0" borderId="0" xfId="0" applyNumberFormat="1" applyFont="1"/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165" fontId="8" fillId="0" borderId="0" xfId="0" applyNumberFormat="1" applyFont="1"/>
    <xf numFmtId="165" fontId="3" fillId="0" borderId="0" xfId="0" applyNumberFormat="1" applyFont="1"/>
    <xf numFmtId="1" fontId="6" fillId="0" borderId="2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168" fontId="0" fillId="4" borderId="0" xfId="0" applyNumberFormat="1" applyFill="1"/>
    <xf numFmtId="0" fontId="12" fillId="0" borderId="0" xfId="0" applyFont="1"/>
    <xf numFmtId="0" fontId="12" fillId="2" borderId="0" xfId="0" applyFont="1" applyFill="1" applyAlignment="1">
      <alignment horizontal="center"/>
    </xf>
    <xf numFmtId="0" fontId="8" fillId="3" borderId="0" xfId="0" applyFont="1" applyFill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19" fillId="0" borderId="0" xfId="0" applyFont="1"/>
    <xf numFmtId="164" fontId="2" fillId="0" borderId="0" xfId="0" applyNumberFormat="1" applyFont="1"/>
    <xf numFmtId="49" fontId="4" fillId="0" borderId="0" xfId="0" applyNumberFormat="1" applyFont="1" applyAlignment="1">
      <alignment horizontal="right" vertical="top" wrapText="1"/>
    </xf>
    <xf numFmtId="49" fontId="18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/>
    </xf>
    <xf numFmtId="167" fontId="18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 vertical="top"/>
    </xf>
    <xf numFmtId="167" fontId="11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20" fillId="0" borderId="5" xfId="0" applyFont="1" applyBorder="1" applyAlignment="1">
      <alignment horizontal="center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12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49" fontId="11" fillId="0" borderId="9" xfId="0" applyNumberFormat="1" applyFont="1" applyBorder="1"/>
    <xf numFmtId="0" fontId="4" fillId="0" borderId="0" xfId="0" applyFont="1" applyAlignment="1">
      <alignment horizontal="left" vertical="top"/>
    </xf>
    <xf numFmtId="0" fontId="21" fillId="0" borderId="0" xfId="0" applyFont="1"/>
    <xf numFmtId="16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3" fillId="0" borderId="0" xfId="0" applyFont="1"/>
    <xf numFmtId="0" fontId="6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2" fillId="0" borderId="0" xfId="0" applyFont="1"/>
    <xf numFmtId="0" fontId="23" fillId="0" borderId="0" xfId="0" applyFont="1"/>
    <xf numFmtId="0" fontId="4" fillId="0" borderId="1" xfId="0" applyFont="1" applyBorder="1" applyAlignment="1">
      <alignment horizontal="right" vertical="top"/>
    </xf>
    <xf numFmtId="164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top"/>
    </xf>
    <xf numFmtId="0" fontId="2" fillId="0" borderId="14" xfId="0" applyFont="1" applyBorder="1"/>
    <xf numFmtId="0" fontId="20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8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</cellXfs>
  <cellStyles count="2">
    <cellStyle name="Normální" xfId="0" builtinId="0"/>
    <cellStyle name="Normální 2" xfId="1" xr:uid="{1D78E59F-A862-EA44-A146-36BD4B79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v\Library\Mobile%20Documents\com~apple~CloudDocs\Documents\kobylisy\zahrada\PROJEKT\CVIC&#780;%20PRVKY\k%20odevzdani\VY&#769;KAZ%20REVITALIZACE%20ZAHRADY%20A%20SENIORSKE&#769;%20CVIC&#780;EBNI&#769;%20PRV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K49"/>
  <sheetViews>
    <sheetView showGridLines="0" topLeftCell="C1" zoomScaleNormal="100" workbookViewId="0">
      <selection activeCell="E28" sqref="E28"/>
    </sheetView>
  </sheetViews>
  <sheetFormatPr defaultColWidth="9.140625" defaultRowHeight="8.25" x14ac:dyDescent="0.15"/>
  <cols>
    <col min="1" max="2" width="25.7109375" style="10" hidden="1" customWidth="1"/>
    <col min="3" max="6" width="32.7109375" style="10" customWidth="1"/>
    <col min="7" max="8" width="9.140625" style="10"/>
    <col min="9" max="11" width="13.28515625" style="10" hidden="1" customWidth="1"/>
    <col min="12" max="16384" width="9.140625" style="10"/>
  </cols>
  <sheetData>
    <row r="2" spans="1:10" s="81" customFormat="1" ht="16.5" x14ac:dyDescent="0.25">
      <c r="C2" s="128" t="s">
        <v>205</v>
      </c>
      <c r="D2" s="128"/>
      <c r="E2" s="128"/>
      <c r="F2" s="128"/>
      <c r="J2" s="82" t="s">
        <v>20</v>
      </c>
    </row>
    <row r="3" spans="1:10" x14ac:dyDescent="0.15">
      <c r="A3" s="83">
        <v>0</v>
      </c>
      <c r="C3" s="84"/>
      <c r="D3" s="84"/>
      <c r="E3" s="84"/>
      <c r="F3" s="84"/>
      <c r="G3" s="18"/>
      <c r="H3" s="18"/>
      <c r="J3" s="85"/>
    </row>
    <row r="4" spans="1:10" s="86" customFormat="1" ht="15.75" x14ac:dyDescent="0.25">
      <c r="A4" s="86" t="e">
        <f t="array" ref="A4">INDEX(VAT_RATES,MATCH(0,COUNTIF($A$2:A3,VAT_RATES),0))</f>
        <v>#REF!</v>
      </c>
      <c r="C4" s="87"/>
      <c r="D4" s="132" t="s">
        <v>21</v>
      </c>
      <c r="E4" s="132"/>
      <c r="F4" s="87"/>
      <c r="J4" s="88">
        <f ca="1">CELL("width",D2)+CELL("width",E2)+CELL("width",F2)</f>
        <v>96</v>
      </c>
    </row>
    <row r="5" spans="1:10" x14ac:dyDescent="0.15">
      <c r="A5" s="10" t="e">
        <f t="array" ref="A5">INDEX(VAT_RATES,MATCH(0,COUNTIF($A$2:A4,VAT_RATES),0))</f>
        <v>#REF!</v>
      </c>
      <c r="C5" s="89"/>
      <c r="D5" s="84"/>
      <c r="E5" s="90"/>
      <c r="F5" s="89"/>
      <c r="H5" s="18"/>
      <c r="J5" s="16"/>
    </row>
    <row r="6" spans="1:10" s="91" customFormat="1" ht="12" x14ac:dyDescent="0.2">
      <c r="A6" s="91" t="e">
        <f t="array" ref="A6">INDEX(VAT_RATES,MATCH(0,COUNTIF($A$2:A5,VAT_RATES),0))</f>
        <v>#REF!</v>
      </c>
      <c r="C6" s="92" t="s">
        <v>22</v>
      </c>
      <c r="D6" s="130" t="s">
        <v>23</v>
      </c>
      <c r="E6" s="131"/>
      <c r="F6" s="131"/>
      <c r="H6" s="93"/>
    </row>
    <row r="7" spans="1:10" s="91" customFormat="1" ht="27.95" customHeight="1" x14ac:dyDescent="0.2">
      <c r="A7" s="94">
        <f>E24</f>
        <v>0</v>
      </c>
      <c r="C7" s="95" t="s">
        <v>24</v>
      </c>
      <c r="D7" s="129" t="s">
        <v>25</v>
      </c>
      <c r="E7" s="129"/>
      <c r="F7" s="129"/>
      <c r="H7" s="93"/>
      <c r="J7" s="97" t="str">
        <f>D7</f>
        <v>Revitalizace objektu restaurace Pastířská stěna</v>
      </c>
    </row>
    <row r="8" spans="1:10" s="91" customFormat="1" ht="72" customHeight="1" x14ac:dyDescent="0.2">
      <c r="A8" s="94">
        <f>E24</f>
        <v>0</v>
      </c>
      <c r="C8" s="33" t="s">
        <v>26</v>
      </c>
      <c r="D8" s="129" t="s">
        <v>27</v>
      </c>
      <c r="E8" s="129"/>
      <c r="F8" s="129"/>
      <c r="H8" s="93"/>
      <c r="J8" s="97" t="str">
        <f>D8</f>
        <v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v>
      </c>
    </row>
    <row r="9" spans="1:10" s="91" customFormat="1" ht="12" x14ac:dyDescent="0.2">
      <c r="A9" s="91">
        <f>IF(ISNUMBER($A$5),SUMIF(VAT_RATES,$A$5,ITEM_PRICES),0)</f>
        <v>0</v>
      </c>
      <c r="C9" s="33" t="s">
        <v>28</v>
      </c>
      <c r="D9" s="129" t="s">
        <v>29</v>
      </c>
      <c r="E9" s="129"/>
      <c r="F9" s="129"/>
      <c r="H9" s="93"/>
      <c r="J9" s="97" t="str">
        <f>D9</f>
        <v>Nabídka</v>
      </c>
    </row>
    <row r="10" spans="1:10" s="91" customFormat="1" ht="12" x14ac:dyDescent="0.2">
      <c r="A10" s="91">
        <f>IF(ISNUMBER($A$6),SUMIF(VAT_RATES,$A$6,ITEM_PRICES),0)</f>
        <v>0</v>
      </c>
      <c r="C10" s="33" t="s">
        <v>30</v>
      </c>
      <c r="D10" s="129"/>
      <c r="E10" s="129"/>
      <c r="F10" s="129"/>
      <c r="H10" s="93"/>
      <c r="J10" s="97">
        <f>D10</f>
        <v>0</v>
      </c>
    </row>
    <row r="11" spans="1:10" s="91" customFormat="1" ht="12" x14ac:dyDescent="0.2">
      <c r="A11" s="91" t="str">
        <f>IF($A8=0,"","DPH " &amp; $A4 &amp; " % ze základny: " &amp; TEXT($A8,"# ##0")&amp;":")</f>
        <v/>
      </c>
      <c r="C11" s="33" t="s">
        <v>31</v>
      </c>
      <c r="D11" s="96" t="s">
        <v>32</v>
      </c>
      <c r="E11" s="33" t="s">
        <v>33</v>
      </c>
      <c r="F11" s="98"/>
      <c r="H11" s="93"/>
      <c r="J11" s="93"/>
    </row>
    <row r="12" spans="1:10" s="91" customFormat="1" ht="12" x14ac:dyDescent="0.2">
      <c r="A12" s="91" t="str">
        <f>IF($A9=0,"","DPH " &amp; $A5 &amp; " % ze základny: " &amp; TEXT($A9,"# ##0")&amp;":")</f>
        <v/>
      </c>
      <c r="C12" s="33" t="s">
        <v>34</v>
      </c>
      <c r="D12" s="99">
        <v>2023</v>
      </c>
      <c r="E12" s="33" t="s">
        <v>35</v>
      </c>
      <c r="F12" s="98"/>
      <c r="H12" s="93"/>
    </row>
    <row r="13" spans="1:10" x14ac:dyDescent="0.15">
      <c r="A13" s="83" t="str">
        <f>IF($A10=0,"","DPH " &amp; $A6 &amp; " % ze základny: " &amp; TEXT($A10,"# ##0")&amp;":")</f>
        <v/>
      </c>
      <c r="C13" s="100"/>
      <c r="D13" s="101"/>
      <c r="E13" s="100"/>
      <c r="F13" s="102"/>
      <c r="H13" s="18"/>
    </row>
    <row r="14" spans="1:10" ht="11.25" x14ac:dyDescent="0.2">
      <c r="A14" s="83" t="str">
        <f>IF($A8=0,"",$A8*$A4/100)</f>
        <v/>
      </c>
      <c r="C14" s="103" t="s">
        <v>36</v>
      </c>
      <c r="D14" s="103" t="s">
        <v>37</v>
      </c>
      <c r="E14" s="103" t="s">
        <v>38</v>
      </c>
      <c r="F14" s="103" t="s">
        <v>39</v>
      </c>
      <c r="H14" s="18"/>
    </row>
    <row r="15" spans="1:10" s="91" customFormat="1" ht="12" x14ac:dyDescent="0.2">
      <c r="A15" s="91" t="str">
        <f>IF($A9=0,"",$A9*$A5/100)</f>
        <v/>
      </c>
      <c r="C15" s="2" t="s">
        <v>40</v>
      </c>
      <c r="D15" s="3" t="s">
        <v>40</v>
      </c>
      <c r="E15" s="3" t="s">
        <v>40</v>
      </c>
      <c r="F15" s="4" t="s">
        <v>40</v>
      </c>
      <c r="H15" s="93"/>
    </row>
    <row r="16" spans="1:10" x14ac:dyDescent="0.15">
      <c r="A16" s="83" t="str">
        <f>IF($A10=0,"",$A10*$A6/100)</f>
        <v/>
      </c>
      <c r="C16" s="5"/>
      <c r="D16" s="5"/>
      <c r="E16" s="5"/>
      <c r="F16" s="5"/>
      <c r="H16" s="18"/>
    </row>
    <row r="17" spans="1:8" ht="11.25" x14ac:dyDescent="0.2">
      <c r="A17" s="18"/>
      <c r="B17" s="18"/>
      <c r="C17" s="103" t="s">
        <v>41</v>
      </c>
      <c r="D17" s="125" t="s">
        <v>42</v>
      </c>
      <c r="E17" s="125"/>
      <c r="F17" s="125"/>
      <c r="H17" s="18"/>
    </row>
    <row r="18" spans="1:8" s="91" customFormat="1" ht="12" x14ac:dyDescent="0.2">
      <c r="C18" s="2" t="s">
        <v>40</v>
      </c>
      <c r="D18" s="3" t="s">
        <v>40</v>
      </c>
      <c r="E18" s="3"/>
      <c r="F18" s="4"/>
      <c r="H18" s="93"/>
    </row>
    <row r="19" spans="1:8" x14ac:dyDescent="0.15">
      <c r="C19" s="5"/>
      <c r="D19" s="5"/>
      <c r="E19" s="5"/>
      <c r="F19" s="5"/>
      <c r="H19" s="18"/>
    </row>
    <row r="20" spans="1:8" s="86" customFormat="1" ht="15.75" x14ac:dyDescent="0.25">
      <c r="C20" s="126" t="s">
        <v>43</v>
      </c>
      <c r="D20" s="126"/>
      <c r="E20" s="126"/>
      <c r="F20" s="126"/>
    </row>
    <row r="21" spans="1:8" ht="11.25" x14ac:dyDescent="0.2">
      <c r="C21" s="103" t="s">
        <v>44</v>
      </c>
      <c r="D21" s="103" t="s">
        <v>45</v>
      </c>
      <c r="E21" s="103" t="s">
        <v>46</v>
      </c>
      <c r="F21" s="103" t="s">
        <v>47</v>
      </c>
      <c r="H21" s="18"/>
    </row>
    <row r="22" spans="1:8" s="91" customFormat="1" ht="12" x14ac:dyDescent="0.2">
      <c r="C22" s="104" t="s">
        <v>48</v>
      </c>
      <c r="D22" s="105" t="s">
        <v>49</v>
      </c>
      <c r="E22" s="105"/>
      <c r="F22" s="106"/>
      <c r="H22" s="93"/>
    </row>
    <row r="23" spans="1:8" x14ac:dyDescent="0.15">
      <c r="C23" s="107"/>
      <c r="D23" s="107"/>
      <c r="E23" s="107"/>
      <c r="F23" s="107"/>
      <c r="H23" s="18"/>
    </row>
    <row r="24" spans="1:8" s="91" customFormat="1" ht="12" x14ac:dyDescent="0.2">
      <c r="C24" s="33"/>
      <c r="D24" s="33" t="s">
        <v>50</v>
      </c>
      <c r="E24" s="39">
        <f>'Vybavení kuchyně'!I288</f>
        <v>0</v>
      </c>
      <c r="F24" s="108" t="s">
        <v>51</v>
      </c>
      <c r="G24" s="109"/>
      <c r="H24" s="93"/>
    </row>
    <row r="25" spans="1:8" s="91" customFormat="1" ht="12" x14ac:dyDescent="0.2">
      <c r="C25" s="33"/>
      <c r="D25" s="33" t="s">
        <v>52</v>
      </c>
      <c r="E25" s="110">
        <f>E24*0.21</f>
        <v>0</v>
      </c>
      <c r="F25" s="111" t="str">
        <f>F24</f>
        <v>Kč</v>
      </c>
      <c r="G25" s="109"/>
      <c r="H25" s="93"/>
    </row>
    <row r="26" spans="1:8" s="112" customFormat="1" ht="11.25" x14ac:dyDescent="0.2">
      <c r="C26" s="113"/>
      <c r="D26" s="42" t="s">
        <v>53</v>
      </c>
      <c r="E26" s="114">
        <f>E24+E25</f>
        <v>0</v>
      </c>
      <c r="F26" s="115" t="s">
        <v>51</v>
      </c>
      <c r="G26" s="116"/>
      <c r="H26" s="117"/>
    </row>
    <row r="27" spans="1:8" s="112" customFormat="1" ht="11.25" x14ac:dyDescent="0.2">
      <c r="C27" s="113"/>
      <c r="D27" s="113" t="str">
        <f ca="1">INDIRECT("A12")</f>
        <v/>
      </c>
      <c r="E27" s="114" t="str">
        <f ca="1">INDIRECT("A15")</f>
        <v/>
      </c>
      <c r="F27" s="115" t="str">
        <f ca="1">IF(D27="","",F24)</f>
        <v/>
      </c>
      <c r="G27" s="116"/>
      <c r="H27" s="117"/>
    </row>
    <row r="28" spans="1:8" s="91" customFormat="1" ht="12" x14ac:dyDescent="0.2">
      <c r="C28" s="118"/>
      <c r="D28" s="118" t="s">
        <v>53</v>
      </c>
      <c r="E28" s="119">
        <f>E24+E25</f>
        <v>0</v>
      </c>
      <c r="F28" s="120" t="str">
        <f>F24</f>
        <v>Kč</v>
      </c>
      <c r="G28" s="109"/>
      <c r="H28" s="93"/>
    </row>
    <row r="29" spans="1:8" s="121" customFormat="1" ht="11.25" x14ac:dyDescent="0.2">
      <c r="C29" s="6" t="s">
        <v>54</v>
      </c>
      <c r="D29" s="122"/>
      <c r="E29" s="6" t="s">
        <v>55</v>
      </c>
      <c r="F29" s="122"/>
    </row>
    <row r="30" spans="1:8" s="91" customFormat="1" ht="12" x14ac:dyDescent="0.2">
      <c r="C30" s="7" t="s">
        <v>56</v>
      </c>
      <c r="D30" s="123"/>
      <c r="E30" s="7" t="s">
        <v>56</v>
      </c>
      <c r="F30" s="123"/>
      <c r="H30" s="93"/>
    </row>
    <row r="31" spans="1:8" s="91" customFormat="1" ht="12" x14ac:dyDescent="0.2">
      <c r="C31" s="7" t="s">
        <v>57</v>
      </c>
      <c r="D31" s="123"/>
      <c r="E31" s="7" t="s">
        <v>57</v>
      </c>
      <c r="F31" s="123"/>
      <c r="H31" s="93"/>
    </row>
    <row r="32" spans="1:8" s="91" customFormat="1" ht="12" x14ac:dyDescent="0.2">
      <c r="C32" s="8" t="s">
        <v>58</v>
      </c>
      <c r="D32" s="123"/>
      <c r="E32" s="8" t="s">
        <v>59</v>
      </c>
      <c r="F32" s="123"/>
      <c r="H32" s="93"/>
    </row>
    <row r="33" spans="3:10" s="91" customFormat="1" ht="12" x14ac:dyDescent="0.2">
      <c r="C33" s="9"/>
      <c r="D33" s="124"/>
      <c r="E33" s="9"/>
      <c r="F33" s="124"/>
      <c r="H33" s="93"/>
    </row>
    <row r="34" spans="3:10" s="121" customFormat="1" ht="11.25" x14ac:dyDescent="0.2">
      <c r="C34" s="6" t="s">
        <v>60</v>
      </c>
      <c r="D34" s="122"/>
      <c r="E34" s="6" t="s">
        <v>60</v>
      </c>
      <c r="F34" s="122"/>
    </row>
    <row r="35" spans="3:10" ht="12" x14ac:dyDescent="0.2">
      <c r="C35" s="127"/>
      <c r="D35" s="127"/>
      <c r="E35" s="127"/>
      <c r="F35" s="127"/>
      <c r="H35" s="93"/>
      <c r="J35" s="93"/>
    </row>
    <row r="36" spans="3:10" x14ac:dyDescent="0.15">
      <c r="C36" s="16"/>
    </row>
    <row r="37" spans="3:10" x14ac:dyDescent="0.15">
      <c r="C37" s="16"/>
    </row>
    <row r="38" spans="3:10" x14ac:dyDescent="0.15">
      <c r="C38" s="16"/>
    </row>
    <row r="39" spans="3:10" x14ac:dyDescent="0.15">
      <c r="C39" s="16"/>
    </row>
    <row r="40" spans="3:10" x14ac:dyDescent="0.15">
      <c r="C40" s="16"/>
    </row>
    <row r="41" spans="3:10" x14ac:dyDescent="0.15">
      <c r="C41" s="16"/>
    </row>
    <row r="42" spans="3:10" x14ac:dyDescent="0.15">
      <c r="C42" s="16"/>
    </row>
    <row r="43" spans="3:10" x14ac:dyDescent="0.15">
      <c r="C43" s="16"/>
    </row>
    <row r="44" spans="3:10" x14ac:dyDescent="0.15">
      <c r="C44" s="16"/>
    </row>
    <row r="45" spans="3:10" x14ac:dyDescent="0.15">
      <c r="C45" s="16"/>
    </row>
    <row r="46" spans="3:10" x14ac:dyDescent="0.15">
      <c r="C46" s="16"/>
    </row>
    <row r="47" spans="3:10" x14ac:dyDescent="0.15">
      <c r="C47" s="16"/>
    </row>
    <row r="48" spans="3:10" x14ac:dyDescent="0.15">
      <c r="C48" s="16"/>
    </row>
    <row r="49" spans="3:3" x14ac:dyDescent="0.15">
      <c r="C49" s="16"/>
    </row>
  </sheetData>
  <sheetProtection algorithmName="SHA-512" hashValue="z+NXA92QPO91zeU7fXZ9UIoxEIHxYYgFPgdO4EtMJBbtcJvbOVaBTKJGsXrDN8asWPoydU209iWrYbxwvPyXHQ==" saltValue="EJjmjuIxbLVEJ9AcKRImbQ==" spinCount="100000" sheet="1" objects="1" scenarios="1"/>
  <mergeCells count="10">
    <mergeCell ref="D17:F17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" right="0.7" top="0.75" bottom="0.75" header="0.3" footer="0.3"/>
  <pageSetup paperSize="9" scale="94" pageOrder="overThenDown" orientation="landscape" r:id="rId1"/>
  <headerFooter>
    <oddHeader>Stránka &amp;P</oddHeader>
    <oddFooter>&amp;L&amp;8Vytvořeno systémem euroCALC 4&amp;C&amp;P/&amp;N&amp;R&amp;8&amp;[19.1.2024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37D-B685-C64B-89AE-99C5FAABB168}">
  <sheetPr>
    <pageSetUpPr fitToPage="1"/>
  </sheetPr>
  <dimension ref="A3:AA288"/>
  <sheetViews>
    <sheetView tabSelected="1" topLeftCell="C1" workbookViewId="0">
      <selection activeCell="C1" sqref="C1"/>
    </sheetView>
  </sheetViews>
  <sheetFormatPr defaultColWidth="11.42578125" defaultRowHeight="12.75" outlineLevelRow="4" outlineLevelCol="2" x14ac:dyDescent="0.2"/>
  <cols>
    <col min="1" max="1" width="1.7109375" hidden="1" customWidth="1"/>
    <col min="2" max="2" width="2.140625" hidden="1" customWidth="1"/>
    <col min="3" max="3" width="8.140625" customWidth="1" outlineLevel="2"/>
    <col min="4" max="4" width="6" customWidth="1"/>
    <col min="5" max="5" width="12.28515625" customWidth="1"/>
    <col min="6" max="6" width="82.140625" customWidth="1"/>
    <col min="7" max="7" width="13" customWidth="1"/>
    <col min="8" max="8" width="12.42578125" customWidth="1"/>
    <col min="10" max="10" width="17.42578125" customWidth="1"/>
    <col min="11" max="18" width="0" hidden="1" customWidth="1"/>
    <col min="19" max="19" width="16" customWidth="1"/>
    <col min="20" max="25" width="0" hidden="1" customWidth="1"/>
  </cols>
  <sheetData>
    <row r="3" spans="1:27" s="10" customFormat="1" ht="15.75" x14ac:dyDescent="0.2">
      <c r="F3" s="11" t="s">
        <v>99</v>
      </c>
      <c r="I3"/>
    </row>
    <row r="4" spans="1:27" s="10" customFormat="1" ht="15.75" x14ac:dyDescent="0.2">
      <c r="B4" s="12"/>
      <c r="C4" s="12"/>
      <c r="D4" s="13"/>
      <c r="E4" s="13"/>
      <c r="F4" s="11" t="s">
        <v>100</v>
      </c>
      <c r="G4" s="13"/>
      <c r="H4" s="14"/>
      <c r="I4"/>
      <c r="J4" s="15"/>
      <c r="K4" s="14"/>
      <c r="L4" s="14"/>
      <c r="M4" s="14"/>
      <c r="N4" s="14"/>
      <c r="O4" s="15"/>
      <c r="P4" s="15"/>
      <c r="Q4" s="15"/>
      <c r="R4" s="13"/>
      <c r="S4" s="13"/>
      <c r="T4" s="12"/>
      <c r="V4" s="16"/>
      <c r="X4" s="17" t="s">
        <v>19</v>
      </c>
      <c r="Y4" s="16"/>
    </row>
    <row r="5" spans="1:27" s="10" customFormat="1" ht="7.5" customHeight="1" x14ac:dyDescent="0.2">
      <c r="A5" s="18"/>
      <c r="B5" s="19"/>
      <c r="C5" s="12"/>
      <c r="D5" s="13"/>
      <c r="E5" s="13"/>
      <c r="F5" s="13"/>
      <c r="G5" s="13"/>
      <c r="H5" s="14"/>
      <c r="I5"/>
      <c r="J5" s="15"/>
      <c r="K5" s="20"/>
      <c r="L5" s="20"/>
      <c r="M5" s="20"/>
      <c r="N5" s="20"/>
      <c r="O5" s="21"/>
      <c r="P5" s="21"/>
      <c r="Q5" s="21"/>
      <c r="R5" s="22"/>
      <c r="S5" s="13"/>
      <c r="T5" s="23"/>
      <c r="U5" s="24"/>
      <c r="X5" s="25"/>
      <c r="Y5" s="16"/>
    </row>
    <row r="6" spans="1:27" s="10" customFormat="1" ht="11.25" x14ac:dyDescent="0.2">
      <c r="A6" s="26"/>
      <c r="B6" s="27"/>
      <c r="C6" s="27" t="s">
        <v>3</v>
      </c>
      <c r="D6" s="28" t="s">
        <v>4</v>
      </c>
      <c r="E6" s="28" t="s">
        <v>5</v>
      </c>
      <c r="F6" s="28" t="s">
        <v>2</v>
      </c>
      <c r="G6" s="28" t="s">
        <v>6</v>
      </c>
      <c r="H6" s="29" t="s">
        <v>7</v>
      </c>
      <c r="I6" s="30" t="s">
        <v>8</v>
      </c>
      <c r="J6" s="31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31" t="s">
        <v>14</v>
      </c>
      <c r="P6" s="31" t="s">
        <v>1</v>
      </c>
      <c r="Q6" s="31" t="s">
        <v>15</v>
      </c>
      <c r="R6" s="28" t="s">
        <v>16</v>
      </c>
      <c r="S6" s="28" t="s">
        <v>17</v>
      </c>
      <c r="T6" s="27" t="s">
        <v>18</v>
      </c>
      <c r="U6" s="18"/>
      <c r="V6" s="24"/>
      <c r="W6" s="24"/>
      <c r="X6" s="17">
        <f ca="1">CELL("width",F6)+CELL("width",G6)+CELL("width",H6)+CELL("width",I6)+CELL("width",J6)</f>
        <v>133</v>
      </c>
      <c r="Y6" s="16"/>
    </row>
    <row r="7" spans="1:27" s="10" customFormat="1" ht="7.5" customHeight="1" x14ac:dyDescent="0.2">
      <c r="B7" s="12"/>
      <c r="C7" s="12"/>
      <c r="D7" s="13"/>
      <c r="E7" s="13"/>
      <c r="F7" s="13"/>
      <c r="G7" s="13"/>
      <c r="H7" s="14"/>
      <c r="I7"/>
      <c r="J7" s="15"/>
      <c r="K7" s="14"/>
      <c r="L7" s="14"/>
      <c r="M7" s="14"/>
      <c r="N7" s="14"/>
      <c r="O7" s="15"/>
      <c r="P7" s="15"/>
      <c r="Q7" s="15"/>
      <c r="R7" s="13"/>
      <c r="S7" s="13"/>
      <c r="T7" s="12"/>
      <c r="U7" s="24"/>
      <c r="X7" s="32"/>
    </row>
    <row r="8" spans="1:27" s="10" customFormat="1" x14ac:dyDescent="0.2">
      <c r="A8" s="33" t="s">
        <v>61</v>
      </c>
      <c r="B8" s="34">
        <v>1</v>
      </c>
      <c r="C8" s="35"/>
      <c r="D8" s="36" t="s">
        <v>101</v>
      </c>
      <c r="E8" s="36"/>
      <c r="F8" s="37" t="s">
        <v>62</v>
      </c>
      <c r="G8" s="36"/>
      <c r="H8" s="38"/>
      <c r="I8"/>
      <c r="J8" s="39">
        <f>SUBTOTAL(9,J9:J3439)</f>
        <v>0</v>
      </c>
      <c r="K8" s="38"/>
      <c r="L8" s="40">
        <f>SUBTOTAL(9,L9:L3439)</f>
        <v>0</v>
      </c>
      <c r="M8" s="38"/>
      <c r="N8" s="40">
        <f>SUBTOTAL(9,N9:N3439)</f>
        <v>0</v>
      </c>
      <c r="O8" s="41"/>
      <c r="P8" s="39">
        <f>SUBTOTAL(9,P9:P3439)</f>
        <v>0</v>
      </c>
      <c r="Q8" s="39">
        <f>SUBTOTAL(9,Q9:Q3439)</f>
        <v>0</v>
      </c>
      <c r="R8" s="36"/>
      <c r="S8" s="36"/>
      <c r="T8" s="34">
        <f>SUBTOTAL(9,T9:T3439)</f>
        <v>80</v>
      </c>
      <c r="U8" s="18"/>
      <c r="V8" s="24"/>
      <c r="W8" s="24"/>
      <c r="X8" s="13"/>
    </row>
    <row r="9" spans="1:27" s="10" customFormat="1" outlineLevel="1" x14ac:dyDescent="0.2">
      <c r="A9" s="33" t="s">
        <v>63</v>
      </c>
      <c r="B9" s="34">
        <v>2</v>
      </c>
      <c r="C9" s="35"/>
      <c r="D9" s="36" t="s">
        <v>102</v>
      </c>
      <c r="E9" s="36"/>
      <c r="F9" s="37" t="s">
        <v>64</v>
      </c>
      <c r="G9" s="36"/>
      <c r="H9" s="38"/>
      <c r="I9"/>
      <c r="J9" s="39">
        <f>SUBTOTAL(9,J10:J3439)</f>
        <v>0</v>
      </c>
      <c r="K9" s="38"/>
      <c r="L9" s="40">
        <f>SUBTOTAL(9,L10:L3439)</f>
        <v>0</v>
      </c>
      <c r="M9" s="38"/>
      <c r="N9" s="40">
        <f>SUBTOTAL(9,N10:N3439)</f>
        <v>0</v>
      </c>
      <c r="O9" s="41"/>
      <c r="P9" s="39">
        <f>SUBTOTAL(9,P10:P3439)</f>
        <v>0</v>
      </c>
      <c r="Q9" s="39">
        <f>SUBTOTAL(9,Q10:Q3439)</f>
        <v>0</v>
      </c>
      <c r="R9" s="36"/>
      <c r="S9" s="36"/>
      <c r="T9" s="34">
        <f>SUBTOTAL(9,T10:T3439)</f>
        <v>80</v>
      </c>
      <c r="U9" s="18"/>
      <c r="V9" s="24"/>
      <c r="W9" s="24"/>
      <c r="X9" s="13"/>
    </row>
    <row r="12" spans="1:27" s="10" customFormat="1" outlineLevel="2" x14ac:dyDescent="0.2">
      <c r="A12" s="42" t="s">
        <v>65</v>
      </c>
      <c r="B12" s="43">
        <v>3</v>
      </c>
      <c r="C12" s="44"/>
      <c r="D12" s="45" t="s">
        <v>103</v>
      </c>
      <c r="E12" s="45"/>
      <c r="F12" s="46" t="s">
        <v>66</v>
      </c>
      <c r="G12" s="45"/>
      <c r="H12" s="47"/>
      <c r="I12"/>
      <c r="J12" s="48">
        <f>SUBTOTAL(9,J13:J31)</f>
        <v>0</v>
      </c>
      <c r="K12" s="47"/>
      <c r="L12" s="49">
        <f>SUBTOTAL(9,L13:L31)</f>
        <v>0</v>
      </c>
      <c r="M12" s="47"/>
      <c r="N12" s="49">
        <f>SUBTOTAL(9,N13:N31)</f>
        <v>0</v>
      </c>
      <c r="O12" s="50"/>
      <c r="P12" s="48">
        <f>SUBTOTAL(9,P13:P31)</f>
        <v>0</v>
      </c>
      <c r="Q12" s="48">
        <f>SUBTOTAL(9,Q13:Q31)</f>
        <v>0</v>
      </c>
      <c r="R12" s="45"/>
      <c r="S12" s="45"/>
      <c r="T12" s="43">
        <f>SUBTOTAL(9,T13:T31)</f>
        <v>6</v>
      </c>
      <c r="U12" s="18"/>
      <c r="V12" s="24"/>
      <c r="W12" s="24"/>
      <c r="X12" s="13"/>
    </row>
    <row r="13" spans="1:27" s="10" customFormat="1" ht="22.5" outlineLevel="3" x14ac:dyDescent="0.2">
      <c r="A13" s="51"/>
      <c r="B13" s="52"/>
      <c r="C13" s="53">
        <v>445</v>
      </c>
      <c r="D13" s="54" t="s">
        <v>106</v>
      </c>
      <c r="E13" s="55"/>
      <c r="F13" s="56" t="s">
        <v>108</v>
      </c>
      <c r="G13" s="54" t="s">
        <v>105</v>
      </c>
      <c r="H13" s="57">
        <v>1</v>
      </c>
      <c r="I13" s="1"/>
      <c r="J13" s="58">
        <f>H13*I13</f>
        <v>0</v>
      </c>
      <c r="K13" s="59"/>
      <c r="L13" s="59">
        <f>H13*K13</f>
        <v>0</v>
      </c>
      <c r="M13" s="59"/>
      <c r="N13" s="59">
        <f>H13*M13</f>
        <v>0</v>
      </c>
      <c r="O13" s="60">
        <v>21</v>
      </c>
      <c r="P13" s="60">
        <f>J13*(O13/100)</f>
        <v>0</v>
      </c>
      <c r="Q13" s="60">
        <f>J13+P13</f>
        <v>0</v>
      </c>
      <c r="R13" s="61" t="s">
        <v>109</v>
      </c>
      <c r="S13" s="61" t="s">
        <v>104</v>
      </c>
      <c r="T13" s="62">
        <v>1</v>
      </c>
      <c r="U13" s="24"/>
      <c r="V13" s="24"/>
      <c r="W13" s="24"/>
      <c r="X13" s="13"/>
    </row>
    <row r="14" spans="1:27" s="10" customFormat="1" ht="9.75" outlineLevel="4" x14ac:dyDescent="0.2">
      <c r="A14" s="63"/>
      <c r="B14" s="64"/>
      <c r="C14" s="64"/>
      <c r="D14" s="65"/>
      <c r="E14" s="66" t="s">
        <v>0</v>
      </c>
      <c r="F14" s="133" t="s">
        <v>40</v>
      </c>
      <c r="G14" s="133"/>
      <c r="H14" s="134"/>
      <c r="I14" s="135"/>
      <c r="J14" s="136"/>
      <c r="K14" s="68"/>
      <c r="L14" s="68"/>
      <c r="M14" s="68"/>
      <c r="N14" s="68"/>
      <c r="O14" s="69"/>
      <c r="P14" s="69"/>
      <c r="Q14" s="69"/>
      <c r="R14" s="65"/>
      <c r="S14" s="65"/>
      <c r="T14" s="64"/>
      <c r="U14" s="18"/>
      <c r="V14" s="24"/>
      <c r="W14" s="24"/>
      <c r="X14" s="67" t="str">
        <f>F14</f>
        <v>---</v>
      </c>
      <c r="Y14" s="16"/>
      <c r="AA14" s="70"/>
    </row>
    <row r="15" spans="1:27" s="10" customFormat="1" ht="7.5" customHeight="1" outlineLevel="4" x14ac:dyDescent="0.15">
      <c r="B15" s="12"/>
      <c r="C15" s="12"/>
      <c r="D15" s="13"/>
      <c r="E15" s="13"/>
      <c r="F15" s="71"/>
      <c r="G15" s="13"/>
      <c r="H15" s="14"/>
      <c r="I15" s="72"/>
      <c r="J15" s="15"/>
      <c r="K15" s="14"/>
      <c r="L15" s="14"/>
      <c r="M15" s="14"/>
      <c r="N15" s="14"/>
      <c r="O15" s="15"/>
      <c r="P15" s="15"/>
      <c r="Q15" s="15"/>
      <c r="R15" s="13"/>
      <c r="S15" s="13"/>
      <c r="T15" s="12"/>
      <c r="U15" s="24"/>
      <c r="X15" s="13"/>
    </row>
    <row r="16" spans="1:27" s="10" customFormat="1" ht="22.5" outlineLevel="3" x14ac:dyDescent="0.2">
      <c r="A16" s="51"/>
      <c r="B16" s="52"/>
      <c r="C16" s="53">
        <v>446</v>
      </c>
      <c r="D16" s="54" t="s">
        <v>106</v>
      </c>
      <c r="E16" s="55"/>
      <c r="F16" s="56" t="s">
        <v>110</v>
      </c>
      <c r="G16" s="54" t="s">
        <v>105</v>
      </c>
      <c r="H16" s="57">
        <v>1</v>
      </c>
      <c r="I16" s="1"/>
      <c r="J16" s="58">
        <f>H16*I16</f>
        <v>0</v>
      </c>
      <c r="K16" s="59"/>
      <c r="L16" s="59">
        <f>H16*K16</f>
        <v>0</v>
      </c>
      <c r="M16" s="59"/>
      <c r="N16" s="59">
        <f>H16*M16</f>
        <v>0</v>
      </c>
      <c r="O16" s="60">
        <v>21</v>
      </c>
      <c r="P16" s="60">
        <f>J16*(O16/100)</f>
        <v>0</v>
      </c>
      <c r="Q16" s="60">
        <f>J16+P16</f>
        <v>0</v>
      </c>
      <c r="R16" s="61" t="s">
        <v>111</v>
      </c>
      <c r="S16" s="61" t="s">
        <v>104</v>
      </c>
      <c r="T16" s="62">
        <v>1</v>
      </c>
      <c r="U16" s="24"/>
      <c r="V16" s="24"/>
      <c r="W16" s="24"/>
      <c r="X16" s="13"/>
    </row>
    <row r="17" spans="1:27" s="10" customFormat="1" ht="9.75" outlineLevel="4" x14ac:dyDescent="0.2">
      <c r="A17" s="63"/>
      <c r="B17" s="64"/>
      <c r="C17" s="64"/>
      <c r="D17" s="65"/>
      <c r="E17" s="66" t="s">
        <v>0</v>
      </c>
      <c r="F17" s="133" t="s">
        <v>40</v>
      </c>
      <c r="G17" s="133"/>
      <c r="H17" s="134"/>
      <c r="I17" s="135"/>
      <c r="J17" s="136"/>
      <c r="K17" s="68"/>
      <c r="L17" s="68"/>
      <c r="M17" s="68"/>
      <c r="N17" s="68"/>
      <c r="O17" s="69"/>
      <c r="P17" s="69"/>
      <c r="Q17" s="69"/>
      <c r="R17" s="65"/>
      <c r="S17" s="65"/>
      <c r="T17" s="64"/>
      <c r="U17" s="18"/>
      <c r="V17" s="24"/>
      <c r="W17" s="24"/>
      <c r="X17" s="67" t="str">
        <f>F17</f>
        <v>---</v>
      </c>
      <c r="Y17" s="16"/>
      <c r="AA17" s="70"/>
    </row>
    <row r="18" spans="1:27" s="10" customFormat="1" ht="7.5" customHeight="1" outlineLevel="4" x14ac:dyDescent="0.15">
      <c r="B18" s="12"/>
      <c r="C18" s="12"/>
      <c r="D18" s="13"/>
      <c r="E18" s="13"/>
      <c r="F18" s="71"/>
      <c r="G18" s="13"/>
      <c r="H18" s="14"/>
      <c r="I18" s="72"/>
      <c r="J18" s="15"/>
      <c r="K18" s="14"/>
      <c r="L18" s="14"/>
      <c r="M18" s="14"/>
      <c r="N18" s="14"/>
      <c r="O18" s="15"/>
      <c r="P18" s="15"/>
      <c r="Q18" s="15"/>
      <c r="R18" s="13"/>
      <c r="S18" s="13"/>
      <c r="T18" s="12"/>
      <c r="U18" s="24"/>
      <c r="X18" s="13"/>
    </row>
    <row r="19" spans="1:27" s="10" customFormat="1" ht="45" outlineLevel="3" x14ac:dyDescent="0.2">
      <c r="A19" s="51"/>
      <c r="B19" s="52"/>
      <c r="C19" s="53">
        <v>447</v>
      </c>
      <c r="D19" s="54" t="s">
        <v>106</v>
      </c>
      <c r="E19" s="55"/>
      <c r="F19" s="56" t="s">
        <v>112</v>
      </c>
      <c r="G19" s="54" t="s">
        <v>105</v>
      </c>
      <c r="H19" s="57">
        <v>1</v>
      </c>
      <c r="I19" s="1"/>
      <c r="J19" s="58">
        <f>H19*I19</f>
        <v>0</v>
      </c>
      <c r="K19" s="59"/>
      <c r="L19" s="59">
        <f>H19*K19</f>
        <v>0</v>
      </c>
      <c r="M19" s="59"/>
      <c r="N19" s="59">
        <f>H19*M19</f>
        <v>0</v>
      </c>
      <c r="O19" s="60">
        <v>21</v>
      </c>
      <c r="P19" s="60">
        <f>J19*(O19/100)</f>
        <v>0</v>
      </c>
      <c r="Q19" s="60">
        <f>J19+P19</f>
        <v>0</v>
      </c>
      <c r="R19" s="61" t="s">
        <v>111</v>
      </c>
      <c r="S19" s="61" t="s">
        <v>104</v>
      </c>
      <c r="T19" s="62">
        <v>1</v>
      </c>
      <c r="U19" s="24"/>
      <c r="V19" s="24"/>
      <c r="W19" s="24"/>
      <c r="X19" s="13"/>
    </row>
    <row r="20" spans="1:27" s="10" customFormat="1" ht="9.75" outlineLevel="4" x14ac:dyDescent="0.2">
      <c r="A20" s="63"/>
      <c r="B20" s="64"/>
      <c r="C20" s="64"/>
      <c r="D20" s="65"/>
      <c r="E20" s="66" t="s">
        <v>0</v>
      </c>
      <c r="F20" s="133" t="s">
        <v>40</v>
      </c>
      <c r="G20" s="133"/>
      <c r="H20" s="134"/>
      <c r="I20" s="135"/>
      <c r="J20" s="136"/>
      <c r="K20" s="68"/>
      <c r="L20" s="68"/>
      <c r="M20" s="68"/>
      <c r="N20" s="68"/>
      <c r="O20" s="69"/>
      <c r="P20" s="69"/>
      <c r="Q20" s="69"/>
      <c r="R20" s="65"/>
      <c r="S20" s="65"/>
      <c r="T20" s="64"/>
      <c r="U20" s="18"/>
      <c r="V20" s="24"/>
      <c r="W20" s="24"/>
      <c r="X20" s="67" t="str">
        <f>F20</f>
        <v>---</v>
      </c>
      <c r="Y20" s="16"/>
      <c r="AA20" s="70"/>
    </row>
    <row r="21" spans="1:27" s="10" customFormat="1" ht="7.5" customHeight="1" outlineLevel="4" x14ac:dyDescent="0.15">
      <c r="B21" s="12"/>
      <c r="C21" s="12"/>
      <c r="D21" s="13"/>
      <c r="E21" s="13"/>
      <c r="F21" s="71"/>
      <c r="G21" s="13"/>
      <c r="H21" s="14"/>
      <c r="I21" s="72"/>
      <c r="J21" s="15"/>
      <c r="K21" s="14"/>
      <c r="L21" s="14"/>
      <c r="M21" s="14"/>
      <c r="N21" s="14"/>
      <c r="O21" s="15"/>
      <c r="P21" s="15"/>
      <c r="Q21" s="15"/>
      <c r="R21" s="13"/>
      <c r="S21" s="13"/>
      <c r="T21" s="12"/>
      <c r="U21" s="24"/>
      <c r="X21" s="13"/>
    </row>
    <row r="22" spans="1:27" s="10" customFormat="1" ht="33.75" outlineLevel="3" x14ac:dyDescent="0.2">
      <c r="A22" s="51"/>
      <c r="B22" s="52"/>
      <c r="C22" s="53">
        <v>448</v>
      </c>
      <c r="D22" s="54" t="s">
        <v>106</v>
      </c>
      <c r="E22" s="55"/>
      <c r="F22" s="56" t="s">
        <v>113</v>
      </c>
      <c r="G22" s="54" t="s">
        <v>105</v>
      </c>
      <c r="H22" s="57">
        <v>1</v>
      </c>
      <c r="I22" s="1"/>
      <c r="J22" s="58">
        <f>H22*I22</f>
        <v>0</v>
      </c>
      <c r="K22" s="59"/>
      <c r="L22" s="59">
        <f>H22*K22</f>
        <v>0</v>
      </c>
      <c r="M22" s="59"/>
      <c r="N22" s="59">
        <f>H22*M22</f>
        <v>0</v>
      </c>
      <c r="O22" s="60">
        <v>21</v>
      </c>
      <c r="P22" s="60">
        <f>J22*(O22/100)</f>
        <v>0</v>
      </c>
      <c r="Q22" s="60">
        <f>J22+P22</f>
        <v>0</v>
      </c>
      <c r="R22" s="61" t="s">
        <v>114</v>
      </c>
      <c r="S22" s="61" t="s">
        <v>104</v>
      </c>
      <c r="T22" s="62">
        <v>1</v>
      </c>
      <c r="U22" s="24"/>
      <c r="V22" s="24"/>
      <c r="W22" s="24"/>
      <c r="X22" s="13"/>
    </row>
    <row r="23" spans="1:27" s="10" customFormat="1" ht="9.75" outlineLevel="4" x14ac:dyDescent="0.2">
      <c r="A23" s="63"/>
      <c r="B23" s="64"/>
      <c r="C23" s="64"/>
      <c r="D23" s="65"/>
      <c r="E23" s="66" t="s">
        <v>0</v>
      </c>
      <c r="F23" s="133" t="s">
        <v>40</v>
      </c>
      <c r="G23" s="133"/>
      <c r="H23" s="134"/>
      <c r="I23" s="135"/>
      <c r="J23" s="136"/>
      <c r="K23" s="68"/>
      <c r="L23" s="68"/>
      <c r="M23" s="68"/>
      <c r="N23" s="68"/>
      <c r="O23" s="69"/>
      <c r="P23" s="69"/>
      <c r="Q23" s="69"/>
      <c r="R23" s="65"/>
      <c r="S23" s="65"/>
      <c r="T23" s="64"/>
      <c r="U23" s="18"/>
      <c r="V23" s="24"/>
      <c r="W23" s="24"/>
      <c r="X23" s="67" t="str">
        <f>F23</f>
        <v>---</v>
      </c>
      <c r="Y23" s="16"/>
      <c r="AA23" s="70"/>
    </row>
    <row r="24" spans="1:27" s="10" customFormat="1" ht="7.5" customHeight="1" outlineLevel="4" x14ac:dyDescent="0.15">
      <c r="B24" s="12"/>
      <c r="C24" s="12"/>
      <c r="D24" s="13"/>
      <c r="E24" s="13"/>
      <c r="F24" s="71"/>
      <c r="G24" s="13"/>
      <c r="H24" s="14"/>
      <c r="I24" s="72"/>
      <c r="J24" s="15"/>
      <c r="K24" s="14"/>
      <c r="L24" s="14"/>
      <c r="M24" s="14"/>
      <c r="N24" s="14"/>
      <c r="O24" s="15"/>
      <c r="P24" s="15"/>
      <c r="Q24" s="15"/>
      <c r="R24" s="13"/>
      <c r="S24" s="13"/>
      <c r="T24" s="12"/>
      <c r="U24" s="24"/>
      <c r="X24" s="13"/>
    </row>
    <row r="25" spans="1:27" s="10" customFormat="1" ht="11.25" outlineLevel="3" x14ac:dyDescent="0.2">
      <c r="A25" s="51"/>
      <c r="B25" s="52"/>
      <c r="C25" s="53">
        <v>449</v>
      </c>
      <c r="D25" s="54" t="s">
        <v>106</v>
      </c>
      <c r="E25" s="55"/>
      <c r="F25" s="56" t="s">
        <v>115</v>
      </c>
      <c r="G25" s="54" t="s">
        <v>105</v>
      </c>
      <c r="H25" s="57">
        <v>1</v>
      </c>
      <c r="I25" s="1"/>
      <c r="J25" s="58">
        <f>H25*I25</f>
        <v>0</v>
      </c>
      <c r="K25" s="59"/>
      <c r="L25" s="59">
        <f>H25*K25</f>
        <v>0</v>
      </c>
      <c r="M25" s="59"/>
      <c r="N25" s="59">
        <f>H25*M25</f>
        <v>0</v>
      </c>
      <c r="O25" s="60">
        <v>21</v>
      </c>
      <c r="P25" s="60">
        <f>J25*(O25/100)</f>
        <v>0</v>
      </c>
      <c r="Q25" s="60">
        <f>J25+P25</f>
        <v>0</v>
      </c>
      <c r="R25" s="61" t="s">
        <v>116</v>
      </c>
      <c r="S25" s="61" t="s">
        <v>104</v>
      </c>
      <c r="T25" s="62">
        <v>1</v>
      </c>
      <c r="U25" s="24"/>
      <c r="V25" s="24"/>
      <c r="W25" s="24"/>
      <c r="X25" s="13"/>
    </row>
    <row r="26" spans="1:27" s="10" customFormat="1" ht="9.75" outlineLevel="4" x14ac:dyDescent="0.2">
      <c r="A26" s="63"/>
      <c r="B26" s="64"/>
      <c r="C26" s="64"/>
      <c r="D26" s="65"/>
      <c r="E26" s="66" t="s">
        <v>0</v>
      </c>
      <c r="F26" s="133" t="s">
        <v>40</v>
      </c>
      <c r="G26" s="133"/>
      <c r="H26" s="134"/>
      <c r="I26" s="135"/>
      <c r="J26" s="136"/>
      <c r="K26" s="68"/>
      <c r="L26" s="68"/>
      <c r="M26" s="68"/>
      <c r="N26" s="68"/>
      <c r="O26" s="69"/>
      <c r="P26" s="69"/>
      <c r="Q26" s="69"/>
      <c r="R26" s="65"/>
      <c r="S26" s="65"/>
      <c r="T26" s="64"/>
      <c r="U26" s="18"/>
      <c r="V26" s="24"/>
      <c r="W26" s="24"/>
      <c r="X26" s="67" t="str">
        <f>F26</f>
        <v>---</v>
      </c>
      <c r="Y26" s="16"/>
      <c r="AA26" s="70"/>
    </row>
    <row r="27" spans="1:27" s="10" customFormat="1" ht="7.5" customHeight="1" outlineLevel="4" x14ac:dyDescent="0.15">
      <c r="B27" s="12"/>
      <c r="C27" s="12"/>
      <c r="D27" s="13"/>
      <c r="E27" s="13"/>
      <c r="F27" s="71"/>
      <c r="G27" s="13"/>
      <c r="H27" s="14"/>
      <c r="I27" s="72"/>
      <c r="J27" s="15"/>
      <c r="K27" s="14"/>
      <c r="L27" s="14"/>
      <c r="M27" s="14"/>
      <c r="N27" s="14"/>
      <c r="O27" s="15"/>
      <c r="P27" s="15"/>
      <c r="Q27" s="15"/>
      <c r="R27" s="13"/>
      <c r="S27" s="13"/>
      <c r="T27" s="12"/>
      <c r="U27" s="24"/>
      <c r="X27" s="13"/>
    </row>
    <row r="28" spans="1:27" s="10" customFormat="1" ht="11.25" outlineLevel="3" x14ac:dyDescent="0.2">
      <c r="A28" s="51"/>
      <c r="B28" s="52"/>
      <c r="C28" s="53">
        <v>450</v>
      </c>
      <c r="D28" s="54" t="s">
        <v>106</v>
      </c>
      <c r="E28" s="55"/>
      <c r="F28" s="56" t="s">
        <v>117</v>
      </c>
      <c r="G28" s="54" t="s">
        <v>105</v>
      </c>
      <c r="H28" s="57">
        <v>1</v>
      </c>
      <c r="I28" s="1"/>
      <c r="J28" s="58">
        <f>H28*I28</f>
        <v>0</v>
      </c>
      <c r="K28" s="59"/>
      <c r="L28" s="59">
        <f>H28*K28</f>
        <v>0</v>
      </c>
      <c r="M28" s="59"/>
      <c r="N28" s="59">
        <f>H28*M28</f>
        <v>0</v>
      </c>
      <c r="O28" s="60">
        <v>21</v>
      </c>
      <c r="P28" s="60">
        <f>J28*(O28/100)</f>
        <v>0</v>
      </c>
      <c r="Q28" s="60">
        <f>J28+P28</f>
        <v>0</v>
      </c>
      <c r="R28" s="61" t="s">
        <v>118</v>
      </c>
      <c r="S28" s="61" t="s">
        <v>104</v>
      </c>
      <c r="T28" s="62">
        <v>1</v>
      </c>
      <c r="U28" s="24"/>
      <c r="V28" s="24"/>
      <c r="W28" s="24"/>
      <c r="X28" s="13"/>
    </row>
    <row r="29" spans="1:27" s="10" customFormat="1" ht="9.75" outlineLevel="4" x14ac:dyDescent="0.2">
      <c r="A29" s="63"/>
      <c r="B29" s="64"/>
      <c r="C29" s="64"/>
      <c r="D29" s="65"/>
      <c r="E29" s="66" t="s">
        <v>0</v>
      </c>
      <c r="F29" s="133" t="s">
        <v>40</v>
      </c>
      <c r="G29" s="133"/>
      <c r="H29" s="134"/>
      <c r="I29" s="135"/>
      <c r="J29" s="136"/>
      <c r="K29" s="68"/>
      <c r="L29" s="68"/>
      <c r="M29" s="68"/>
      <c r="N29" s="68"/>
      <c r="O29" s="69"/>
      <c r="P29" s="69"/>
      <c r="Q29" s="69"/>
      <c r="R29" s="65"/>
      <c r="S29" s="65"/>
      <c r="T29" s="64"/>
      <c r="U29" s="18"/>
      <c r="V29" s="24"/>
      <c r="W29" s="24"/>
      <c r="X29" s="67" t="str">
        <f>F29</f>
        <v>---</v>
      </c>
      <c r="Y29" s="16"/>
      <c r="AA29" s="70"/>
    </row>
    <row r="30" spans="1:27" s="10" customFormat="1" ht="7.5" customHeight="1" outlineLevel="4" x14ac:dyDescent="0.15">
      <c r="B30" s="12"/>
      <c r="C30" s="12"/>
      <c r="D30" s="13"/>
      <c r="E30" s="13"/>
      <c r="F30" s="71"/>
      <c r="G30" s="13"/>
      <c r="H30" s="14"/>
      <c r="I30" s="72"/>
      <c r="J30" s="15"/>
      <c r="K30" s="14"/>
      <c r="L30" s="14"/>
      <c r="M30" s="14"/>
      <c r="N30" s="14"/>
      <c r="O30" s="15"/>
      <c r="P30" s="15"/>
      <c r="Q30" s="15"/>
      <c r="R30" s="13"/>
      <c r="S30" s="13"/>
      <c r="T30" s="12"/>
      <c r="U30" s="24"/>
      <c r="X30" s="13"/>
    </row>
    <row r="31" spans="1:27" s="10" customFormat="1" ht="8.25" outlineLevel="3" x14ac:dyDescent="0.15">
      <c r="B31" s="18"/>
      <c r="C31" s="18"/>
      <c r="D31" s="18"/>
      <c r="E31" s="18"/>
      <c r="F31" s="18"/>
      <c r="G31" s="18"/>
      <c r="H31" s="18"/>
      <c r="I31" s="24"/>
      <c r="J31" s="24"/>
      <c r="K31" s="18"/>
      <c r="L31" s="18"/>
      <c r="M31" s="18"/>
      <c r="N31" s="18"/>
      <c r="O31" s="18"/>
      <c r="P31" s="24"/>
      <c r="Q31" s="24"/>
      <c r="R31" s="24"/>
      <c r="S31" s="18"/>
      <c r="T31" s="18"/>
      <c r="X31" s="18"/>
    </row>
    <row r="32" spans="1:27" s="10" customFormat="1" ht="11.25" outlineLevel="2" x14ac:dyDescent="0.2">
      <c r="A32" s="42" t="s">
        <v>67</v>
      </c>
      <c r="B32" s="43">
        <v>3</v>
      </c>
      <c r="C32" s="44"/>
      <c r="D32" s="45" t="s">
        <v>103</v>
      </c>
      <c r="E32" s="45"/>
      <c r="F32" s="46" t="s">
        <v>68</v>
      </c>
      <c r="G32" s="45"/>
      <c r="H32" s="47"/>
      <c r="I32" s="73"/>
      <c r="J32" s="48">
        <f>SUBTOTAL(9,J33:J42)</f>
        <v>0</v>
      </c>
      <c r="K32" s="47"/>
      <c r="L32" s="49">
        <f>SUBTOTAL(9,L33:L42)</f>
        <v>0</v>
      </c>
      <c r="M32" s="47"/>
      <c r="N32" s="49">
        <f>SUBTOTAL(9,N33:N42)</f>
        <v>0</v>
      </c>
      <c r="O32" s="50"/>
      <c r="P32" s="48">
        <f>SUBTOTAL(9,P33:P42)</f>
        <v>0</v>
      </c>
      <c r="Q32" s="48">
        <f>SUBTOTAL(9,Q33:Q42)</f>
        <v>0</v>
      </c>
      <c r="R32" s="45"/>
      <c r="S32" s="45"/>
      <c r="T32" s="43">
        <f>SUBTOTAL(9,T33:T42)</f>
        <v>3</v>
      </c>
      <c r="U32" s="18"/>
      <c r="V32" s="24"/>
      <c r="W32" s="24"/>
      <c r="X32" s="13"/>
    </row>
    <row r="33" spans="1:27" s="10" customFormat="1" ht="11.25" outlineLevel="3" x14ac:dyDescent="0.2">
      <c r="A33" s="51"/>
      <c r="B33" s="52"/>
      <c r="C33" s="53">
        <v>451</v>
      </c>
      <c r="D33" s="54" t="s">
        <v>106</v>
      </c>
      <c r="E33" s="55"/>
      <c r="F33" s="56" t="s">
        <v>119</v>
      </c>
      <c r="G33" s="54" t="s">
        <v>105</v>
      </c>
      <c r="H33" s="57">
        <v>1</v>
      </c>
      <c r="I33" s="1"/>
      <c r="J33" s="58">
        <f>H33*I33</f>
        <v>0</v>
      </c>
      <c r="K33" s="59"/>
      <c r="L33" s="59">
        <f>H33*K33</f>
        <v>0</v>
      </c>
      <c r="M33" s="59"/>
      <c r="N33" s="59">
        <f>H33*M33</f>
        <v>0</v>
      </c>
      <c r="O33" s="60">
        <v>21</v>
      </c>
      <c r="P33" s="60">
        <f>J33*(O33/100)</f>
        <v>0</v>
      </c>
      <c r="Q33" s="60">
        <f>J33+P33</f>
        <v>0</v>
      </c>
      <c r="R33" s="61" t="s">
        <v>120</v>
      </c>
      <c r="S33" s="61" t="s">
        <v>104</v>
      </c>
      <c r="T33" s="62">
        <v>1</v>
      </c>
      <c r="U33" s="24"/>
      <c r="V33" s="24"/>
      <c r="W33" s="24"/>
      <c r="X33" s="13"/>
    </row>
    <row r="34" spans="1:27" s="10" customFormat="1" ht="9.75" outlineLevel="4" x14ac:dyDescent="0.2">
      <c r="A34" s="63"/>
      <c r="B34" s="64"/>
      <c r="C34" s="64"/>
      <c r="D34" s="65"/>
      <c r="E34" s="66" t="s">
        <v>0</v>
      </c>
      <c r="F34" s="133" t="s">
        <v>40</v>
      </c>
      <c r="G34" s="133"/>
      <c r="H34" s="134"/>
      <c r="I34" s="135"/>
      <c r="J34" s="136"/>
      <c r="K34" s="68"/>
      <c r="L34" s="68"/>
      <c r="M34" s="68"/>
      <c r="N34" s="68"/>
      <c r="O34" s="69"/>
      <c r="P34" s="69"/>
      <c r="Q34" s="69"/>
      <c r="R34" s="65"/>
      <c r="S34" s="65"/>
      <c r="T34" s="64"/>
      <c r="U34" s="18"/>
      <c r="V34" s="24"/>
      <c r="W34" s="24"/>
      <c r="X34" s="67" t="str">
        <f>F34</f>
        <v>---</v>
      </c>
      <c r="Y34" s="16"/>
      <c r="AA34" s="70"/>
    </row>
    <row r="35" spans="1:27" s="10" customFormat="1" ht="7.5" customHeight="1" outlineLevel="4" x14ac:dyDescent="0.15">
      <c r="B35" s="12"/>
      <c r="C35" s="12"/>
      <c r="D35" s="13"/>
      <c r="E35" s="13"/>
      <c r="F35" s="71"/>
      <c r="G35" s="13"/>
      <c r="H35" s="14"/>
      <c r="I35" s="72"/>
      <c r="J35" s="15"/>
      <c r="K35" s="14"/>
      <c r="L35" s="14"/>
      <c r="M35" s="14"/>
      <c r="N35" s="14"/>
      <c r="O35" s="15"/>
      <c r="P35" s="15"/>
      <c r="Q35" s="15"/>
      <c r="R35" s="13"/>
      <c r="S35" s="13"/>
      <c r="T35" s="12"/>
      <c r="U35" s="24"/>
      <c r="X35" s="13"/>
    </row>
    <row r="36" spans="1:27" s="10" customFormat="1" ht="11.25" outlineLevel="3" x14ac:dyDescent="0.2">
      <c r="A36" s="51"/>
      <c r="B36" s="52"/>
      <c r="C36" s="53">
        <v>452</v>
      </c>
      <c r="D36" s="54" t="s">
        <v>106</v>
      </c>
      <c r="E36" s="55"/>
      <c r="F36" s="56" t="s">
        <v>121</v>
      </c>
      <c r="G36" s="54" t="s">
        <v>107</v>
      </c>
      <c r="H36" s="57">
        <v>3</v>
      </c>
      <c r="I36" s="1"/>
      <c r="J36" s="58">
        <f>H36*I36</f>
        <v>0</v>
      </c>
      <c r="K36" s="59"/>
      <c r="L36" s="59">
        <f>H36*K36</f>
        <v>0</v>
      </c>
      <c r="M36" s="59"/>
      <c r="N36" s="59">
        <f>H36*M36</f>
        <v>0</v>
      </c>
      <c r="O36" s="60">
        <v>21</v>
      </c>
      <c r="P36" s="60">
        <f>J36*(O36/100)</f>
        <v>0</v>
      </c>
      <c r="Q36" s="60">
        <f>J36+P36</f>
        <v>0</v>
      </c>
      <c r="R36" s="61"/>
      <c r="S36" s="61" t="s">
        <v>104</v>
      </c>
      <c r="T36" s="62">
        <v>1</v>
      </c>
      <c r="U36" s="24"/>
      <c r="V36" s="24"/>
      <c r="W36" s="24"/>
      <c r="X36" s="13"/>
    </row>
    <row r="37" spans="1:27" s="10" customFormat="1" ht="9.75" outlineLevel="4" x14ac:dyDescent="0.2">
      <c r="A37" s="63"/>
      <c r="B37" s="64"/>
      <c r="C37" s="64"/>
      <c r="D37" s="65"/>
      <c r="E37" s="66" t="s">
        <v>0</v>
      </c>
      <c r="F37" s="133" t="s">
        <v>40</v>
      </c>
      <c r="G37" s="133"/>
      <c r="H37" s="134"/>
      <c r="I37" s="135"/>
      <c r="J37" s="136"/>
      <c r="K37" s="68"/>
      <c r="L37" s="68"/>
      <c r="M37" s="68"/>
      <c r="N37" s="68"/>
      <c r="O37" s="69"/>
      <c r="P37" s="69"/>
      <c r="Q37" s="69"/>
      <c r="R37" s="65"/>
      <c r="S37" s="65"/>
      <c r="T37" s="64"/>
      <c r="U37" s="18"/>
      <c r="V37" s="24"/>
      <c r="W37" s="24"/>
      <c r="X37" s="67" t="str">
        <f>F37</f>
        <v>---</v>
      </c>
      <c r="Y37" s="16"/>
      <c r="AA37" s="70"/>
    </row>
    <row r="38" spans="1:27" s="10" customFormat="1" ht="7.5" customHeight="1" outlineLevel="4" x14ac:dyDescent="0.15">
      <c r="B38" s="12"/>
      <c r="C38" s="12"/>
      <c r="D38" s="13"/>
      <c r="E38" s="13"/>
      <c r="F38" s="71"/>
      <c r="G38" s="13"/>
      <c r="H38" s="14"/>
      <c r="I38" s="72"/>
      <c r="J38" s="15"/>
      <c r="K38" s="14"/>
      <c r="L38" s="14"/>
      <c r="M38" s="14"/>
      <c r="N38" s="14"/>
      <c r="O38" s="15"/>
      <c r="P38" s="15"/>
      <c r="Q38" s="15"/>
      <c r="R38" s="13"/>
      <c r="S38" s="13"/>
      <c r="T38" s="12"/>
      <c r="U38" s="24"/>
      <c r="X38" s="13"/>
    </row>
    <row r="39" spans="1:27" s="10" customFormat="1" ht="11.25" outlineLevel="3" x14ac:dyDescent="0.2">
      <c r="A39" s="51"/>
      <c r="B39" s="52"/>
      <c r="C39" s="53">
        <v>453</v>
      </c>
      <c r="D39" s="54" t="s">
        <v>106</v>
      </c>
      <c r="E39" s="55"/>
      <c r="F39" s="56" t="s">
        <v>122</v>
      </c>
      <c r="G39" s="54" t="s">
        <v>105</v>
      </c>
      <c r="H39" s="57">
        <v>1</v>
      </c>
      <c r="I39" s="1"/>
      <c r="J39" s="58">
        <f>H39*I39</f>
        <v>0</v>
      </c>
      <c r="K39" s="59"/>
      <c r="L39" s="59">
        <f>H39*K39</f>
        <v>0</v>
      </c>
      <c r="M39" s="59"/>
      <c r="N39" s="59">
        <f>H39*M39</f>
        <v>0</v>
      </c>
      <c r="O39" s="60">
        <v>21</v>
      </c>
      <c r="P39" s="60">
        <f>J39*(O39/100)</f>
        <v>0</v>
      </c>
      <c r="Q39" s="60">
        <f>J39+P39</f>
        <v>0</v>
      </c>
      <c r="R39" s="61"/>
      <c r="S39" s="61" t="s">
        <v>104</v>
      </c>
      <c r="T39" s="62">
        <v>1</v>
      </c>
      <c r="U39" s="24"/>
      <c r="V39" s="24"/>
      <c r="W39" s="24"/>
      <c r="X39" s="13"/>
    </row>
    <row r="40" spans="1:27" s="10" customFormat="1" ht="9.75" outlineLevel="4" x14ac:dyDescent="0.2">
      <c r="A40" s="63"/>
      <c r="B40" s="64"/>
      <c r="C40" s="64"/>
      <c r="D40" s="65"/>
      <c r="E40" s="66" t="s">
        <v>0</v>
      </c>
      <c r="F40" s="133" t="s">
        <v>40</v>
      </c>
      <c r="G40" s="133"/>
      <c r="H40" s="134"/>
      <c r="I40" s="135"/>
      <c r="J40" s="136"/>
      <c r="K40" s="68"/>
      <c r="L40" s="68"/>
      <c r="M40" s="68"/>
      <c r="N40" s="68"/>
      <c r="O40" s="69"/>
      <c r="P40" s="69"/>
      <c r="Q40" s="69"/>
      <c r="R40" s="65"/>
      <c r="S40" s="65"/>
      <c r="T40" s="64"/>
      <c r="U40" s="18"/>
      <c r="V40" s="24"/>
      <c r="W40" s="24"/>
      <c r="X40" s="67" t="str">
        <f>F40</f>
        <v>---</v>
      </c>
      <c r="Y40" s="16"/>
      <c r="AA40" s="70"/>
    </row>
    <row r="41" spans="1:27" s="10" customFormat="1" ht="7.5" customHeight="1" outlineLevel="4" x14ac:dyDescent="0.15">
      <c r="B41" s="12"/>
      <c r="C41" s="12"/>
      <c r="D41" s="13"/>
      <c r="E41" s="13"/>
      <c r="F41" s="71"/>
      <c r="G41" s="13"/>
      <c r="H41" s="14"/>
      <c r="I41" s="72"/>
      <c r="J41" s="15"/>
      <c r="K41" s="14"/>
      <c r="L41" s="14"/>
      <c r="M41" s="14"/>
      <c r="N41" s="14"/>
      <c r="O41" s="15"/>
      <c r="P41" s="15"/>
      <c r="Q41" s="15"/>
      <c r="R41" s="13"/>
      <c r="S41" s="13"/>
      <c r="T41" s="12"/>
      <c r="U41" s="24"/>
      <c r="X41" s="13"/>
    </row>
    <row r="42" spans="1:27" s="10" customFormat="1" ht="8.25" outlineLevel="3" x14ac:dyDescent="0.15">
      <c r="B42" s="18"/>
      <c r="C42" s="18"/>
      <c r="D42" s="18"/>
      <c r="E42" s="18"/>
      <c r="F42" s="18"/>
      <c r="G42" s="18"/>
      <c r="H42" s="18"/>
      <c r="I42" s="24"/>
      <c r="J42" s="24"/>
      <c r="K42" s="18"/>
      <c r="L42" s="18"/>
      <c r="M42" s="18"/>
      <c r="N42" s="18"/>
      <c r="O42" s="18"/>
      <c r="P42" s="24"/>
      <c r="Q42" s="24"/>
      <c r="R42" s="24"/>
      <c r="S42" s="18"/>
      <c r="T42" s="18"/>
      <c r="X42" s="18"/>
    </row>
    <row r="43" spans="1:27" s="10" customFormat="1" ht="11.25" outlineLevel="2" x14ac:dyDescent="0.2">
      <c r="A43" s="42" t="s">
        <v>69</v>
      </c>
      <c r="B43" s="43">
        <v>3</v>
      </c>
      <c r="C43" s="44"/>
      <c r="D43" s="45" t="s">
        <v>103</v>
      </c>
      <c r="E43" s="45"/>
      <c r="F43" s="46" t="s">
        <v>70</v>
      </c>
      <c r="G43" s="45"/>
      <c r="H43" s="47"/>
      <c r="I43" s="73"/>
      <c r="J43" s="48">
        <f>SUBTOTAL(9,J44:J56)</f>
        <v>0</v>
      </c>
      <c r="K43" s="47"/>
      <c r="L43" s="49">
        <f>SUBTOTAL(9,L44:L56)</f>
        <v>0</v>
      </c>
      <c r="M43" s="47"/>
      <c r="N43" s="49">
        <f>SUBTOTAL(9,N44:N56)</f>
        <v>0</v>
      </c>
      <c r="O43" s="50"/>
      <c r="P43" s="48">
        <f>SUBTOTAL(9,P44:P56)</f>
        <v>0</v>
      </c>
      <c r="Q43" s="48">
        <f>SUBTOTAL(9,Q44:Q56)</f>
        <v>0</v>
      </c>
      <c r="R43" s="45"/>
      <c r="S43" s="45"/>
      <c r="T43" s="43">
        <f>SUBTOTAL(9,T44:T56)</f>
        <v>4</v>
      </c>
      <c r="U43" s="18"/>
      <c r="V43" s="24"/>
      <c r="W43" s="24"/>
      <c r="X43" s="13"/>
    </row>
    <row r="44" spans="1:27" s="10" customFormat="1" ht="22.5" outlineLevel="3" x14ac:dyDescent="0.2">
      <c r="A44" s="51"/>
      <c r="B44" s="52"/>
      <c r="C44" s="53">
        <v>454</v>
      </c>
      <c r="D44" s="54" t="s">
        <v>106</v>
      </c>
      <c r="E44" s="55"/>
      <c r="F44" s="56" t="s">
        <v>123</v>
      </c>
      <c r="G44" s="54" t="s">
        <v>105</v>
      </c>
      <c r="H44" s="57">
        <v>1</v>
      </c>
      <c r="I44" s="1"/>
      <c r="J44" s="58">
        <f>H44*I44</f>
        <v>0</v>
      </c>
      <c r="K44" s="59"/>
      <c r="L44" s="59">
        <f>H44*K44</f>
        <v>0</v>
      </c>
      <c r="M44" s="59"/>
      <c r="N44" s="59">
        <f>H44*M44</f>
        <v>0</v>
      </c>
      <c r="O44" s="60">
        <v>21</v>
      </c>
      <c r="P44" s="60">
        <f>J44*(O44/100)</f>
        <v>0</v>
      </c>
      <c r="Q44" s="60">
        <f>J44+P44</f>
        <v>0</v>
      </c>
      <c r="R44" s="61" t="s">
        <v>124</v>
      </c>
      <c r="S44" s="61" t="s">
        <v>104</v>
      </c>
      <c r="T44" s="62">
        <v>1</v>
      </c>
      <c r="U44" s="24"/>
      <c r="V44" s="24"/>
      <c r="W44" s="24"/>
      <c r="X44" s="13"/>
    </row>
    <row r="45" spans="1:27" s="10" customFormat="1" ht="9.75" outlineLevel="4" x14ac:dyDescent="0.2">
      <c r="A45" s="63"/>
      <c r="B45" s="64"/>
      <c r="C45" s="64"/>
      <c r="D45" s="65"/>
      <c r="E45" s="66" t="s">
        <v>0</v>
      </c>
      <c r="F45" s="133" t="s">
        <v>40</v>
      </c>
      <c r="G45" s="133"/>
      <c r="H45" s="134"/>
      <c r="I45" s="135"/>
      <c r="J45" s="136"/>
      <c r="K45" s="68"/>
      <c r="L45" s="68"/>
      <c r="M45" s="68"/>
      <c r="N45" s="68"/>
      <c r="O45" s="69"/>
      <c r="P45" s="69"/>
      <c r="Q45" s="69"/>
      <c r="R45" s="65"/>
      <c r="S45" s="65"/>
      <c r="T45" s="64"/>
      <c r="U45" s="18"/>
      <c r="V45" s="24"/>
      <c r="W45" s="24"/>
      <c r="X45" s="67" t="str">
        <f>F45</f>
        <v>---</v>
      </c>
      <c r="Y45" s="16"/>
      <c r="AA45" s="70"/>
    </row>
    <row r="46" spans="1:27" s="10" customFormat="1" ht="7.5" customHeight="1" outlineLevel="4" x14ac:dyDescent="0.15">
      <c r="B46" s="12"/>
      <c r="C46" s="12"/>
      <c r="D46" s="13"/>
      <c r="E46" s="13"/>
      <c r="F46" s="71"/>
      <c r="G46" s="13"/>
      <c r="H46" s="14"/>
      <c r="I46" s="72"/>
      <c r="J46" s="15"/>
      <c r="K46" s="14"/>
      <c r="L46" s="14"/>
      <c r="M46" s="14"/>
      <c r="N46" s="14"/>
      <c r="O46" s="15"/>
      <c r="P46" s="15"/>
      <c r="Q46" s="15"/>
      <c r="R46" s="13"/>
      <c r="S46" s="13"/>
      <c r="T46" s="12"/>
      <c r="U46" s="24"/>
      <c r="X46" s="13"/>
    </row>
    <row r="47" spans="1:27" s="10" customFormat="1" ht="56.25" outlineLevel="3" x14ac:dyDescent="0.2">
      <c r="A47" s="51"/>
      <c r="B47" s="52"/>
      <c r="C47" s="53">
        <v>455</v>
      </c>
      <c r="D47" s="54" t="s">
        <v>106</v>
      </c>
      <c r="E47" s="55"/>
      <c r="F47" s="56" t="s">
        <v>125</v>
      </c>
      <c r="G47" s="54" t="s">
        <v>105</v>
      </c>
      <c r="H47" s="57">
        <v>1</v>
      </c>
      <c r="I47" s="1"/>
      <c r="J47" s="58">
        <f>H47*I47</f>
        <v>0</v>
      </c>
      <c r="K47" s="59"/>
      <c r="L47" s="59">
        <f>H47*K47</f>
        <v>0</v>
      </c>
      <c r="M47" s="59"/>
      <c r="N47" s="59">
        <f>H47*M47</f>
        <v>0</v>
      </c>
      <c r="O47" s="60">
        <v>21</v>
      </c>
      <c r="P47" s="60">
        <f>J47*(O47/100)</f>
        <v>0</v>
      </c>
      <c r="Q47" s="60">
        <f>J47+P47</f>
        <v>0</v>
      </c>
      <c r="R47" s="61"/>
      <c r="S47" s="61" t="s">
        <v>104</v>
      </c>
      <c r="T47" s="62">
        <v>1</v>
      </c>
      <c r="U47" s="24"/>
      <c r="V47" s="24"/>
      <c r="W47" s="24"/>
      <c r="X47" s="13"/>
    </row>
    <row r="48" spans="1:27" s="10" customFormat="1" ht="9.75" outlineLevel="4" x14ac:dyDescent="0.2">
      <c r="A48" s="63"/>
      <c r="B48" s="64"/>
      <c r="C48" s="64"/>
      <c r="D48" s="65"/>
      <c r="E48" s="66" t="s">
        <v>0</v>
      </c>
      <c r="F48" s="133" t="s">
        <v>40</v>
      </c>
      <c r="G48" s="133"/>
      <c r="H48" s="134"/>
      <c r="I48" s="135"/>
      <c r="J48" s="136"/>
      <c r="K48" s="68"/>
      <c r="L48" s="68"/>
      <c r="M48" s="68"/>
      <c r="N48" s="68"/>
      <c r="O48" s="69"/>
      <c r="P48" s="69"/>
      <c r="Q48" s="69"/>
      <c r="R48" s="65"/>
      <c r="S48" s="65"/>
      <c r="T48" s="64"/>
      <c r="U48" s="18"/>
      <c r="V48" s="24"/>
      <c r="W48" s="24"/>
      <c r="X48" s="67" t="str">
        <f>F48</f>
        <v>---</v>
      </c>
      <c r="Y48" s="16"/>
      <c r="AA48" s="70"/>
    </row>
    <row r="49" spans="1:27" s="10" customFormat="1" ht="7.5" customHeight="1" outlineLevel="4" x14ac:dyDescent="0.15">
      <c r="B49" s="12"/>
      <c r="C49" s="12"/>
      <c r="D49" s="13"/>
      <c r="E49" s="13"/>
      <c r="F49" s="71"/>
      <c r="G49" s="13"/>
      <c r="H49" s="14"/>
      <c r="I49" s="72"/>
      <c r="J49" s="15"/>
      <c r="K49" s="14"/>
      <c r="L49" s="14"/>
      <c r="M49" s="14"/>
      <c r="N49" s="14"/>
      <c r="O49" s="15"/>
      <c r="P49" s="15"/>
      <c r="Q49" s="15"/>
      <c r="R49" s="13"/>
      <c r="S49" s="13"/>
      <c r="T49" s="12"/>
      <c r="U49" s="24"/>
      <c r="X49" s="13"/>
    </row>
    <row r="50" spans="1:27" s="10" customFormat="1" ht="11.25" outlineLevel="3" x14ac:dyDescent="0.2">
      <c r="A50" s="51"/>
      <c r="B50" s="52"/>
      <c r="C50" s="53">
        <v>456</v>
      </c>
      <c r="D50" s="54" t="s">
        <v>106</v>
      </c>
      <c r="E50" s="55"/>
      <c r="F50" s="56" t="s">
        <v>126</v>
      </c>
      <c r="G50" s="54" t="s">
        <v>105</v>
      </c>
      <c r="H50" s="57">
        <v>1</v>
      </c>
      <c r="I50" s="1"/>
      <c r="J50" s="58">
        <f>H50*I50</f>
        <v>0</v>
      </c>
      <c r="K50" s="59"/>
      <c r="L50" s="59">
        <f>H50*K50</f>
        <v>0</v>
      </c>
      <c r="M50" s="59"/>
      <c r="N50" s="59">
        <f>H50*M50</f>
        <v>0</v>
      </c>
      <c r="O50" s="60">
        <v>21</v>
      </c>
      <c r="P50" s="60">
        <f>J50*(O50/100)</f>
        <v>0</v>
      </c>
      <c r="Q50" s="60">
        <f>J50+P50</f>
        <v>0</v>
      </c>
      <c r="R50" s="61" t="s">
        <v>127</v>
      </c>
      <c r="S50" s="61" t="s">
        <v>104</v>
      </c>
      <c r="T50" s="62">
        <v>1</v>
      </c>
      <c r="U50" s="24"/>
      <c r="V50" s="24"/>
      <c r="W50" s="24"/>
      <c r="X50" s="13"/>
    </row>
    <row r="51" spans="1:27" s="10" customFormat="1" ht="9.75" outlineLevel="4" x14ac:dyDescent="0.2">
      <c r="A51" s="63"/>
      <c r="B51" s="64"/>
      <c r="C51" s="64"/>
      <c r="D51" s="65"/>
      <c r="E51" s="66" t="s">
        <v>0</v>
      </c>
      <c r="F51" s="133" t="s">
        <v>40</v>
      </c>
      <c r="G51" s="133"/>
      <c r="H51" s="134"/>
      <c r="I51" s="135"/>
      <c r="J51" s="136"/>
      <c r="K51" s="68"/>
      <c r="L51" s="68"/>
      <c r="M51" s="68"/>
      <c r="N51" s="68"/>
      <c r="O51" s="69"/>
      <c r="P51" s="69"/>
      <c r="Q51" s="69"/>
      <c r="R51" s="65"/>
      <c r="S51" s="65"/>
      <c r="T51" s="64"/>
      <c r="U51" s="18"/>
      <c r="V51" s="24"/>
      <c r="W51" s="24"/>
      <c r="X51" s="67" t="str">
        <f>F51</f>
        <v>---</v>
      </c>
      <c r="Y51" s="16"/>
      <c r="AA51" s="70"/>
    </row>
    <row r="52" spans="1:27" s="10" customFormat="1" ht="7.5" customHeight="1" outlineLevel="4" x14ac:dyDescent="0.15">
      <c r="B52" s="12"/>
      <c r="C52" s="12"/>
      <c r="D52" s="13"/>
      <c r="E52" s="13"/>
      <c r="F52" s="71"/>
      <c r="G52" s="13"/>
      <c r="H52" s="14"/>
      <c r="I52" s="72"/>
      <c r="J52" s="15"/>
      <c r="K52" s="14"/>
      <c r="L52" s="14"/>
      <c r="M52" s="14"/>
      <c r="N52" s="14"/>
      <c r="O52" s="15"/>
      <c r="P52" s="15"/>
      <c r="Q52" s="15"/>
      <c r="R52" s="13"/>
      <c r="S52" s="13"/>
      <c r="T52" s="12"/>
      <c r="U52" s="24"/>
      <c r="X52" s="13"/>
    </row>
    <row r="53" spans="1:27" s="10" customFormat="1" ht="11.25" outlineLevel="3" x14ac:dyDescent="0.2">
      <c r="A53" s="51"/>
      <c r="B53" s="52"/>
      <c r="C53" s="53">
        <v>457</v>
      </c>
      <c r="D53" s="54" t="s">
        <v>106</v>
      </c>
      <c r="E53" s="55"/>
      <c r="F53" s="56" t="s">
        <v>128</v>
      </c>
      <c r="G53" s="54" t="s">
        <v>105</v>
      </c>
      <c r="H53" s="57">
        <v>1</v>
      </c>
      <c r="I53" s="1"/>
      <c r="J53" s="58">
        <f>H53*I53</f>
        <v>0</v>
      </c>
      <c r="K53" s="59"/>
      <c r="L53" s="59">
        <f>H53*K53</f>
        <v>0</v>
      </c>
      <c r="M53" s="59"/>
      <c r="N53" s="59">
        <f>H53*M53</f>
        <v>0</v>
      </c>
      <c r="O53" s="60">
        <v>21</v>
      </c>
      <c r="P53" s="60">
        <f>J53*(O53/100)</f>
        <v>0</v>
      </c>
      <c r="Q53" s="60">
        <f>J53+P53</f>
        <v>0</v>
      </c>
      <c r="R53" s="61"/>
      <c r="S53" s="61" t="s">
        <v>104</v>
      </c>
      <c r="T53" s="62">
        <v>1</v>
      </c>
      <c r="U53" s="24"/>
      <c r="V53" s="24"/>
      <c r="W53" s="24"/>
      <c r="X53" s="13"/>
    </row>
    <row r="54" spans="1:27" s="10" customFormat="1" ht="9.75" outlineLevel="4" x14ac:dyDescent="0.2">
      <c r="A54" s="63"/>
      <c r="B54" s="64"/>
      <c r="C54" s="64"/>
      <c r="D54" s="65"/>
      <c r="E54" s="66" t="s">
        <v>0</v>
      </c>
      <c r="F54" s="133" t="s">
        <v>40</v>
      </c>
      <c r="G54" s="133"/>
      <c r="H54" s="134"/>
      <c r="I54" s="135"/>
      <c r="J54" s="136"/>
      <c r="K54" s="68"/>
      <c r="L54" s="68"/>
      <c r="M54" s="68"/>
      <c r="N54" s="68"/>
      <c r="O54" s="69"/>
      <c r="P54" s="69"/>
      <c r="Q54" s="69"/>
      <c r="R54" s="65"/>
      <c r="S54" s="65"/>
      <c r="T54" s="64"/>
      <c r="U54" s="18"/>
      <c r="V54" s="24"/>
      <c r="W54" s="24"/>
      <c r="X54" s="67" t="str">
        <f>F54</f>
        <v>---</v>
      </c>
      <c r="Y54" s="16"/>
      <c r="AA54" s="70"/>
    </row>
    <row r="55" spans="1:27" s="10" customFormat="1" ht="7.5" customHeight="1" outlineLevel="4" x14ac:dyDescent="0.15">
      <c r="B55" s="12"/>
      <c r="C55" s="12"/>
      <c r="D55" s="13"/>
      <c r="E55" s="13"/>
      <c r="F55" s="71"/>
      <c r="G55" s="13"/>
      <c r="H55" s="14"/>
      <c r="I55" s="72"/>
      <c r="J55" s="15"/>
      <c r="K55" s="14"/>
      <c r="L55" s="14"/>
      <c r="M55" s="14"/>
      <c r="N55" s="14"/>
      <c r="O55" s="15"/>
      <c r="P55" s="15"/>
      <c r="Q55" s="15"/>
      <c r="R55" s="13"/>
      <c r="S55" s="13"/>
      <c r="T55" s="12"/>
      <c r="U55" s="24"/>
      <c r="X55" s="13"/>
    </row>
    <row r="56" spans="1:27" s="10" customFormat="1" ht="8.25" outlineLevel="3" x14ac:dyDescent="0.15">
      <c r="B56" s="18"/>
      <c r="C56" s="18"/>
      <c r="D56" s="18"/>
      <c r="E56" s="18"/>
      <c r="F56" s="18"/>
      <c r="G56" s="18"/>
      <c r="H56" s="18"/>
      <c r="I56" s="24"/>
      <c r="J56" s="24"/>
      <c r="K56" s="18"/>
      <c r="L56" s="18"/>
      <c r="M56" s="18"/>
      <c r="N56" s="18"/>
      <c r="O56" s="18"/>
      <c r="P56" s="24"/>
      <c r="Q56" s="24"/>
      <c r="R56" s="24"/>
      <c r="S56" s="18"/>
      <c r="T56" s="18"/>
      <c r="X56" s="18"/>
    </row>
    <row r="57" spans="1:27" s="10" customFormat="1" ht="11.25" outlineLevel="2" x14ac:dyDescent="0.2">
      <c r="A57" s="42" t="s">
        <v>71</v>
      </c>
      <c r="B57" s="43">
        <v>3</v>
      </c>
      <c r="C57" s="44"/>
      <c r="D57" s="45" t="s">
        <v>103</v>
      </c>
      <c r="E57" s="45"/>
      <c r="F57" s="46" t="s">
        <v>72</v>
      </c>
      <c r="G57" s="45"/>
      <c r="H57" s="47"/>
      <c r="I57" s="73"/>
      <c r="J57" s="48">
        <f>SUBTOTAL(9,J58:J64)</f>
        <v>0</v>
      </c>
      <c r="K57" s="47"/>
      <c r="L57" s="49">
        <f>SUBTOTAL(9,L58:L64)</f>
        <v>0</v>
      </c>
      <c r="M57" s="47"/>
      <c r="N57" s="49">
        <f>SUBTOTAL(9,N58:N64)</f>
        <v>0</v>
      </c>
      <c r="O57" s="50"/>
      <c r="P57" s="48">
        <f>SUBTOTAL(9,P58:P64)</f>
        <v>0</v>
      </c>
      <c r="Q57" s="48">
        <f>SUBTOTAL(9,Q58:Q64)</f>
        <v>0</v>
      </c>
      <c r="R57" s="45"/>
      <c r="S57" s="45"/>
      <c r="T57" s="43">
        <f>SUBTOTAL(9,T58:T64)</f>
        <v>2</v>
      </c>
      <c r="U57" s="18"/>
      <c r="V57" s="24"/>
      <c r="W57" s="24"/>
      <c r="X57" s="13"/>
    </row>
    <row r="58" spans="1:27" s="10" customFormat="1" ht="11.25" outlineLevel="3" x14ac:dyDescent="0.2">
      <c r="A58" s="51"/>
      <c r="B58" s="52"/>
      <c r="C58" s="53">
        <v>458</v>
      </c>
      <c r="D58" s="54" t="s">
        <v>106</v>
      </c>
      <c r="E58" s="55"/>
      <c r="F58" s="56" t="s">
        <v>128</v>
      </c>
      <c r="G58" s="54" t="s">
        <v>105</v>
      </c>
      <c r="H58" s="57">
        <v>1</v>
      </c>
      <c r="I58" s="1"/>
      <c r="J58" s="58">
        <f>H58*I58</f>
        <v>0</v>
      </c>
      <c r="K58" s="59"/>
      <c r="L58" s="59">
        <f>H58*K58</f>
        <v>0</v>
      </c>
      <c r="M58" s="59"/>
      <c r="N58" s="59">
        <f>H58*M58</f>
        <v>0</v>
      </c>
      <c r="O58" s="60">
        <v>21</v>
      </c>
      <c r="P58" s="60">
        <f>J58*(O58/100)</f>
        <v>0</v>
      </c>
      <c r="Q58" s="60">
        <f>J58+P58</f>
        <v>0</v>
      </c>
      <c r="R58" s="61"/>
      <c r="S58" s="61" t="s">
        <v>104</v>
      </c>
      <c r="T58" s="62">
        <v>1</v>
      </c>
      <c r="U58" s="24"/>
      <c r="V58" s="24"/>
      <c r="W58" s="24"/>
      <c r="X58" s="13"/>
    </row>
    <row r="59" spans="1:27" s="10" customFormat="1" ht="9.75" outlineLevel="4" x14ac:dyDescent="0.2">
      <c r="A59" s="63"/>
      <c r="B59" s="64"/>
      <c r="C59" s="64"/>
      <c r="D59" s="65"/>
      <c r="E59" s="66" t="s">
        <v>0</v>
      </c>
      <c r="F59" s="133" t="s">
        <v>40</v>
      </c>
      <c r="G59" s="133"/>
      <c r="H59" s="134"/>
      <c r="I59" s="135"/>
      <c r="J59" s="136"/>
      <c r="K59" s="68"/>
      <c r="L59" s="68"/>
      <c r="M59" s="68"/>
      <c r="N59" s="68"/>
      <c r="O59" s="69"/>
      <c r="P59" s="69"/>
      <c r="Q59" s="69"/>
      <c r="R59" s="65"/>
      <c r="S59" s="65"/>
      <c r="T59" s="64"/>
      <c r="U59" s="18"/>
      <c r="V59" s="24"/>
      <c r="W59" s="24"/>
      <c r="X59" s="67" t="str">
        <f>F59</f>
        <v>---</v>
      </c>
      <c r="Y59" s="16"/>
      <c r="AA59" s="70"/>
    </row>
    <row r="60" spans="1:27" s="10" customFormat="1" ht="7.5" customHeight="1" outlineLevel="4" x14ac:dyDescent="0.15">
      <c r="B60" s="12"/>
      <c r="C60" s="12"/>
      <c r="D60" s="13"/>
      <c r="E60" s="13"/>
      <c r="F60" s="71"/>
      <c r="G60" s="13"/>
      <c r="H60" s="14"/>
      <c r="I60" s="72"/>
      <c r="J60" s="15"/>
      <c r="K60" s="14"/>
      <c r="L60" s="14"/>
      <c r="M60" s="14"/>
      <c r="N60" s="14"/>
      <c r="O60" s="15"/>
      <c r="P60" s="15"/>
      <c r="Q60" s="15"/>
      <c r="R60" s="13"/>
      <c r="S60" s="13"/>
      <c r="T60" s="12"/>
      <c r="U60" s="24"/>
      <c r="X60" s="13"/>
    </row>
    <row r="61" spans="1:27" s="10" customFormat="1" ht="11.25" outlineLevel="3" x14ac:dyDescent="0.2">
      <c r="A61" s="51"/>
      <c r="B61" s="52"/>
      <c r="C61" s="53">
        <v>459</v>
      </c>
      <c r="D61" s="54" t="s">
        <v>106</v>
      </c>
      <c r="E61" s="55"/>
      <c r="F61" s="56" t="s">
        <v>129</v>
      </c>
      <c r="G61" s="54" t="s">
        <v>105</v>
      </c>
      <c r="H61" s="57">
        <v>1</v>
      </c>
      <c r="I61" s="1"/>
      <c r="J61" s="58">
        <f>H61*I61</f>
        <v>0</v>
      </c>
      <c r="K61" s="59"/>
      <c r="L61" s="59">
        <f>H61*K61</f>
        <v>0</v>
      </c>
      <c r="M61" s="59"/>
      <c r="N61" s="59">
        <f>H61*M61</f>
        <v>0</v>
      </c>
      <c r="O61" s="60">
        <v>21</v>
      </c>
      <c r="P61" s="60">
        <f>J61*(O61/100)</f>
        <v>0</v>
      </c>
      <c r="Q61" s="60">
        <f>J61+P61</f>
        <v>0</v>
      </c>
      <c r="R61" s="61" t="s">
        <v>130</v>
      </c>
      <c r="S61" s="61" t="s">
        <v>104</v>
      </c>
      <c r="T61" s="62">
        <v>1</v>
      </c>
      <c r="U61" s="24"/>
      <c r="V61" s="24"/>
      <c r="W61" s="24"/>
      <c r="X61" s="13"/>
    </row>
    <row r="62" spans="1:27" s="10" customFormat="1" ht="9.75" outlineLevel="4" x14ac:dyDescent="0.2">
      <c r="A62" s="63"/>
      <c r="B62" s="64"/>
      <c r="C62" s="64"/>
      <c r="D62" s="65"/>
      <c r="E62" s="66" t="s">
        <v>0</v>
      </c>
      <c r="F62" s="133" t="s">
        <v>40</v>
      </c>
      <c r="G62" s="133"/>
      <c r="H62" s="134"/>
      <c r="I62" s="135"/>
      <c r="J62" s="136"/>
      <c r="K62" s="68"/>
      <c r="L62" s="68"/>
      <c r="M62" s="68"/>
      <c r="N62" s="68"/>
      <c r="O62" s="69"/>
      <c r="P62" s="69"/>
      <c r="Q62" s="69"/>
      <c r="R62" s="65"/>
      <c r="S62" s="65"/>
      <c r="T62" s="64"/>
      <c r="U62" s="18"/>
      <c r="V62" s="24"/>
      <c r="W62" s="24"/>
      <c r="X62" s="67" t="str">
        <f>F62</f>
        <v>---</v>
      </c>
      <c r="Y62" s="16"/>
      <c r="AA62" s="70"/>
    </row>
    <row r="63" spans="1:27" s="10" customFormat="1" ht="7.5" customHeight="1" outlineLevel="4" x14ac:dyDescent="0.15">
      <c r="B63" s="12"/>
      <c r="C63" s="12"/>
      <c r="D63" s="13"/>
      <c r="E63" s="13"/>
      <c r="F63" s="71"/>
      <c r="G63" s="13"/>
      <c r="H63" s="14"/>
      <c r="I63" s="72"/>
      <c r="J63" s="15"/>
      <c r="K63" s="14"/>
      <c r="L63" s="14"/>
      <c r="M63" s="14"/>
      <c r="N63" s="14"/>
      <c r="O63" s="15"/>
      <c r="P63" s="15"/>
      <c r="Q63" s="15"/>
      <c r="R63" s="13"/>
      <c r="S63" s="13"/>
      <c r="T63" s="12"/>
      <c r="U63" s="24"/>
      <c r="X63" s="13"/>
    </row>
    <row r="64" spans="1:27" s="10" customFormat="1" ht="8.25" outlineLevel="3" x14ac:dyDescent="0.15">
      <c r="B64" s="18"/>
      <c r="C64" s="18"/>
      <c r="D64" s="18"/>
      <c r="E64" s="18"/>
      <c r="F64" s="18"/>
      <c r="G64" s="18"/>
      <c r="H64" s="18"/>
      <c r="I64" s="24"/>
      <c r="J64" s="24"/>
      <c r="K64" s="18"/>
      <c r="L64" s="18"/>
      <c r="M64" s="18"/>
      <c r="N64" s="18"/>
      <c r="O64" s="18"/>
      <c r="P64" s="24"/>
      <c r="Q64" s="24"/>
      <c r="R64" s="24"/>
      <c r="S64" s="18"/>
      <c r="T64" s="18"/>
      <c r="X64" s="18"/>
    </row>
    <row r="65" spans="1:27" s="10" customFormat="1" ht="11.25" outlineLevel="2" x14ac:dyDescent="0.2">
      <c r="A65" s="42" t="s">
        <v>73</v>
      </c>
      <c r="B65" s="43">
        <v>3</v>
      </c>
      <c r="C65" s="44"/>
      <c r="D65" s="45" t="s">
        <v>103</v>
      </c>
      <c r="E65" s="45"/>
      <c r="F65" s="46" t="s">
        <v>74</v>
      </c>
      <c r="G65" s="45"/>
      <c r="H65" s="47"/>
      <c r="I65" s="73"/>
      <c r="J65" s="48">
        <f>SUBTOTAL(9,J66:J72)</f>
        <v>0</v>
      </c>
      <c r="K65" s="47"/>
      <c r="L65" s="49">
        <f>SUBTOTAL(9,L66:L72)</f>
        <v>0</v>
      </c>
      <c r="M65" s="47"/>
      <c r="N65" s="49">
        <f>SUBTOTAL(9,N66:N72)</f>
        <v>0</v>
      </c>
      <c r="O65" s="50"/>
      <c r="P65" s="48">
        <f>SUBTOTAL(9,P66:P72)</f>
        <v>0</v>
      </c>
      <c r="Q65" s="48">
        <f>SUBTOTAL(9,Q66:Q72)</f>
        <v>0</v>
      </c>
      <c r="R65" s="45"/>
      <c r="S65" s="45"/>
      <c r="T65" s="43">
        <f>SUBTOTAL(9,T66:T72)</f>
        <v>2</v>
      </c>
      <c r="U65" s="18"/>
      <c r="V65" s="24"/>
      <c r="W65" s="24"/>
      <c r="X65" s="13"/>
    </row>
    <row r="66" spans="1:27" s="10" customFormat="1" ht="22.5" outlineLevel="3" x14ac:dyDescent="0.2">
      <c r="A66" s="51"/>
      <c r="B66" s="52"/>
      <c r="C66" s="53">
        <v>460</v>
      </c>
      <c r="D66" s="54" t="s">
        <v>106</v>
      </c>
      <c r="E66" s="55"/>
      <c r="F66" s="56" t="s">
        <v>131</v>
      </c>
      <c r="G66" s="54" t="s">
        <v>105</v>
      </c>
      <c r="H66" s="57">
        <v>1</v>
      </c>
      <c r="I66" s="1"/>
      <c r="J66" s="58">
        <f>H66*I66</f>
        <v>0</v>
      </c>
      <c r="K66" s="59"/>
      <c r="L66" s="59">
        <f>H66*K66</f>
        <v>0</v>
      </c>
      <c r="M66" s="59"/>
      <c r="N66" s="59">
        <f>H66*M66</f>
        <v>0</v>
      </c>
      <c r="O66" s="60">
        <v>21</v>
      </c>
      <c r="P66" s="60">
        <f>J66*(O66/100)</f>
        <v>0</v>
      </c>
      <c r="Q66" s="60">
        <f>J66+P66</f>
        <v>0</v>
      </c>
      <c r="R66" s="61" t="s">
        <v>130</v>
      </c>
      <c r="S66" s="61" t="s">
        <v>104</v>
      </c>
      <c r="T66" s="62">
        <v>1</v>
      </c>
      <c r="U66" s="24"/>
      <c r="V66" s="24"/>
      <c r="W66" s="24"/>
      <c r="X66" s="13"/>
    </row>
    <row r="67" spans="1:27" s="10" customFormat="1" ht="9.75" outlineLevel="4" x14ac:dyDescent="0.2">
      <c r="A67" s="63"/>
      <c r="B67" s="64"/>
      <c r="C67" s="64"/>
      <c r="D67" s="65"/>
      <c r="E67" s="66" t="s">
        <v>0</v>
      </c>
      <c r="F67" s="133" t="s">
        <v>40</v>
      </c>
      <c r="G67" s="133"/>
      <c r="H67" s="134"/>
      <c r="I67" s="135"/>
      <c r="J67" s="136"/>
      <c r="K67" s="68"/>
      <c r="L67" s="68"/>
      <c r="M67" s="68"/>
      <c r="N67" s="68"/>
      <c r="O67" s="69"/>
      <c r="P67" s="69"/>
      <c r="Q67" s="69"/>
      <c r="R67" s="65"/>
      <c r="S67" s="65"/>
      <c r="T67" s="64"/>
      <c r="U67" s="18"/>
      <c r="V67" s="24"/>
      <c r="W67" s="24"/>
      <c r="X67" s="67" t="str">
        <f>F67</f>
        <v>---</v>
      </c>
      <c r="Y67" s="16"/>
      <c r="AA67" s="70"/>
    </row>
    <row r="68" spans="1:27" s="10" customFormat="1" ht="7.5" customHeight="1" outlineLevel="4" x14ac:dyDescent="0.15">
      <c r="B68" s="12"/>
      <c r="C68" s="12"/>
      <c r="D68" s="13"/>
      <c r="E68" s="13"/>
      <c r="F68" s="71"/>
      <c r="G68" s="13"/>
      <c r="H68" s="14"/>
      <c r="I68" s="72"/>
      <c r="J68" s="15"/>
      <c r="K68" s="14"/>
      <c r="L68" s="14"/>
      <c r="M68" s="14"/>
      <c r="N68" s="14"/>
      <c r="O68" s="15"/>
      <c r="P68" s="15"/>
      <c r="Q68" s="15"/>
      <c r="R68" s="13"/>
      <c r="S68" s="13"/>
      <c r="T68" s="12"/>
      <c r="U68" s="24"/>
      <c r="X68" s="13"/>
    </row>
    <row r="69" spans="1:27" s="10" customFormat="1" ht="22.5" outlineLevel="3" x14ac:dyDescent="0.2">
      <c r="A69" s="51"/>
      <c r="B69" s="52"/>
      <c r="C69" s="53">
        <v>461</v>
      </c>
      <c r="D69" s="54" t="s">
        <v>106</v>
      </c>
      <c r="E69" s="55"/>
      <c r="F69" s="56" t="s">
        <v>131</v>
      </c>
      <c r="G69" s="54" t="s">
        <v>105</v>
      </c>
      <c r="H69" s="57">
        <v>1</v>
      </c>
      <c r="I69" s="1"/>
      <c r="J69" s="58">
        <f>H69*I69</f>
        <v>0</v>
      </c>
      <c r="K69" s="59"/>
      <c r="L69" s="59">
        <f>H69*K69</f>
        <v>0</v>
      </c>
      <c r="M69" s="59"/>
      <c r="N69" s="59">
        <f>H69*M69</f>
        <v>0</v>
      </c>
      <c r="O69" s="60">
        <v>21</v>
      </c>
      <c r="P69" s="60">
        <f>J69*(O69/100)</f>
        <v>0</v>
      </c>
      <c r="Q69" s="60">
        <f>J69+P69</f>
        <v>0</v>
      </c>
      <c r="R69" s="61" t="s">
        <v>130</v>
      </c>
      <c r="S69" s="61" t="s">
        <v>104</v>
      </c>
      <c r="T69" s="62">
        <v>1</v>
      </c>
      <c r="U69" s="24"/>
      <c r="V69" s="24"/>
      <c r="W69" s="24"/>
      <c r="X69" s="13"/>
    </row>
    <row r="70" spans="1:27" s="10" customFormat="1" ht="9.75" outlineLevel="4" x14ac:dyDescent="0.2">
      <c r="A70" s="63"/>
      <c r="B70" s="64"/>
      <c r="C70" s="64"/>
      <c r="D70" s="65"/>
      <c r="E70" s="66" t="s">
        <v>0</v>
      </c>
      <c r="F70" s="133" t="s">
        <v>40</v>
      </c>
      <c r="G70" s="133"/>
      <c r="H70" s="134"/>
      <c r="I70" s="135"/>
      <c r="J70" s="136"/>
      <c r="K70" s="68"/>
      <c r="L70" s="68"/>
      <c r="M70" s="68"/>
      <c r="N70" s="68"/>
      <c r="O70" s="69"/>
      <c r="P70" s="69"/>
      <c r="Q70" s="69"/>
      <c r="R70" s="65"/>
      <c r="S70" s="65"/>
      <c r="T70" s="64"/>
      <c r="U70" s="18"/>
      <c r="V70" s="24"/>
      <c r="W70" s="24"/>
      <c r="X70" s="67" t="str">
        <f>F70</f>
        <v>---</v>
      </c>
      <c r="Y70" s="16"/>
      <c r="AA70" s="70"/>
    </row>
    <row r="71" spans="1:27" s="10" customFormat="1" ht="7.5" customHeight="1" outlineLevel="4" x14ac:dyDescent="0.15">
      <c r="B71" s="12"/>
      <c r="C71" s="12"/>
      <c r="D71" s="13"/>
      <c r="E71" s="13"/>
      <c r="F71" s="71"/>
      <c r="G71" s="13"/>
      <c r="H71" s="14"/>
      <c r="I71" s="72"/>
      <c r="J71" s="15"/>
      <c r="K71" s="14"/>
      <c r="L71" s="14"/>
      <c r="M71" s="14"/>
      <c r="N71" s="14"/>
      <c r="O71" s="15"/>
      <c r="P71" s="15"/>
      <c r="Q71" s="15"/>
      <c r="R71" s="13"/>
      <c r="S71" s="13"/>
      <c r="T71" s="12"/>
      <c r="U71" s="24"/>
      <c r="X71" s="13"/>
    </row>
    <row r="72" spans="1:27" s="10" customFormat="1" ht="8.25" outlineLevel="3" x14ac:dyDescent="0.15">
      <c r="B72" s="18"/>
      <c r="C72" s="18"/>
      <c r="D72" s="18"/>
      <c r="E72" s="18"/>
      <c r="F72" s="18"/>
      <c r="G72" s="18"/>
      <c r="H72" s="18"/>
      <c r="I72" s="24"/>
      <c r="J72" s="24"/>
      <c r="K72" s="18"/>
      <c r="L72" s="18"/>
      <c r="M72" s="18"/>
      <c r="N72" s="18"/>
      <c r="O72" s="18"/>
      <c r="P72" s="24"/>
      <c r="Q72" s="24"/>
      <c r="R72" s="24"/>
      <c r="S72" s="18"/>
      <c r="T72" s="18"/>
      <c r="X72" s="18"/>
    </row>
    <row r="73" spans="1:27" s="10" customFormat="1" ht="11.25" outlineLevel="2" x14ac:dyDescent="0.2">
      <c r="A73" s="42" t="s">
        <v>75</v>
      </c>
      <c r="B73" s="43">
        <v>3</v>
      </c>
      <c r="C73" s="44"/>
      <c r="D73" s="45" t="s">
        <v>103</v>
      </c>
      <c r="E73" s="45"/>
      <c r="F73" s="46" t="s">
        <v>76</v>
      </c>
      <c r="G73" s="45"/>
      <c r="H73" s="47"/>
      <c r="I73" s="73"/>
      <c r="J73" s="48">
        <f>SUBTOTAL(9,J74:J89)</f>
        <v>0</v>
      </c>
      <c r="K73" s="47"/>
      <c r="L73" s="49">
        <f>SUBTOTAL(9,L74:L89)</f>
        <v>0</v>
      </c>
      <c r="M73" s="47"/>
      <c r="N73" s="49">
        <f>SUBTOTAL(9,N74:N89)</f>
        <v>0</v>
      </c>
      <c r="O73" s="50"/>
      <c r="P73" s="48">
        <f>SUBTOTAL(9,P74:P89)</f>
        <v>0</v>
      </c>
      <c r="Q73" s="48">
        <f>SUBTOTAL(9,Q74:Q89)</f>
        <v>0</v>
      </c>
      <c r="R73" s="45"/>
      <c r="S73" s="45"/>
      <c r="T73" s="43">
        <f>SUBTOTAL(9,T74:T89)</f>
        <v>5</v>
      </c>
      <c r="U73" s="18"/>
      <c r="V73" s="24"/>
      <c r="W73" s="24"/>
      <c r="X73" s="13"/>
    </row>
    <row r="74" spans="1:27" s="10" customFormat="1" ht="11.25" outlineLevel="3" x14ac:dyDescent="0.2">
      <c r="A74" s="51"/>
      <c r="B74" s="52"/>
      <c r="C74" s="53">
        <v>462</v>
      </c>
      <c r="D74" s="54" t="s">
        <v>106</v>
      </c>
      <c r="E74" s="55"/>
      <c r="F74" s="56" t="s">
        <v>132</v>
      </c>
      <c r="G74" s="54" t="s">
        <v>105</v>
      </c>
      <c r="H74" s="57">
        <v>1</v>
      </c>
      <c r="I74" s="1"/>
      <c r="J74" s="58">
        <f>H74*I74</f>
        <v>0</v>
      </c>
      <c r="K74" s="59"/>
      <c r="L74" s="59">
        <f>H74*K74</f>
        <v>0</v>
      </c>
      <c r="M74" s="59"/>
      <c r="N74" s="59">
        <f>H74*M74</f>
        <v>0</v>
      </c>
      <c r="O74" s="60">
        <v>21</v>
      </c>
      <c r="P74" s="60">
        <f>J74*(O74/100)</f>
        <v>0</v>
      </c>
      <c r="Q74" s="60">
        <f>J74+P74</f>
        <v>0</v>
      </c>
      <c r="R74" s="61" t="s">
        <v>133</v>
      </c>
      <c r="S74" s="61" t="s">
        <v>104</v>
      </c>
      <c r="T74" s="62">
        <v>1</v>
      </c>
      <c r="U74" s="24"/>
      <c r="V74" s="24"/>
      <c r="W74" s="24"/>
      <c r="X74" s="13"/>
    </row>
    <row r="75" spans="1:27" s="10" customFormat="1" ht="9.75" outlineLevel="4" x14ac:dyDescent="0.2">
      <c r="A75" s="63"/>
      <c r="B75" s="64"/>
      <c r="C75" s="64"/>
      <c r="D75" s="65"/>
      <c r="E75" s="66" t="s">
        <v>0</v>
      </c>
      <c r="F75" s="133" t="s">
        <v>40</v>
      </c>
      <c r="G75" s="133"/>
      <c r="H75" s="134"/>
      <c r="I75" s="135"/>
      <c r="J75" s="136"/>
      <c r="K75" s="68"/>
      <c r="L75" s="68"/>
      <c r="M75" s="68"/>
      <c r="N75" s="68"/>
      <c r="O75" s="69"/>
      <c r="P75" s="69"/>
      <c r="Q75" s="69"/>
      <c r="R75" s="65"/>
      <c r="S75" s="65"/>
      <c r="T75" s="64"/>
      <c r="U75" s="18"/>
      <c r="V75" s="24"/>
      <c r="W75" s="24"/>
      <c r="X75" s="67" t="str">
        <f>F75</f>
        <v>---</v>
      </c>
      <c r="Y75" s="16"/>
      <c r="AA75" s="70"/>
    </row>
    <row r="76" spans="1:27" s="10" customFormat="1" ht="7.5" customHeight="1" outlineLevel="4" x14ac:dyDescent="0.15">
      <c r="B76" s="12"/>
      <c r="C76" s="12"/>
      <c r="D76" s="13"/>
      <c r="E76" s="13"/>
      <c r="F76" s="71"/>
      <c r="G76" s="13"/>
      <c r="H76" s="14"/>
      <c r="I76" s="72"/>
      <c r="J76" s="15"/>
      <c r="K76" s="14"/>
      <c r="L76" s="14"/>
      <c r="M76" s="14"/>
      <c r="N76" s="14"/>
      <c r="O76" s="15"/>
      <c r="P76" s="15"/>
      <c r="Q76" s="15"/>
      <c r="R76" s="13"/>
      <c r="S76" s="13"/>
      <c r="T76" s="12"/>
      <c r="U76" s="24"/>
      <c r="X76" s="13"/>
    </row>
    <row r="77" spans="1:27" s="10" customFormat="1" ht="11.25" outlineLevel="3" x14ac:dyDescent="0.2">
      <c r="A77" s="51"/>
      <c r="B77" s="52"/>
      <c r="C77" s="53">
        <v>463</v>
      </c>
      <c r="D77" s="54" t="s">
        <v>106</v>
      </c>
      <c r="E77" s="55"/>
      <c r="F77" s="56" t="s">
        <v>134</v>
      </c>
      <c r="G77" s="54" t="s">
        <v>105</v>
      </c>
      <c r="H77" s="57">
        <v>1</v>
      </c>
      <c r="I77" s="1"/>
      <c r="J77" s="58">
        <f>H77*I77</f>
        <v>0</v>
      </c>
      <c r="K77" s="59"/>
      <c r="L77" s="59">
        <f>H77*K77</f>
        <v>0</v>
      </c>
      <c r="M77" s="59"/>
      <c r="N77" s="59">
        <f>H77*M77</f>
        <v>0</v>
      </c>
      <c r="O77" s="60">
        <v>21</v>
      </c>
      <c r="P77" s="60">
        <f>J77*(O77/100)</f>
        <v>0</v>
      </c>
      <c r="Q77" s="60">
        <f>J77+P77</f>
        <v>0</v>
      </c>
      <c r="R77" s="61"/>
      <c r="S77" s="61" t="s">
        <v>104</v>
      </c>
      <c r="T77" s="62">
        <v>1</v>
      </c>
      <c r="U77" s="24"/>
      <c r="V77" s="24"/>
      <c r="W77" s="24"/>
      <c r="X77" s="13"/>
    </row>
    <row r="78" spans="1:27" s="10" customFormat="1" ht="9.75" outlineLevel="4" x14ac:dyDescent="0.2">
      <c r="A78" s="63"/>
      <c r="B78" s="64"/>
      <c r="C78" s="64"/>
      <c r="D78" s="65"/>
      <c r="E78" s="66" t="s">
        <v>0</v>
      </c>
      <c r="F78" s="133" t="s">
        <v>40</v>
      </c>
      <c r="G78" s="133"/>
      <c r="H78" s="134"/>
      <c r="I78" s="135"/>
      <c r="J78" s="136"/>
      <c r="K78" s="68"/>
      <c r="L78" s="68"/>
      <c r="M78" s="68"/>
      <c r="N78" s="68"/>
      <c r="O78" s="69"/>
      <c r="P78" s="69"/>
      <c r="Q78" s="69"/>
      <c r="R78" s="65"/>
      <c r="S78" s="65"/>
      <c r="T78" s="64"/>
      <c r="U78" s="18"/>
      <c r="V78" s="24"/>
      <c r="W78" s="24"/>
      <c r="X78" s="67" t="str">
        <f>F78</f>
        <v>---</v>
      </c>
      <c r="Y78" s="16"/>
      <c r="AA78" s="70"/>
    </row>
    <row r="79" spans="1:27" s="10" customFormat="1" ht="7.5" customHeight="1" outlineLevel="4" x14ac:dyDescent="0.15">
      <c r="B79" s="12"/>
      <c r="C79" s="12"/>
      <c r="D79" s="13"/>
      <c r="E79" s="13"/>
      <c r="F79" s="71"/>
      <c r="G79" s="13"/>
      <c r="H79" s="14"/>
      <c r="I79" s="72"/>
      <c r="J79" s="15"/>
      <c r="K79" s="14"/>
      <c r="L79" s="14"/>
      <c r="M79" s="14"/>
      <c r="N79" s="14"/>
      <c r="O79" s="15"/>
      <c r="P79" s="15"/>
      <c r="Q79" s="15"/>
      <c r="R79" s="13"/>
      <c r="S79" s="13"/>
      <c r="T79" s="12"/>
      <c r="U79" s="24"/>
      <c r="X79" s="13"/>
    </row>
    <row r="80" spans="1:27" s="10" customFormat="1" ht="11.25" outlineLevel="3" x14ac:dyDescent="0.2">
      <c r="A80" s="51"/>
      <c r="B80" s="52"/>
      <c r="C80" s="53">
        <v>464</v>
      </c>
      <c r="D80" s="54" t="s">
        <v>106</v>
      </c>
      <c r="E80" s="55"/>
      <c r="F80" s="56" t="s">
        <v>135</v>
      </c>
      <c r="G80" s="54" t="s">
        <v>105</v>
      </c>
      <c r="H80" s="57">
        <v>1</v>
      </c>
      <c r="I80" s="1"/>
      <c r="J80" s="58">
        <f>H80*I80</f>
        <v>0</v>
      </c>
      <c r="K80" s="59"/>
      <c r="L80" s="59">
        <f>H80*K80</f>
        <v>0</v>
      </c>
      <c r="M80" s="59"/>
      <c r="N80" s="59">
        <f>H80*M80</f>
        <v>0</v>
      </c>
      <c r="O80" s="60">
        <v>21</v>
      </c>
      <c r="P80" s="60">
        <f>J80*(O80/100)</f>
        <v>0</v>
      </c>
      <c r="Q80" s="60">
        <f>J80+P80</f>
        <v>0</v>
      </c>
      <c r="R80" s="61"/>
      <c r="S80" s="61" t="s">
        <v>104</v>
      </c>
      <c r="T80" s="62">
        <v>1</v>
      </c>
      <c r="U80" s="24"/>
      <c r="V80" s="24"/>
      <c r="W80" s="24"/>
      <c r="X80" s="13"/>
    </row>
    <row r="81" spans="1:27" s="10" customFormat="1" ht="9.75" outlineLevel="4" x14ac:dyDescent="0.2">
      <c r="A81" s="63"/>
      <c r="B81" s="64"/>
      <c r="C81" s="64"/>
      <c r="D81" s="65"/>
      <c r="E81" s="66" t="s">
        <v>0</v>
      </c>
      <c r="F81" s="133" t="s">
        <v>40</v>
      </c>
      <c r="G81" s="133"/>
      <c r="H81" s="134"/>
      <c r="I81" s="135"/>
      <c r="J81" s="136"/>
      <c r="K81" s="68"/>
      <c r="L81" s="68"/>
      <c r="M81" s="68"/>
      <c r="N81" s="68"/>
      <c r="O81" s="69"/>
      <c r="P81" s="69"/>
      <c r="Q81" s="69"/>
      <c r="R81" s="65"/>
      <c r="S81" s="65"/>
      <c r="T81" s="64"/>
      <c r="U81" s="18"/>
      <c r="V81" s="24"/>
      <c r="W81" s="24"/>
      <c r="X81" s="67" t="str">
        <f>F81</f>
        <v>---</v>
      </c>
      <c r="Y81" s="16"/>
      <c r="AA81" s="70"/>
    </row>
    <row r="82" spans="1:27" s="10" customFormat="1" ht="7.5" customHeight="1" outlineLevel="4" x14ac:dyDescent="0.15">
      <c r="B82" s="12"/>
      <c r="C82" s="12"/>
      <c r="D82" s="13"/>
      <c r="E82" s="13"/>
      <c r="F82" s="71"/>
      <c r="G82" s="13"/>
      <c r="H82" s="14"/>
      <c r="I82" s="72"/>
      <c r="J82" s="15"/>
      <c r="K82" s="14"/>
      <c r="L82" s="14"/>
      <c r="M82" s="14"/>
      <c r="N82" s="14"/>
      <c r="O82" s="15"/>
      <c r="P82" s="15"/>
      <c r="Q82" s="15"/>
      <c r="R82" s="13"/>
      <c r="S82" s="13"/>
      <c r="T82" s="12"/>
      <c r="U82" s="24"/>
      <c r="X82" s="13"/>
    </row>
    <row r="83" spans="1:27" s="10" customFormat="1" ht="11.25" outlineLevel="3" x14ac:dyDescent="0.2">
      <c r="A83" s="51"/>
      <c r="B83" s="52"/>
      <c r="C83" s="53">
        <v>465</v>
      </c>
      <c r="D83" s="54" t="s">
        <v>106</v>
      </c>
      <c r="E83" s="55"/>
      <c r="F83" s="56" t="s">
        <v>136</v>
      </c>
      <c r="G83" s="54" t="s">
        <v>105</v>
      </c>
      <c r="H83" s="57">
        <v>1</v>
      </c>
      <c r="I83" s="1"/>
      <c r="J83" s="58">
        <f>H83*I83</f>
        <v>0</v>
      </c>
      <c r="K83" s="59"/>
      <c r="L83" s="59">
        <f>H83*K83</f>
        <v>0</v>
      </c>
      <c r="M83" s="59"/>
      <c r="N83" s="59">
        <f>H83*M83</f>
        <v>0</v>
      </c>
      <c r="O83" s="60">
        <v>21</v>
      </c>
      <c r="P83" s="60">
        <f>J83*(O83/100)</f>
        <v>0</v>
      </c>
      <c r="Q83" s="60">
        <f>J83+P83</f>
        <v>0</v>
      </c>
      <c r="R83" s="61"/>
      <c r="S83" s="61" t="s">
        <v>104</v>
      </c>
      <c r="T83" s="62">
        <v>1</v>
      </c>
      <c r="U83" s="24"/>
      <c r="V83" s="24"/>
      <c r="W83" s="24"/>
      <c r="X83" s="13"/>
    </row>
    <row r="84" spans="1:27" s="10" customFormat="1" ht="9.75" outlineLevel="4" x14ac:dyDescent="0.2">
      <c r="A84" s="63"/>
      <c r="B84" s="64"/>
      <c r="C84" s="64"/>
      <c r="D84" s="65"/>
      <c r="E84" s="66" t="s">
        <v>0</v>
      </c>
      <c r="F84" s="133" t="s">
        <v>40</v>
      </c>
      <c r="G84" s="133"/>
      <c r="H84" s="134"/>
      <c r="I84" s="135"/>
      <c r="J84" s="136"/>
      <c r="K84" s="68"/>
      <c r="L84" s="68"/>
      <c r="M84" s="68"/>
      <c r="N84" s="68"/>
      <c r="O84" s="69"/>
      <c r="P84" s="69"/>
      <c r="Q84" s="69"/>
      <c r="R84" s="65"/>
      <c r="S84" s="65"/>
      <c r="T84" s="64"/>
      <c r="U84" s="18"/>
      <c r="V84" s="24"/>
      <c r="W84" s="24"/>
      <c r="X84" s="67" t="str">
        <f>F84</f>
        <v>---</v>
      </c>
      <c r="Y84" s="16"/>
      <c r="AA84" s="70"/>
    </row>
    <row r="85" spans="1:27" s="10" customFormat="1" ht="7.5" customHeight="1" outlineLevel="4" x14ac:dyDescent="0.15">
      <c r="B85" s="12"/>
      <c r="C85" s="12"/>
      <c r="D85" s="13"/>
      <c r="E85" s="13"/>
      <c r="F85" s="71"/>
      <c r="G85" s="13"/>
      <c r="H85" s="14"/>
      <c r="I85" s="72"/>
      <c r="J85" s="15"/>
      <c r="K85" s="14"/>
      <c r="L85" s="14"/>
      <c r="M85" s="14"/>
      <c r="N85" s="14"/>
      <c r="O85" s="15"/>
      <c r="P85" s="15"/>
      <c r="Q85" s="15"/>
      <c r="R85" s="13"/>
      <c r="S85" s="13"/>
      <c r="T85" s="12"/>
      <c r="U85" s="24"/>
      <c r="X85" s="13"/>
    </row>
    <row r="86" spans="1:27" s="10" customFormat="1" ht="22.5" outlineLevel="3" x14ac:dyDescent="0.2">
      <c r="A86" s="51"/>
      <c r="B86" s="52"/>
      <c r="C86" s="53">
        <v>466</v>
      </c>
      <c r="D86" s="54" t="s">
        <v>106</v>
      </c>
      <c r="E86" s="55"/>
      <c r="F86" s="56" t="s">
        <v>137</v>
      </c>
      <c r="G86" s="54" t="s">
        <v>105</v>
      </c>
      <c r="H86" s="57">
        <v>1</v>
      </c>
      <c r="I86" s="1"/>
      <c r="J86" s="58">
        <f>H86*I86</f>
        <v>0</v>
      </c>
      <c r="K86" s="59"/>
      <c r="L86" s="59">
        <f>H86*K86</f>
        <v>0</v>
      </c>
      <c r="M86" s="59"/>
      <c r="N86" s="59">
        <f>H86*M86</f>
        <v>0</v>
      </c>
      <c r="O86" s="60">
        <v>21</v>
      </c>
      <c r="P86" s="60">
        <f>J86*(O86/100)</f>
        <v>0</v>
      </c>
      <c r="Q86" s="60">
        <f>J86+P86</f>
        <v>0</v>
      </c>
      <c r="R86" s="61" t="s">
        <v>138</v>
      </c>
      <c r="S86" s="61" t="s">
        <v>104</v>
      </c>
      <c r="T86" s="62">
        <v>1</v>
      </c>
      <c r="U86" s="24"/>
      <c r="V86" s="24"/>
      <c r="W86" s="24"/>
      <c r="X86" s="13"/>
    </row>
    <row r="87" spans="1:27" s="10" customFormat="1" ht="9.75" outlineLevel="4" x14ac:dyDescent="0.2">
      <c r="A87" s="63"/>
      <c r="B87" s="64"/>
      <c r="C87" s="64"/>
      <c r="D87" s="65"/>
      <c r="E87" s="66" t="s">
        <v>0</v>
      </c>
      <c r="F87" s="133" t="s">
        <v>40</v>
      </c>
      <c r="G87" s="133"/>
      <c r="H87" s="134"/>
      <c r="I87" s="135"/>
      <c r="J87" s="136"/>
      <c r="K87" s="68"/>
      <c r="L87" s="68"/>
      <c r="M87" s="68"/>
      <c r="N87" s="68"/>
      <c r="O87" s="69"/>
      <c r="P87" s="69"/>
      <c r="Q87" s="69"/>
      <c r="R87" s="65"/>
      <c r="S87" s="65"/>
      <c r="T87" s="64"/>
      <c r="U87" s="18"/>
      <c r="V87" s="24"/>
      <c r="W87" s="24"/>
      <c r="X87" s="67" t="str">
        <f>F87</f>
        <v>---</v>
      </c>
      <c r="Y87" s="16"/>
      <c r="AA87" s="70"/>
    </row>
    <row r="88" spans="1:27" s="10" customFormat="1" ht="7.5" customHeight="1" outlineLevel="4" x14ac:dyDescent="0.15">
      <c r="B88" s="12"/>
      <c r="C88" s="12"/>
      <c r="D88" s="13"/>
      <c r="E88" s="13"/>
      <c r="F88" s="71"/>
      <c r="G88" s="13"/>
      <c r="H88" s="14"/>
      <c r="I88" s="72"/>
      <c r="J88" s="15"/>
      <c r="K88" s="14"/>
      <c r="L88" s="14"/>
      <c r="M88" s="14"/>
      <c r="N88" s="14"/>
      <c r="O88" s="15"/>
      <c r="P88" s="15"/>
      <c r="Q88" s="15"/>
      <c r="R88" s="13"/>
      <c r="S88" s="13"/>
      <c r="T88" s="12"/>
      <c r="U88" s="24"/>
      <c r="X88" s="13"/>
    </row>
    <row r="89" spans="1:27" s="10" customFormat="1" ht="8.25" outlineLevel="3" x14ac:dyDescent="0.15">
      <c r="B89" s="18"/>
      <c r="C89" s="18"/>
      <c r="D89" s="18"/>
      <c r="E89" s="18"/>
      <c r="F89" s="18"/>
      <c r="G89" s="18"/>
      <c r="H89" s="18"/>
      <c r="I89" s="24"/>
      <c r="J89" s="24"/>
      <c r="K89" s="18"/>
      <c r="L89" s="18"/>
      <c r="M89" s="18"/>
      <c r="N89" s="18"/>
      <c r="O89" s="18"/>
      <c r="P89" s="24"/>
      <c r="Q89" s="24"/>
      <c r="R89" s="24"/>
      <c r="S89" s="18"/>
      <c r="T89" s="18"/>
      <c r="X89" s="18"/>
    </row>
    <row r="90" spans="1:27" s="10" customFormat="1" ht="11.25" outlineLevel="2" x14ac:dyDescent="0.2">
      <c r="A90" s="42" t="s">
        <v>77</v>
      </c>
      <c r="B90" s="43">
        <v>3</v>
      </c>
      <c r="C90" s="44"/>
      <c r="D90" s="45" t="s">
        <v>103</v>
      </c>
      <c r="E90" s="45"/>
      <c r="F90" s="46" t="s">
        <v>78</v>
      </c>
      <c r="G90" s="45"/>
      <c r="H90" s="47"/>
      <c r="I90" s="73"/>
      <c r="J90" s="48">
        <f>SUBTOTAL(9,J91:J100)</f>
        <v>0</v>
      </c>
      <c r="K90" s="47"/>
      <c r="L90" s="49">
        <f>SUBTOTAL(9,L91:L100)</f>
        <v>0</v>
      </c>
      <c r="M90" s="47"/>
      <c r="N90" s="49">
        <f>SUBTOTAL(9,N91:N100)</f>
        <v>0</v>
      </c>
      <c r="O90" s="50"/>
      <c r="P90" s="48">
        <f>SUBTOTAL(9,P91:P100)</f>
        <v>0</v>
      </c>
      <c r="Q90" s="48">
        <f>SUBTOTAL(9,Q91:Q100)</f>
        <v>0</v>
      </c>
      <c r="R90" s="45"/>
      <c r="S90" s="45"/>
      <c r="T90" s="43">
        <f>SUBTOTAL(9,T91:T100)</f>
        <v>3</v>
      </c>
      <c r="U90" s="18"/>
      <c r="V90" s="24"/>
      <c r="W90" s="24"/>
      <c r="X90" s="13"/>
    </row>
    <row r="91" spans="1:27" s="10" customFormat="1" ht="11.25" outlineLevel="3" x14ac:dyDescent="0.2">
      <c r="A91" s="51"/>
      <c r="B91" s="52"/>
      <c r="C91" s="53">
        <v>467</v>
      </c>
      <c r="D91" s="54" t="s">
        <v>106</v>
      </c>
      <c r="E91" s="55"/>
      <c r="F91" s="56" t="s">
        <v>139</v>
      </c>
      <c r="G91" s="54" t="s">
        <v>105</v>
      </c>
      <c r="H91" s="57">
        <v>1</v>
      </c>
      <c r="I91" s="1"/>
      <c r="J91" s="58">
        <f>H91*I91</f>
        <v>0</v>
      </c>
      <c r="K91" s="59"/>
      <c r="L91" s="59">
        <f>H91*K91</f>
        <v>0</v>
      </c>
      <c r="M91" s="59"/>
      <c r="N91" s="59">
        <f>H91*M91</f>
        <v>0</v>
      </c>
      <c r="O91" s="60">
        <v>21</v>
      </c>
      <c r="P91" s="60">
        <f>J91*(O91/100)</f>
        <v>0</v>
      </c>
      <c r="Q91" s="60">
        <f>J91+P91</f>
        <v>0</v>
      </c>
      <c r="R91" s="61" t="s">
        <v>140</v>
      </c>
      <c r="S91" s="61" t="s">
        <v>104</v>
      </c>
      <c r="T91" s="62">
        <v>1</v>
      </c>
      <c r="U91" s="24"/>
      <c r="V91" s="24"/>
      <c r="W91" s="24"/>
      <c r="X91" s="13"/>
    </row>
    <row r="92" spans="1:27" s="10" customFormat="1" ht="9.75" outlineLevel="4" x14ac:dyDescent="0.2">
      <c r="A92" s="63"/>
      <c r="B92" s="64"/>
      <c r="C92" s="64"/>
      <c r="D92" s="65"/>
      <c r="E92" s="66" t="s">
        <v>0</v>
      </c>
      <c r="F92" s="133" t="s">
        <v>40</v>
      </c>
      <c r="G92" s="133"/>
      <c r="H92" s="134"/>
      <c r="I92" s="135"/>
      <c r="J92" s="136"/>
      <c r="K92" s="68"/>
      <c r="L92" s="68"/>
      <c r="M92" s="68"/>
      <c r="N92" s="68"/>
      <c r="O92" s="69"/>
      <c r="P92" s="69"/>
      <c r="Q92" s="69"/>
      <c r="R92" s="65"/>
      <c r="S92" s="65"/>
      <c r="T92" s="64"/>
      <c r="U92" s="18"/>
      <c r="V92" s="24"/>
      <c r="W92" s="24"/>
      <c r="X92" s="67" t="str">
        <f>F92</f>
        <v>---</v>
      </c>
      <c r="Y92" s="16"/>
      <c r="AA92" s="70"/>
    </row>
    <row r="93" spans="1:27" s="10" customFormat="1" ht="7.5" customHeight="1" outlineLevel="4" x14ac:dyDescent="0.15">
      <c r="B93" s="12"/>
      <c r="C93" s="12"/>
      <c r="D93" s="13"/>
      <c r="E93" s="13"/>
      <c r="F93" s="71"/>
      <c r="G93" s="13"/>
      <c r="H93" s="14"/>
      <c r="I93" s="72"/>
      <c r="J93" s="15"/>
      <c r="K93" s="14"/>
      <c r="L93" s="14"/>
      <c r="M93" s="14"/>
      <c r="N93" s="14"/>
      <c r="O93" s="15"/>
      <c r="P93" s="15"/>
      <c r="Q93" s="15"/>
      <c r="R93" s="13"/>
      <c r="S93" s="13"/>
      <c r="T93" s="12"/>
      <c r="U93" s="24"/>
      <c r="X93" s="13"/>
    </row>
    <row r="94" spans="1:27" s="10" customFormat="1" ht="11.25" outlineLevel="3" x14ac:dyDescent="0.2">
      <c r="A94" s="51"/>
      <c r="B94" s="52"/>
      <c r="C94" s="53">
        <v>468</v>
      </c>
      <c r="D94" s="54" t="s">
        <v>106</v>
      </c>
      <c r="E94" s="55"/>
      <c r="F94" s="56" t="s">
        <v>136</v>
      </c>
      <c r="G94" s="54" t="s">
        <v>105</v>
      </c>
      <c r="H94" s="57">
        <v>1</v>
      </c>
      <c r="I94" s="1"/>
      <c r="J94" s="58">
        <f>H94*I94</f>
        <v>0</v>
      </c>
      <c r="K94" s="59"/>
      <c r="L94" s="59">
        <f>H94*K94</f>
        <v>0</v>
      </c>
      <c r="M94" s="59"/>
      <c r="N94" s="59">
        <f>H94*M94</f>
        <v>0</v>
      </c>
      <c r="O94" s="60">
        <v>21</v>
      </c>
      <c r="P94" s="60">
        <f>J94*(O94/100)</f>
        <v>0</v>
      </c>
      <c r="Q94" s="60">
        <f>J94+P94</f>
        <v>0</v>
      </c>
      <c r="R94" s="61"/>
      <c r="S94" s="61" t="s">
        <v>104</v>
      </c>
      <c r="T94" s="62">
        <v>1</v>
      </c>
      <c r="U94" s="24"/>
      <c r="V94" s="24"/>
      <c r="W94" s="24"/>
      <c r="X94" s="13"/>
    </row>
    <row r="95" spans="1:27" s="10" customFormat="1" ht="9.75" outlineLevel="4" x14ac:dyDescent="0.2">
      <c r="A95" s="63"/>
      <c r="B95" s="64"/>
      <c r="C95" s="64"/>
      <c r="D95" s="65"/>
      <c r="E95" s="66" t="s">
        <v>0</v>
      </c>
      <c r="F95" s="133" t="s">
        <v>40</v>
      </c>
      <c r="G95" s="133"/>
      <c r="H95" s="134"/>
      <c r="I95" s="135"/>
      <c r="J95" s="136"/>
      <c r="K95" s="68"/>
      <c r="L95" s="68"/>
      <c r="M95" s="68"/>
      <c r="N95" s="68"/>
      <c r="O95" s="69"/>
      <c r="P95" s="69"/>
      <c r="Q95" s="69"/>
      <c r="R95" s="65"/>
      <c r="S95" s="65"/>
      <c r="T95" s="64"/>
      <c r="U95" s="18"/>
      <c r="V95" s="24"/>
      <c r="W95" s="24"/>
      <c r="X95" s="67" t="str">
        <f>F95</f>
        <v>---</v>
      </c>
      <c r="Y95" s="16"/>
      <c r="AA95" s="70"/>
    </row>
    <row r="96" spans="1:27" s="10" customFormat="1" ht="7.5" customHeight="1" outlineLevel="4" x14ac:dyDescent="0.15">
      <c r="B96" s="12"/>
      <c r="C96" s="12"/>
      <c r="D96" s="13"/>
      <c r="E96" s="13"/>
      <c r="F96" s="71"/>
      <c r="G96" s="13"/>
      <c r="H96" s="14"/>
      <c r="I96" s="72"/>
      <c r="J96" s="15"/>
      <c r="K96" s="14"/>
      <c r="L96" s="14"/>
      <c r="M96" s="14"/>
      <c r="N96" s="14"/>
      <c r="O96" s="15"/>
      <c r="P96" s="15"/>
      <c r="Q96" s="15"/>
      <c r="R96" s="13"/>
      <c r="S96" s="13"/>
      <c r="T96" s="12"/>
      <c r="U96" s="24"/>
      <c r="X96" s="13"/>
    </row>
    <row r="97" spans="1:27" s="10" customFormat="1" ht="11.25" outlineLevel="3" x14ac:dyDescent="0.2">
      <c r="A97" s="51"/>
      <c r="B97" s="52"/>
      <c r="C97" s="53">
        <v>469</v>
      </c>
      <c r="D97" s="54" t="s">
        <v>106</v>
      </c>
      <c r="E97" s="55"/>
      <c r="F97" s="56" t="s">
        <v>128</v>
      </c>
      <c r="G97" s="54" t="s">
        <v>105</v>
      </c>
      <c r="H97" s="57">
        <v>1</v>
      </c>
      <c r="I97" s="1"/>
      <c r="J97" s="58">
        <f>H97*I97</f>
        <v>0</v>
      </c>
      <c r="K97" s="59"/>
      <c r="L97" s="59">
        <f>H97*K97</f>
        <v>0</v>
      </c>
      <c r="M97" s="59"/>
      <c r="N97" s="59">
        <f>H97*M97</f>
        <v>0</v>
      </c>
      <c r="O97" s="60">
        <v>21</v>
      </c>
      <c r="P97" s="60">
        <f>J97*(O97/100)</f>
        <v>0</v>
      </c>
      <c r="Q97" s="60">
        <f>J97+P97</f>
        <v>0</v>
      </c>
      <c r="R97" s="61"/>
      <c r="S97" s="61" t="s">
        <v>104</v>
      </c>
      <c r="T97" s="62">
        <v>1</v>
      </c>
      <c r="U97" s="24"/>
      <c r="V97" s="24"/>
      <c r="W97" s="24"/>
      <c r="X97" s="13"/>
    </row>
    <row r="98" spans="1:27" s="10" customFormat="1" ht="9.75" outlineLevel="4" x14ac:dyDescent="0.2">
      <c r="A98" s="63"/>
      <c r="B98" s="64"/>
      <c r="C98" s="64"/>
      <c r="D98" s="65"/>
      <c r="E98" s="66" t="s">
        <v>0</v>
      </c>
      <c r="F98" s="133" t="s">
        <v>40</v>
      </c>
      <c r="G98" s="133"/>
      <c r="H98" s="134"/>
      <c r="I98" s="135"/>
      <c r="J98" s="136"/>
      <c r="K98" s="68"/>
      <c r="L98" s="68"/>
      <c r="M98" s="68"/>
      <c r="N98" s="68"/>
      <c r="O98" s="69"/>
      <c r="P98" s="69"/>
      <c r="Q98" s="69"/>
      <c r="R98" s="65"/>
      <c r="S98" s="65"/>
      <c r="T98" s="64"/>
      <c r="U98" s="18"/>
      <c r="V98" s="24"/>
      <c r="W98" s="24"/>
      <c r="X98" s="67" t="str">
        <f>F98</f>
        <v>---</v>
      </c>
      <c r="Y98" s="16"/>
      <c r="AA98" s="70"/>
    </row>
    <row r="99" spans="1:27" s="10" customFormat="1" ht="7.5" customHeight="1" outlineLevel="4" x14ac:dyDescent="0.15">
      <c r="B99" s="12"/>
      <c r="C99" s="12"/>
      <c r="D99" s="13"/>
      <c r="E99" s="13"/>
      <c r="F99" s="71"/>
      <c r="G99" s="13"/>
      <c r="H99" s="14"/>
      <c r="I99" s="72"/>
      <c r="J99" s="15"/>
      <c r="K99" s="14"/>
      <c r="L99" s="14"/>
      <c r="M99" s="14"/>
      <c r="N99" s="14"/>
      <c r="O99" s="15"/>
      <c r="P99" s="15"/>
      <c r="Q99" s="15"/>
      <c r="R99" s="13"/>
      <c r="S99" s="13"/>
      <c r="T99" s="12"/>
      <c r="U99" s="24"/>
      <c r="X99" s="13"/>
    </row>
    <row r="100" spans="1:27" s="10" customFormat="1" ht="8.25" outlineLevel="3" x14ac:dyDescent="0.15">
      <c r="B100" s="18"/>
      <c r="C100" s="18"/>
      <c r="D100" s="18"/>
      <c r="E100" s="18"/>
      <c r="F100" s="18"/>
      <c r="G100" s="18"/>
      <c r="H100" s="18"/>
      <c r="I100" s="24"/>
      <c r="J100" s="24"/>
      <c r="K100" s="18"/>
      <c r="L100" s="18"/>
      <c r="M100" s="18"/>
      <c r="N100" s="18"/>
      <c r="O100" s="18"/>
      <c r="P100" s="24"/>
      <c r="Q100" s="24"/>
      <c r="R100" s="24"/>
      <c r="S100" s="18"/>
      <c r="T100" s="18"/>
      <c r="X100" s="18"/>
    </row>
    <row r="101" spans="1:27" s="10" customFormat="1" ht="11.25" outlineLevel="2" x14ac:dyDescent="0.2">
      <c r="A101" s="42" t="s">
        <v>79</v>
      </c>
      <c r="B101" s="43">
        <v>3</v>
      </c>
      <c r="C101" s="44"/>
      <c r="D101" s="45" t="s">
        <v>103</v>
      </c>
      <c r="E101" s="45"/>
      <c r="F101" s="46" t="s">
        <v>80</v>
      </c>
      <c r="G101" s="45"/>
      <c r="H101" s="47"/>
      <c r="I101" s="73"/>
      <c r="J101" s="48">
        <f>SUBTOTAL(9,J102:J111)</f>
        <v>0</v>
      </c>
      <c r="K101" s="47"/>
      <c r="L101" s="49">
        <f>SUBTOTAL(9,L102:L111)</f>
        <v>0</v>
      </c>
      <c r="M101" s="47"/>
      <c r="N101" s="49">
        <f>SUBTOTAL(9,N102:N111)</f>
        <v>0</v>
      </c>
      <c r="O101" s="50"/>
      <c r="P101" s="48">
        <f>SUBTOTAL(9,P102:P111)</f>
        <v>0</v>
      </c>
      <c r="Q101" s="48">
        <f>SUBTOTAL(9,Q102:Q111)</f>
        <v>0</v>
      </c>
      <c r="R101" s="45"/>
      <c r="S101" s="45"/>
      <c r="T101" s="43">
        <f>SUBTOTAL(9,T102:T111)</f>
        <v>3</v>
      </c>
      <c r="U101" s="18"/>
      <c r="V101" s="24"/>
      <c r="W101" s="24"/>
      <c r="X101" s="13"/>
    </row>
    <row r="102" spans="1:27" s="10" customFormat="1" ht="45" outlineLevel="3" x14ac:dyDescent="0.2">
      <c r="A102" s="51"/>
      <c r="B102" s="52"/>
      <c r="C102" s="53">
        <v>470</v>
      </c>
      <c r="D102" s="54" t="s">
        <v>106</v>
      </c>
      <c r="E102" s="55"/>
      <c r="F102" s="56" t="s">
        <v>141</v>
      </c>
      <c r="G102" s="54" t="s">
        <v>105</v>
      </c>
      <c r="H102" s="57">
        <v>1</v>
      </c>
      <c r="I102" s="1"/>
      <c r="J102" s="58">
        <f>H102*I102</f>
        <v>0</v>
      </c>
      <c r="K102" s="59"/>
      <c r="L102" s="59">
        <f>H102*K102</f>
        <v>0</v>
      </c>
      <c r="M102" s="59"/>
      <c r="N102" s="59">
        <f>H102*M102</f>
        <v>0</v>
      </c>
      <c r="O102" s="60">
        <v>21</v>
      </c>
      <c r="P102" s="60">
        <f>J102*(O102/100)</f>
        <v>0</v>
      </c>
      <c r="Q102" s="60">
        <f>J102+P102</f>
        <v>0</v>
      </c>
      <c r="R102" s="61" t="s">
        <v>142</v>
      </c>
      <c r="S102" s="61" t="s">
        <v>104</v>
      </c>
      <c r="T102" s="62">
        <v>1</v>
      </c>
      <c r="U102" s="24"/>
      <c r="V102" s="24"/>
      <c r="W102" s="24"/>
      <c r="X102" s="13"/>
    </row>
    <row r="103" spans="1:27" s="10" customFormat="1" ht="9.75" outlineLevel="4" x14ac:dyDescent="0.2">
      <c r="A103" s="63"/>
      <c r="B103" s="64"/>
      <c r="C103" s="64"/>
      <c r="D103" s="65"/>
      <c r="E103" s="66" t="s">
        <v>0</v>
      </c>
      <c r="F103" s="133" t="s">
        <v>40</v>
      </c>
      <c r="G103" s="133"/>
      <c r="H103" s="134"/>
      <c r="I103" s="135"/>
      <c r="J103" s="136"/>
      <c r="K103" s="68"/>
      <c r="L103" s="68"/>
      <c r="M103" s="68"/>
      <c r="N103" s="68"/>
      <c r="O103" s="69"/>
      <c r="P103" s="69"/>
      <c r="Q103" s="69"/>
      <c r="R103" s="65"/>
      <c r="S103" s="65"/>
      <c r="T103" s="64"/>
      <c r="U103" s="18"/>
      <c r="V103" s="24"/>
      <c r="W103" s="24"/>
      <c r="X103" s="67" t="str">
        <f>F103</f>
        <v>---</v>
      </c>
      <c r="Y103" s="16"/>
      <c r="AA103" s="70"/>
    </row>
    <row r="104" spans="1:27" s="10" customFormat="1" ht="7.5" customHeight="1" outlineLevel="4" x14ac:dyDescent="0.15">
      <c r="B104" s="12"/>
      <c r="C104" s="12"/>
      <c r="D104" s="13"/>
      <c r="E104" s="13"/>
      <c r="F104" s="71"/>
      <c r="G104" s="13"/>
      <c r="H104" s="14"/>
      <c r="I104" s="72"/>
      <c r="J104" s="15"/>
      <c r="K104" s="14"/>
      <c r="L104" s="14"/>
      <c r="M104" s="14"/>
      <c r="N104" s="14"/>
      <c r="O104" s="15"/>
      <c r="P104" s="15"/>
      <c r="Q104" s="15"/>
      <c r="R104" s="13"/>
      <c r="S104" s="13"/>
      <c r="T104" s="12"/>
      <c r="U104" s="24"/>
      <c r="X104" s="13"/>
    </row>
    <row r="105" spans="1:27" s="10" customFormat="1" ht="22.5" outlineLevel="3" x14ac:dyDescent="0.2">
      <c r="A105" s="51"/>
      <c r="B105" s="52"/>
      <c r="C105" s="53">
        <v>471</v>
      </c>
      <c r="D105" s="54" t="s">
        <v>106</v>
      </c>
      <c r="E105" s="55"/>
      <c r="F105" s="56" t="s">
        <v>143</v>
      </c>
      <c r="G105" s="54" t="s">
        <v>105</v>
      </c>
      <c r="H105" s="57">
        <v>1</v>
      </c>
      <c r="I105" s="1"/>
      <c r="J105" s="58">
        <f>H105*I105</f>
        <v>0</v>
      </c>
      <c r="K105" s="59"/>
      <c r="L105" s="59">
        <f>H105*K105</f>
        <v>0</v>
      </c>
      <c r="M105" s="59"/>
      <c r="N105" s="59">
        <f>H105*M105</f>
        <v>0</v>
      </c>
      <c r="O105" s="60">
        <v>21</v>
      </c>
      <c r="P105" s="60">
        <f>J105*(O105/100)</f>
        <v>0</v>
      </c>
      <c r="Q105" s="60">
        <f>J105+P105</f>
        <v>0</v>
      </c>
      <c r="R105" s="61" t="s">
        <v>120</v>
      </c>
      <c r="S105" s="61" t="s">
        <v>104</v>
      </c>
      <c r="T105" s="62">
        <v>1</v>
      </c>
      <c r="U105" s="24"/>
      <c r="V105" s="24"/>
      <c r="W105" s="24"/>
      <c r="X105" s="13"/>
    </row>
    <row r="106" spans="1:27" s="10" customFormat="1" ht="9.75" outlineLevel="4" x14ac:dyDescent="0.2">
      <c r="A106" s="63"/>
      <c r="B106" s="64"/>
      <c r="C106" s="64"/>
      <c r="D106" s="65"/>
      <c r="E106" s="66" t="s">
        <v>0</v>
      </c>
      <c r="F106" s="133" t="s">
        <v>40</v>
      </c>
      <c r="G106" s="133"/>
      <c r="H106" s="134"/>
      <c r="I106" s="135"/>
      <c r="J106" s="136"/>
      <c r="K106" s="68"/>
      <c r="L106" s="68"/>
      <c r="M106" s="68"/>
      <c r="N106" s="68"/>
      <c r="O106" s="69"/>
      <c r="P106" s="69"/>
      <c r="Q106" s="69"/>
      <c r="R106" s="65"/>
      <c r="S106" s="65"/>
      <c r="T106" s="64"/>
      <c r="U106" s="18"/>
      <c r="V106" s="24"/>
      <c r="W106" s="24"/>
      <c r="X106" s="67" t="str">
        <f>F106</f>
        <v>---</v>
      </c>
      <c r="Y106" s="16"/>
      <c r="AA106" s="70"/>
    </row>
    <row r="107" spans="1:27" s="10" customFormat="1" ht="7.5" customHeight="1" outlineLevel="4" x14ac:dyDescent="0.15">
      <c r="B107" s="12"/>
      <c r="C107" s="12"/>
      <c r="D107" s="13"/>
      <c r="E107" s="13"/>
      <c r="F107" s="71"/>
      <c r="G107" s="13"/>
      <c r="H107" s="14"/>
      <c r="I107" s="72"/>
      <c r="J107" s="15"/>
      <c r="K107" s="14"/>
      <c r="L107" s="14"/>
      <c r="M107" s="14"/>
      <c r="N107" s="14"/>
      <c r="O107" s="15"/>
      <c r="P107" s="15"/>
      <c r="Q107" s="15"/>
      <c r="R107" s="13"/>
      <c r="S107" s="13"/>
      <c r="T107" s="12"/>
      <c r="U107" s="24"/>
      <c r="X107" s="13"/>
    </row>
    <row r="108" spans="1:27" s="10" customFormat="1" ht="22.5" outlineLevel="3" x14ac:dyDescent="0.2">
      <c r="A108" s="51"/>
      <c r="B108" s="52"/>
      <c r="C108" s="53">
        <v>472</v>
      </c>
      <c r="D108" s="54" t="s">
        <v>106</v>
      </c>
      <c r="E108" s="55"/>
      <c r="F108" s="56" t="s">
        <v>143</v>
      </c>
      <c r="G108" s="54" t="s">
        <v>105</v>
      </c>
      <c r="H108" s="57">
        <v>1</v>
      </c>
      <c r="I108" s="1"/>
      <c r="J108" s="58">
        <f>H108*I108</f>
        <v>0</v>
      </c>
      <c r="K108" s="59"/>
      <c r="L108" s="59">
        <f>H108*K108</f>
        <v>0</v>
      </c>
      <c r="M108" s="59"/>
      <c r="N108" s="59">
        <f>H108*M108</f>
        <v>0</v>
      </c>
      <c r="O108" s="60">
        <v>21</v>
      </c>
      <c r="P108" s="60">
        <f>J108*(O108/100)</f>
        <v>0</v>
      </c>
      <c r="Q108" s="60">
        <f>J108+P108</f>
        <v>0</v>
      </c>
      <c r="R108" s="61" t="s">
        <v>120</v>
      </c>
      <c r="S108" s="61" t="s">
        <v>104</v>
      </c>
      <c r="T108" s="62">
        <v>1</v>
      </c>
      <c r="U108" s="24"/>
      <c r="V108" s="24"/>
      <c r="W108" s="24"/>
      <c r="X108" s="13"/>
    </row>
    <row r="109" spans="1:27" s="10" customFormat="1" ht="9.75" outlineLevel="4" x14ac:dyDescent="0.2">
      <c r="A109" s="63"/>
      <c r="B109" s="64"/>
      <c r="C109" s="64"/>
      <c r="D109" s="65"/>
      <c r="E109" s="66" t="s">
        <v>0</v>
      </c>
      <c r="F109" s="133" t="s">
        <v>40</v>
      </c>
      <c r="G109" s="133"/>
      <c r="H109" s="134"/>
      <c r="I109" s="135"/>
      <c r="J109" s="136"/>
      <c r="K109" s="68"/>
      <c r="L109" s="68"/>
      <c r="M109" s="68"/>
      <c r="N109" s="68"/>
      <c r="O109" s="69"/>
      <c r="P109" s="69"/>
      <c r="Q109" s="69"/>
      <c r="R109" s="65"/>
      <c r="S109" s="65"/>
      <c r="T109" s="64"/>
      <c r="U109" s="18"/>
      <c r="V109" s="24"/>
      <c r="W109" s="24"/>
      <c r="X109" s="67" t="str">
        <f>F109</f>
        <v>---</v>
      </c>
      <c r="Y109" s="16"/>
      <c r="AA109" s="70"/>
    </row>
    <row r="110" spans="1:27" s="10" customFormat="1" ht="7.5" customHeight="1" outlineLevel="4" x14ac:dyDescent="0.15">
      <c r="B110" s="12"/>
      <c r="C110" s="12"/>
      <c r="D110" s="13"/>
      <c r="E110" s="13"/>
      <c r="F110" s="71"/>
      <c r="G110" s="13"/>
      <c r="H110" s="14"/>
      <c r="I110" s="72"/>
      <c r="J110" s="15"/>
      <c r="K110" s="14"/>
      <c r="L110" s="14"/>
      <c r="M110" s="14"/>
      <c r="N110" s="14"/>
      <c r="O110" s="15"/>
      <c r="P110" s="15"/>
      <c r="Q110" s="15"/>
      <c r="R110" s="13"/>
      <c r="S110" s="13"/>
      <c r="T110" s="12"/>
      <c r="U110" s="24"/>
      <c r="X110" s="13"/>
    </row>
    <row r="111" spans="1:27" s="10" customFormat="1" ht="8.25" outlineLevel="3" x14ac:dyDescent="0.15">
      <c r="B111" s="18"/>
      <c r="C111" s="18"/>
      <c r="D111" s="18"/>
      <c r="E111" s="18"/>
      <c r="F111" s="18"/>
      <c r="G111" s="18"/>
      <c r="H111" s="18"/>
      <c r="I111" s="24"/>
      <c r="J111" s="24"/>
      <c r="K111" s="18"/>
      <c r="L111" s="18"/>
      <c r="M111" s="18"/>
      <c r="N111" s="18"/>
      <c r="O111" s="18"/>
      <c r="P111" s="24"/>
      <c r="Q111" s="24"/>
      <c r="R111" s="24"/>
      <c r="S111" s="18"/>
      <c r="T111" s="18"/>
      <c r="X111" s="18"/>
    </row>
    <row r="112" spans="1:27" s="10" customFormat="1" ht="11.25" outlineLevel="2" x14ac:dyDescent="0.2">
      <c r="A112" s="42" t="s">
        <v>81</v>
      </c>
      <c r="B112" s="43">
        <v>3</v>
      </c>
      <c r="C112" s="44"/>
      <c r="D112" s="45" t="s">
        <v>103</v>
      </c>
      <c r="E112" s="45"/>
      <c r="F112" s="46" t="s">
        <v>82</v>
      </c>
      <c r="G112" s="45"/>
      <c r="H112" s="47"/>
      <c r="I112" s="73"/>
      <c r="J112" s="48">
        <f>SUBTOTAL(9,J113:J170)</f>
        <v>0</v>
      </c>
      <c r="K112" s="47"/>
      <c r="L112" s="49">
        <f>SUBTOTAL(9,L113:L170)</f>
        <v>0</v>
      </c>
      <c r="M112" s="47"/>
      <c r="N112" s="49">
        <f>SUBTOTAL(9,N113:N170)</f>
        <v>0</v>
      </c>
      <c r="O112" s="50"/>
      <c r="P112" s="48">
        <f>SUBTOTAL(9,P113:P170)</f>
        <v>0</v>
      </c>
      <c r="Q112" s="48">
        <f>SUBTOTAL(9,Q113:Q170)</f>
        <v>0</v>
      </c>
      <c r="R112" s="45"/>
      <c r="S112" s="45"/>
      <c r="T112" s="43">
        <f>SUBTOTAL(9,T113:T170)</f>
        <v>19</v>
      </c>
      <c r="U112" s="18"/>
      <c r="V112" s="24"/>
      <c r="W112" s="24"/>
      <c r="X112" s="13"/>
    </row>
    <row r="113" spans="1:27" s="10" customFormat="1" ht="11.25" outlineLevel="3" x14ac:dyDescent="0.2">
      <c r="A113" s="51"/>
      <c r="B113" s="52"/>
      <c r="C113" s="53">
        <v>473</v>
      </c>
      <c r="D113" s="54" t="s">
        <v>106</v>
      </c>
      <c r="E113" s="55"/>
      <c r="F113" s="56" t="s">
        <v>144</v>
      </c>
      <c r="G113" s="54" t="s">
        <v>105</v>
      </c>
      <c r="H113" s="57">
        <v>1</v>
      </c>
      <c r="I113" s="1"/>
      <c r="J113" s="58">
        <f>H113*I113</f>
        <v>0</v>
      </c>
      <c r="K113" s="59"/>
      <c r="L113" s="59">
        <f>H113*K113</f>
        <v>0</v>
      </c>
      <c r="M113" s="59"/>
      <c r="N113" s="59">
        <f>H113*M113</f>
        <v>0</v>
      </c>
      <c r="O113" s="60">
        <v>21</v>
      </c>
      <c r="P113" s="60">
        <f>J113*(O113/100)</f>
        <v>0</v>
      </c>
      <c r="Q113" s="60">
        <f>J113+P113</f>
        <v>0</v>
      </c>
      <c r="R113" s="61" t="s">
        <v>145</v>
      </c>
      <c r="S113" s="61" t="s">
        <v>104</v>
      </c>
      <c r="T113" s="62">
        <v>1</v>
      </c>
      <c r="U113" s="24"/>
      <c r="V113" s="24"/>
      <c r="W113" s="24"/>
      <c r="X113" s="13"/>
    </row>
    <row r="114" spans="1:27" s="10" customFormat="1" ht="9.75" outlineLevel="4" x14ac:dyDescent="0.2">
      <c r="A114" s="63"/>
      <c r="B114" s="64"/>
      <c r="C114" s="64"/>
      <c r="D114" s="65"/>
      <c r="E114" s="66" t="s">
        <v>0</v>
      </c>
      <c r="F114" s="133" t="s">
        <v>40</v>
      </c>
      <c r="G114" s="133"/>
      <c r="H114" s="134"/>
      <c r="I114" s="135"/>
      <c r="J114" s="136"/>
      <c r="K114" s="68"/>
      <c r="L114" s="68"/>
      <c r="M114" s="68"/>
      <c r="N114" s="68"/>
      <c r="O114" s="69"/>
      <c r="P114" s="69"/>
      <c r="Q114" s="69"/>
      <c r="R114" s="65"/>
      <c r="S114" s="65"/>
      <c r="T114" s="64"/>
      <c r="U114" s="18"/>
      <c r="V114" s="24"/>
      <c r="W114" s="24"/>
      <c r="X114" s="67" t="str">
        <f>F114</f>
        <v>---</v>
      </c>
      <c r="Y114" s="16"/>
      <c r="AA114" s="70"/>
    </row>
    <row r="115" spans="1:27" s="10" customFormat="1" ht="7.5" customHeight="1" outlineLevel="4" x14ac:dyDescent="0.15">
      <c r="B115" s="12"/>
      <c r="C115" s="12"/>
      <c r="D115" s="13"/>
      <c r="E115" s="13"/>
      <c r="F115" s="71"/>
      <c r="G115" s="13"/>
      <c r="H115" s="14"/>
      <c r="I115" s="72"/>
      <c r="J115" s="15"/>
      <c r="K115" s="14"/>
      <c r="L115" s="14"/>
      <c r="M115" s="14"/>
      <c r="N115" s="14"/>
      <c r="O115" s="15"/>
      <c r="P115" s="15"/>
      <c r="Q115" s="15"/>
      <c r="R115" s="13"/>
      <c r="S115" s="13"/>
      <c r="T115" s="12"/>
      <c r="U115" s="24"/>
      <c r="X115" s="13"/>
    </row>
    <row r="116" spans="1:27" s="10" customFormat="1" ht="22.5" outlineLevel="3" x14ac:dyDescent="0.2">
      <c r="A116" s="51"/>
      <c r="B116" s="52"/>
      <c r="C116" s="53">
        <v>474</v>
      </c>
      <c r="D116" s="54" t="s">
        <v>106</v>
      </c>
      <c r="E116" s="55"/>
      <c r="F116" s="56" t="s">
        <v>146</v>
      </c>
      <c r="G116" s="54" t="s">
        <v>105</v>
      </c>
      <c r="H116" s="57">
        <v>1</v>
      </c>
      <c r="I116" s="1"/>
      <c r="J116" s="58">
        <f>H116*I116</f>
        <v>0</v>
      </c>
      <c r="K116" s="59"/>
      <c r="L116" s="59">
        <f>H116*K116</f>
        <v>0</v>
      </c>
      <c r="M116" s="59"/>
      <c r="N116" s="59">
        <f>H116*M116</f>
        <v>0</v>
      </c>
      <c r="O116" s="60">
        <v>21</v>
      </c>
      <c r="P116" s="60">
        <f>J116*(O116/100)</f>
        <v>0</v>
      </c>
      <c r="Q116" s="60">
        <f>J116+P116</f>
        <v>0</v>
      </c>
      <c r="R116" s="61" t="s">
        <v>147</v>
      </c>
      <c r="S116" s="61" t="s">
        <v>104</v>
      </c>
      <c r="T116" s="62">
        <v>1</v>
      </c>
      <c r="U116" s="24"/>
      <c r="V116" s="24"/>
      <c r="W116" s="24"/>
      <c r="X116" s="13"/>
    </row>
    <row r="117" spans="1:27" s="10" customFormat="1" ht="9.75" outlineLevel="4" x14ac:dyDescent="0.2">
      <c r="A117" s="63"/>
      <c r="B117" s="64"/>
      <c r="C117" s="64"/>
      <c r="D117" s="65"/>
      <c r="E117" s="66" t="s">
        <v>0</v>
      </c>
      <c r="F117" s="133" t="s">
        <v>40</v>
      </c>
      <c r="G117" s="133"/>
      <c r="H117" s="134"/>
      <c r="I117" s="135"/>
      <c r="J117" s="136"/>
      <c r="K117" s="68"/>
      <c r="L117" s="68"/>
      <c r="M117" s="68"/>
      <c r="N117" s="68"/>
      <c r="O117" s="69"/>
      <c r="P117" s="69"/>
      <c r="Q117" s="69"/>
      <c r="R117" s="65"/>
      <c r="S117" s="65"/>
      <c r="T117" s="64"/>
      <c r="U117" s="18"/>
      <c r="V117" s="24"/>
      <c r="W117" s="24"/>
      <c r="X117" s="67" t="str">
        <f>F117</f>
        <v>---</v>
      </c>
      <c r="Y117" s="16"/>
      <c r="AA117" s="70"/>
    </row>
    <row r="118" spans="1:27" s="10" customFormat="1" ht="7.5" customHeight="1" outlineLevel="4" x14ac:dyDescent="0.15">
      <c r="B118" s="12"/>
      <c r="C118" s="12"/>
      <c r="D118" s="13"/>
      <c r="E118" s="13"/>
      <c r="F118" s="71"/>
      <c r="G118" s="13"/>
      <c r="H118" s="14"/>
      <c r="I118" s="72"/>
      <c r="J118" s="15"/>
      <c r="K118" s="14"/>
      <c r="L118" s="14"/>
      <c r="M118" s="14"/>
      <c r="N118" s="14"/>
      <c r="O118" s="15"/>
      <c r="P118" s="15"/>
      <c r="Q118" s="15"/>
      <c r="R118" s="13"/>
      <c r="S118" s="13"/>
      <c r="T118" s="12"/>
      <c r="U118" s="24"/>
      <c r="X118" s="13"/>
    </row>
    <row r="119" spans="1:27" s="10" customFormat="1" ht="45" outlineLevel="3" x14ac:dyDescent="0.2">
      <c r="A119" s="51"/>
      <c r="B119" s="52"/>
      <c r="C119" s="53">
        <v>475</v>
      </c>
      <c r="D119" s="54" t="s">
        <v>106</v>
      </c>
      <c r="E119" s="55"/>
      <c r="F119" s="56" t="s">
        <v>148</v>
      </c>
      <c r="G119" s="54" t="s">
        <v>105</v>
      </c>
      <c r="H119" s="57">
        <v>1</v>
      </c>
      <c r="I119" s="1"/>
      <c r="J119" s="58">
        <f>H119*I119</f>
        <v>0</v>
      </c>
      <c r="K119" s="59"/>
      <c r="L119" s="59">
        <f>H119*K119</f>
        <v>0</v>
      </c>
      <c r="M119" s="59"/>
      <c r="N119" s="59">
        <f>H119*M119</f>
        <v>0</v>
      </c>
      <c r="O119" s="60">
        <v>21</v>
      </c>
      <c r="P119" s="60">
        <f>J119*(O119/100)</f>
        <v>0</v>
      </c>
      <c r="Q119" s="60">
        <f>J119+P119</f>
        <v>0</v>
      </c>
      <c r="R119" s="61" t="s">
        <v>149</v>
      </c>
      <c r="S119" s="61" t="s">
        <v>104</v>
      </c>
      <c r="T119" s="62">
        <v>1</v>
      </c>
      <c r="U119" s="24"/>
      <c r="V119" s="24"/>
      <c r="W119" s="24"/>
      <c r="X119" s="13"/>
    </row>
    <row r="120" spans="1:27" s="10" customFormat="1" ht="9.75" outlineLevel="4" x14ac:dyDescent="0.2">
      <c r="A120" s="63"/>
      <c r="B120" s="64"/>
      <c r="C120" s="64"/>
      <c r="D120" s="65"/>
      <c r="E120" s="66" t="s">
        <v>0</v>
      </c>
      <c r="F120" s="133" t="s">
        <v>40</v>
      </c>
      <c r="G120" s="133"/>
      <c r="H120" s="134"/>
      <c r="I120" s="135"/>
      <c r="J120" s="136"/>
      <c r="K120" s="68"/>
      <c r="L120" s="68"/>
      <c r="M120" s="68"/>
      <c r="N120" s="68"/>
      <c r="O120" s="69"/>
      <c r="P120" s="69"/>
      <c r="Q120" s="69"/>
      <c r="R120" s="65"/>
      <c r="S120" s="65"/>
      <c r="T120" s="64"/>
      <c r="U120" s="18"/>
      <c r="V120" s="24"/>
      <c r="W120" s="24"/>
      <c r="X120" s="67" t="str">
        <f>F120</f>
        <v>---</v>
      </c>
      <c r="Y120" s="16"/>
      <c r="AA120" s="70"/>
    </row>
    <row r="121" spans="1:27" s="10" customFormat="1" ht="7.5" customHeight="1" outlineLevel="4" x14ac:dyDescent="0.15">
      <c r="B121" s="12"/>
      <c r="C121" s="12"/>
      <c r="D121" s="13"/>
      <c r="E121" s="13"/>
      <c r="F121" s="71"/>
      <c r="G121" s="13"/>
      <c r="H121" s="14"/>
      <c r="I121" s="72"/>
      <c r="J121" s="15"/>
      <c r="K121" s="14"/>
      <c r="L121" s="14"/>
      <c r="M121" s="14"/>
      <c r="N121" s="14"/>
      <c r="O121" s="15"/>
      <c r="P121" s="15"/>
      <c r="Q121" s="15"/>
      <c r="R121" s="13"/>
      <c r="S121" s="13"/>
      <c r="T121" s="12"/>
      <c r="U121" s="24"/>
      <c r="X121" s="13"/>
    </row>
    <row r="122" spans="1:27" s="10" customFormat="1" ht="11.25" outlineLevel="3" x14ac:dyDescent="0.2">
      <c r="A122" s="51"/>
      <c r="B122" s="52"/>
      <c r="C122" s="53">
        <v>476</v>
      </c>
      <c r="D122" s="54" t="s">
        <v>106</v>
      </c>
      <c r="E122" s="55"/>
      <c r="F122" s="56" t="s">
        <v>150</v>
      </c>
      <c r="G122" s="54" t="s">
        <v>105</v>
      </c>
      <c r="H122" s="57">
        <v>1</v>
      </c>
      <c r="I122" s="1"/>
      <c r="J122" s="58">
        <f>H122*I122</f>
        <v>0</v>
      </c>
      <c r="K122" s="59"/>
      <c r="L122" s="59">
        <f>H122*K122</f>
        <v>0</v>
      </c>
      <c r="M122" s="59"/>
      <c r="N122" s="59">
        <f>H122*M122</f>
        <v>0</v>
      </c>
      <c r="O122" s="60">
        <v>21</v>
      </c>
      <c r="P122" s="60">
        <f>J122*(O122/100)</f>
        <v>0</v>
      </c>
      <c r="Q122" s="60">
        <f>J122+P122</f>
        <v>0</v>
      </c>
      <c r="R122" s="61" t="s">
        <v>151</v>
      </c>
      <c r="S122" s="61" t="s">
        <v>104</v>
      </c>
      <c r="T122" s="62">
        <v>1</v>
      </c>
      <c r="U122" s="24"/>
      <c r="V122" s="24"/>
      <c r="W122" s="24"/>
      <c r="X122" s="13"/>
    </row>
    <row r="123" spans="1:27" s="10" customFormat="1" ht="9.75" outlineLevel="4" x14ac:dyDescent="0.2">
      <c r="A123" s="63"/>
      <c r="B123" s="64"/>
      <c r="C123" s="64"/>
      <c r="D123" s="65"/>
      <c r="E123" s="66" t="s">
        <v>0</v>
      </c>
      <c r="F123" s="133" t="s">
        <v>40</v>
      </c>
      <c r="G123" s="133"/>
      <c r="H123" s="134"/>
      <c r="I123" s="135"/>
      <c r="J123" s="136"/>
      <c r="K123" s="68"/>
      <c r="L123" s="68"/>
      <c r="M123" s="68"/>
      <c r="N123" s="68"/>
      <c r="O123" s="69"/>
      <c r="P123" s="69"/>
      <c r="Q123" s="69"/>
      <c r="R123" s="65"/>
      <c r="S123" s="65"/>
      <c r="T123" s="64"/>
      <c r="U123" s="18"/>
      <c r="V123" s="24"/>
      <c r="W123" s="24"/>
      <c r="X123" s="67" t="str">
        <f>F123</f>
        <v>---</v>
      </c>
      <c r="Y123" s="16"/>
      <c r="AA123" s="70"/>
    </row>
    <row r="124" spans="1:27" s="10" customFormat="1" ht="7.5" customHeight="1" outlineLevel="4" x14ac:dyDescent="0.15">
      <c r="B124" s="12"/>
      <c r="C124" s="12"/>
      <c r="D124" s="13"/>
      <c r="E124" s="13"/>
      <c r="F124" s="71"/>
      <c r="G124" s="13"/>
      <c r="H124" s="14"/>
      <c r="I124" s="72"/>
      <c r="J124" s="15"/>
      <c r="K124" s="14"/>
      <c r="L124" s="14"/>
      <c r="M124" s="14"/>
      <c r="N124" s="14"/>
      <c r="O124" s="15"/>
      <c r="P124" s="15"/>
      <c r="Q124" s="15"/>
      <c r="R124" s="13"/>
      <c r="S124" s="13"/>
      <c r="T124" s="12"/>
      <c r="U124" s="24"/>
      <c r="X124" s="13"/>
    </row>
    <row r="125" spans="1:27" s="10" customFormat="1" ht="22.5" outlineLevel="3" x14ac:dyDescent="0.2">
      <c r="A125" s="51"/>
      <c r="B125" s="52"/>
      <c r="C125" s="53">
        <v>477</v>
      </c>
      <c r="D125" s="54" t="s">
        <v>106</v>
      </c>
      <c r="E125" s="55"/>
      <c r="F125" s="56" t="s">
        <v>152</v>
      </c>
      <c r="G125" s="54" t="s">
        <v>105</v>
      </c>
      <c r="H125" s="57">
        <v>1</v>
      </c>
      <c r="I125" s="1"/>
      <c r="J125" s="58">
        <f>H125*I125</f>
        <v>0</v>
      </c>
      <c r="K125" s="59"/>
      <c r="L125" s="59">
        <f>H125*K125</f>
        <v>0</v>
      </c>
      <c r="M125" s="59"/>
      <c r="N125" s="59">
        <f>H125*M125</f>
        <v>0</v>
      </c>
      <c r="O125" s="60">
        <v>21</v>
      </c>
      <c r="P125" s="60">
        <f>J125*(O125/100)</f>
        <v>0</v>
      </c>
      <c r="Q125" s="60">
        <f>J125+P125</f>
        <v>0</v>
      </c>
      <c r="R125" s="61" t="s">
        <v>153</v>
      </c>
      <c r="S125" s="61" t="s">
        <v>104</v>
      </c>
      <c r="T125" s="62">
        <v>1</v>
      </c>
      <c r="U125" s="24"/>
      <c r="V125" s="24"/>
      <c r="W125" s="24"/>
      <c r="X125" s="13"/>
    </row>
    <row r="126" spans="1:27" s="10" customFormat="1" ht="9.75" outlineLevel="4" x14ac:dyDescent="0.2">
      <c r="A126" s="63"/>
      <c r="B126" s="64"/>
      <c r="C126" s="64"/>
      <c r="D126" s="65"/>
      <c r="E126" s="66" t="s">
        <v>0</v>
      </c>
      <c r="F126" s="133" t="s">
        <v>40</v>
      </c>
      <c r="G126" s="133"/>
      <c r="H126" s="134"/>
      <c r="I126" s="135"/>
      <c r="J126" s="136"/>
      <c r="K126" s="68"/>
      <c r="L126" s="68"/>
      <c r="M126" s="68"/>
      <c r="N126" s="68"/>
      <c r="O126" s="69"/>
      <c r="P126" s="69"/>
      <c r="Q126" s="69"/>
      <c r="R126" s="65"/>
      <c r="S126" s="65"/>
      <c r="T126" s="64"/>
      <c r="U126" s="18"/>
      <c r="V126" s="24"/>
      <c r="W126" s="24"/>
      <c r="X126" s="67" t="str">
        <f>F126</f>
        <v>---</v>
      </c>
      <c r="Y126" s="16"/>
      <c r="AA126" s="70"/>
    </row>
    <row r="127" spans="1:27" s="10" customFormat="1" ht="7.5" customHeight="1" outlineLevel="4" x14ac:dyDescent="0.15">
      <c r="B127" s="12"/>
      <c r="C127" s="12"/>
      <c r="D127" s="13"/>
      <c r="E127" s="13"/>
      <c r="F127" s="71"/>
      <c r="G127" s="13"/>
      <c r="H127" s="14"/>
      <c r="I127" s="72"/>
      <c r="J127" s="15"/>
      <c r="K127" s="14"/>
      <c r="L127" s="14"/>
      <c r="M127" s="14"/>
      <c r="N127" s="14"/>
      <c r="O127" s="15"/>
      <c r="P127" s="15"/>
      <c r="Q127" s="15"/>
      <c r="R127" s="13"/>
      <c r="S127" s="13"/>
      <c r="T127" s="12"/>
      <c r="U127" s="24"/>
      <c r="X127" s="13"/>
    </row>
    <row r="128" spans="1:27" s="10" customFormat="1" ht="22.5" outlineLevel="3" x14ac:dyDescent="0.2">
      <c r="A128" s="51"/>
      <c r="B128" s="52"/>
      <c r="C128" s="53">
        <v>478</v>
      </c>
      <c r="D128" s="54" t="s">
        <v>106</v>
      </c>
      <c r="E128" s="55"/>
      <c r="F128" s="56" t="s">
        <v>154</v>
      </c>
      <c r="G128" s="54" t="s">
        <v>105</v>
      </c>
      <c r="H128" s="57">
        <v>1</v>
      </c>
      <c r="I128" s="1"/>
      <c r="J128" s="58">
        <f>H128*I128</f>
        <v>0</v>
      </c>
      <c r="K128" s="59"/>
      <c r="L128" s="59">
        <f>H128*K128</f>
        <v>0</v>
      </c>
      <c r="M128" s="59"/>
      <c r="N128" s="59">
        <f>H128*M128</f>
        <v>0</v>
      </c>
      <c r="O128" s="60">
        <v>21</v>
      </c>
      <c r="P128" s="60">
        <f>J128*(O128/100)</f>
        <v>0</v>
      </c>
      <c r="Q128" s="60">
        <f>J128+P128</f>
        <v>0</v>
      </c>
      <c r="R128" s="61" t="s">
        <v>151</v>
      </c>
      <c r="S128" s="61" t="s">
        <v>104</v>
      </c>
      <c r="T128" s="62">
        <v>1</v>
      </c>
      <c r="U128" s="24"/>
      <c r="V128" s="24"/>
      <c r="W128" s="24"/>
      <c r="X128" s="13"/>
    </row>
    <row r="129" spans="1:27" s="10" customFormat="1" ht="9.75" outlineLevel="4" x14ac:dyDescent="0.2">
      <c r="A129" s="63"/>
      <c r="B129" s="64"/>
      <c r="C129" s="64"/>
      <c r="D129" s="65"/>
      <c r="E129" s="66" t="s">
        <v>0</v>
      </c>
      <c r="F129" s="133" t="s">
        <v>40</v>
      </c>
      <c r="G129" s="133"/>
      <c r="H129" s="134"/>
      <c r="I129" s="135"/>
      <c r="J129" s="136"/>
      <c r="K129" s="68"/>
      <c r="L129" s="68"/>
      <c r="M129" s="68"/>
      <c r="N129" s="68"/>
      <c r="O129" s="69"/>
      <c r="P129" s="69"/>
      <c r="Q129" s="69"/>
      <c r="R129" s="65"/>
      <c r="S129" s="65"/>
      <c r="T129" s="64"/>
      <c r="U129" s="18"/>
      <c r="V129" s="24"/>
      <c r="W129" s="24"/>
      <c r="X129" s="67" t="str">
        <f>F129</f>
        <v>---</v>
      </c>
      <c r="Y129" s="16"/>
      <c r="AA129" s="70"/>
    </row>
    <row r="130" spans="1:27" s="10" customFormat="1" ht="7.5" customHeight="1" outlineLevel="4" x14ac:dyDescent="0.15">
      <c r="B130" s="12"/>
      <c r="C130" s="12"/>
      <c r="D130" s="13"/>
      <c r="E130" s="13"/>
      <c r="F130" s="71"/>
      <c r="G130" s="13"/>
      <c r="H130" s="14"/>
      <c r="I130" s="72"/>
      <c r="J130" s="15"/>
      <c r="K130" s="14"/>
      <c r="L130" s="14"/>
      <c r="M130" s="14"/>
      <c r="N130" s="14"/>
      <c r="O130" s="15"/>
      <c r="P130" s="15"/>
      <c r="Q130" s="15"/>
      <c r="R130" s="13"/>
      <c r="S130" s="13"/>
      <c r="T130" s="12"/>
      <c r="U130" s="24"/>
      <c r="X130" s="13"/>
    </row>
    <row r="131" spans="1:27" s="10" customFormat="1" ht="11.25" outlineLevel="3" x14ac:dyDescent="0.2">
      <c r="A131" s="51"/>
      <c r="B131" s="52"/>
      <c r="C131" s="53">
        <v>479</v>
      </c>
      <c r="D131" s="54" t="s">
        <v>106</v>
      </c>
      <c r="E131" s="55"/>
      <c r="F131" s="56" t="s">
        <v>155</v>
      </c>
      <c r="G131" s="54" t="s">
        <v>105</v>
      </c>
      <c r="H131" s="57">
        <v>1</v>
      </c>
      <c r="I131" s="1"/>
      <c r="J131" s="58">
        <f>H131*I131</f>
        <v>0</v>
      </c>
      <c r="K131" s="59"/>
      <c r="L131" s="59">
        <f>H131*K131</f>
        <v>0</v>
      </c>
      <c r="M131" s="59"/>
      <c r="N131" s="59">
        <f>H131*M131</f>
        <v>0</v>
      </c>
      <c r="O131" s="60">
        <v>21</v>
      </c>
      <c r="P131" s="60">
        <f>J131*(O131/100)</f>
        <v>0</v>
      </c>
      <c r="Q131" s="60">
        <f>J131+P131</f>
        <v>0</v>
      </c>
      <c r="R131" s="61" t="s">
        <v>151</v>
      </c>
      <c r="S131" s="61" t="s">
        <v>104</v>
      </c>
      <c r="T131" s="62">
        <v>1</v>
      </c>
      <c r="U131" s="24"/>
      <c r="V131" s="24"/>
      <c r="W131" s="24"/>
      <c r="X131" s="13"/>
    </row>
    <row r="132" spans="1:27" s="10" customFormat="1" ht="9.75" outlineLevel="4" x14ac:dyDescent="0.2">
      <c r="A132" s="63"/>
      <c r="B132" s="64"/>
      <c r="C132" s="64"/>
      <c r="D132" s="65"/>
      <c r="E132" s="66" t="s">
        <v>0</v>
      </c>
      <c r="F132" s="133" t="s">
        <v>40</v>
      </c>
      <c r="G132" s="133"/>
      <c r="H132" s="134"/>
      <c r="I132" s="135"/>
      <c r="J132" s="136"/>
      <c r="K132" s="68"/>
      <c r="L132" s="68"/>
      <c r="M132" s="68"/>
      <c r="N132" s="68"/>
      <c r="O132" s="69"/>
      <c r="P132" s="69"/>
      <c r="Q132" s="69"/>
      <c r="R132" s="65"/>
      <c r="S132" s="65"/>
      <c r="T132" s="64"/>
      <c r="U132" s="18"/>
      <c r="V132" s="24"/>
      <c r="W132" s="24"/>
      <c r="X132" s="67" t="str">
        <f>F132</f>
        <v>---</v>
      </c>
      <c r="Y132" s="16"/>
      <c r="AA132" s="70"/>
    </row>
    <row r="133" spans="1:27" s="10" customFormat="1" ht="7.5" customHeight="1" outlineLevel="4" x14ac:dyDescent="0.15">
      <c r="B133" s="12"/>
      <c r="C133" s="12"/>
      <c r="D133" s="13"/>
      <c r="E133" s="13"/>
      <c r="F133" s="71"/>
      <c r="G133" s="13"/>
      <c r="H133" s="14"/>
      <c r="I133" s="72"/>
      <c r="J133" s="15"/>
      <c r="K133" s="14"/>
      <c r="L133" s="14"/>
      <c r="M133" s="14"/>
      <c r="N133" s="14"/>
      <c r="O133" s="15"/>
      <c r="P133" s="15"/>
      <c r="Q133" s="15"/>
      <c r="R133" s="13"/>
      <c r="S133" s="13"/>
      <c r="T133" s="12"/>
      <c r="U133" s="24"/>
      <c r="X133" s="13"/>
    </row>
    <row r="134" spans="1:27" s="10" customFormat="1" ht="11.25" outlineLevel="3" x14ac:dyDescent="0.2">
      <c r="A134" s="51"/>
      <c r="B134" s="52"/>
      <c r="C134" s="53">
        <v>480</v>
      </c>
      <c r="D134" s="54" t="s">
        <v>106</v>
      </c>
      <c r="E134" s="55"/>
      <c r="F134" s="56" t="s">
        <v>156</v>
      </c>
      <c r="G134" s="54" t="s">
        <v>105</v>
      </c>
      <c r="H134" s="57">
        <v>1</v>
      </c>
      <c r="I134" s="1"/>
      <c r="J134" s="58">
        <f>H134*I134</f>
        <v>0</v>
      </c>
      <c r="K134" s="59"/>
      <c r="L134" s="59">
        <f>H134*K134</f>
        <v>0</v>
      </c>
      <c r="M134" s="59"/>
      <c r="N134" s="59">
        <f>H134*M134</f>
        <v>0</v>
      </c>
      <c r="O134" s="60">
        <v>21</v>
      </c>
      <c r="P134" s="60">
        <f>J134*(O134/100)</f>
        <v>0</v>
      </c>
      <c r="Q134" s="60">
        <f>J134+P134</f>
        <v>0</v>
      </c>
      <c r="R134" s="61" t="s">
        <v>157</v>
      </c>
      <c r="S134" s="61" t="s">
        <v>104</v>
      </c>
      <c r="T134" s="62">
        <v>1</v>
      </c>
      <c r="U134" s="24"/>
      <c r="V134" s="24"/>
      <c r="W134" s="24"/>
      <c r="X134" s="13"/>
    </row>
    <row r="135" spans="1:27" s="10" customFormat="1" ht="9.75" outlineLevel="4" x14ac:dyDescent="0.2">
      <c r="A135" s="63"/>
      <c r="B135" s="64"/>
      <c r="C135" s="64"/>
      <c r="D135" s="65"/>
      <c r="E135" s="66" t="s">
        <v>0</v>
      </c>
      <c r="F135" s="133" t="s">
        <v>40</v>
      </c>
      <c r="G135" s="133"/>
      <c r="H135" s="134"/>
      <c r="I135" s="135"/>
      <c r="J135" s="136"/>
      <c r="K135" s="68"/>
      <c r="L135" s="68"/>
      <c r="M135" s="68"/>
      <c r="N135" s="68"/>
      <c r="O135" s="69"/>
      <c r="P135" s="69"/>
      <c r="Q135" s="69"/>
      <c r="R135" s="65"/>
      <c r="S135" s="65"/>
      <c r="T135" s="64"/>
      <c r="U135" s="18"/>
      <c r="V135" s="24"/>
      <c r="W135" s="24"/>
      <c r="X135" s="67" t="str">
        <f>F135</f>
        <v>---</v>
      </c>
      <c r="Y135" s="16"/>
      <c r="AA135" s="70"/>
    </row>
    <row r="136" spans="1:27" s="10" customFormat="1" ht="7.5" customHeight="1" outlineLevel="4" x14ac:dyDescent="0.15">
      <c r="B136" s="12"/>
      <c r="C136" s="12"/>
      <c r="D136" s="13"/>
      <c r="E136" s="13"/>
      <c r="F136" s="71"/>
      <c r="G136" s="13"/>
      <c r="H136" s="14"/>
      <c r="I136" s="72"/>
      <c r="J136" s="15"/>
      <c r="K136" s="14"/>
      <c r="L136" s="14"/>
      <c r="M136" s="14"/>
      <c r="N136" s="14"/>
      <c r="O136" s="15"/>
      <c r="P136" s="15"/>
      <c r="Q136" s="15"/>
      <c r="R136" s="13"/>
      <c r="S136" s="13"/>
      <c r="T136" s="12"/>
      <c r="U136" s="24"/>
      <c r="X136" s="13"/>
    </row>
    <row r="137" spans="1:27" s="10" customFormat="1" ht="11.25" outlineLevel="3" x14ac:dyDescent="0.2">
      <c r="A137" s="51"/>
      <c r="B137" s="52"/>
      <c r="C137" s="53">
        <v>481</v>
      </c>
      <c r="D137" s="54" t="s">
        <v>106</v>
      </c>
      <c r="E137" s="55"/>
      <c r="F137" s="56" t="s">
        <v>158</v>
      </c>
      <c r="G137" s="54" t="s">
        <v>105</v>
      </c>
      <c r="H137" s="57">
        <v>1</v>
      </c>
      <c r="I137" s="1"/>
      <c r="J137" s="58">
        <f>H137*I137</f>
        <v>0</v>
      </c>
      <c r="K137" s="59"/>
      <c r="L137" s="59">
        <f>H137*K137</f>
        <v>0</v>
      </c>
      <c r="M137" s="59"/>
      <c r="N137" s="59">
        <f>H137*M137</f>
        <v>0</v>
      </c>
      <c r="O137" s="60">
        <v>21</v>
      </c>
      <c r="P137" s="60">
        <f>J137*(O137/100)</f>
        <v>0</v>
      </c>
      <c r="Q137" s="60">
        <f>J137+P137</f>
        <v>0</v>
      </c>
      <c r="R137" s="61" t="s">
        <v>145</v>
      </c>
      <c r="S137" s="61" t="s">
        <v>104</v>
      </c>
      <c r="T137" s="62">
        <v>1</v>
      </c>
      <c r="U137" s="24"/>
      <c r="V137" s="24"/>
      <c r="W137" s="24"/>
      <c r="X137" s="13"/>
    </row>
    <row r="138" spans="1:27" s="10" customFormat="1" ht="9.75" outlineLevel="4" x14ac:dyDescent="0.2">
      <c r="A138" s="63"/>
      <c r="B138" s="64"/>
      <c r="C138" s="64"/>
      <c r="D138" s="65"/>
      <c r="E138" s="66" t="s">
        <v>0</v>
      </c>
      <c r="F138" s="133" t="s">
        <v>40</v>
      </c>
      <c r="G138" s="133"/>
      <c r="H138" s="134"/>
      <c r="I138" s="135"/>
      <c r="J138" s="136"/>
      <c r="K138" s="68"/>
      <c r="L138" s="68"/>
      <c r="M138" s="68"/>
      <c r="N138" s="68"/>
      <c r="O138" s="69"/>
      <c r="P138" s="69"/>
      <c r="Q138" s="69"/>
      <c r="R138" s="65"/>
      <c r="S138" s="65"/>
      <c r="T138" s="64"/>
      <c r="U138" s="18"/>
      <c r="V138" s="24"/>
      <c r="W138" s="24"/>
      <c r="X138" s="67" t="str">
        <f>F138</f>
        <v>---</v>
      </c>
      <c r="Y138" s="16"/>
      <c r="AA138" s="70"/>
    </row>
    <row r="139" spans="1:27" s="10" customFormat="1" ht="7.5" customHeight="1" outlineLevel="4" x14ac:dyDescent="0.15">
      <c r="B139" s="12"/>
      <c r="C139" s="12"/>
      <c r="D139" s="13"/>
      <c r="E139" s="13"/>
      <c r="F139" s="71"/>
      <c r="G139" s="13"/>
      <c r="H139" s="14"/>
      <c r="I139" s="72"/>
      <c r="J139" s="15"/>
      <c r="K139" s="14"/>
      <c r="L139" s="14"/>
      <c r="M139" s="14"/>
      <c r="N139" s="14"/>
      <c r="O139" s="15"/>
      <c r="P139" s="15"/>
      <c r="Q139" s="15"/>
      <c r="R139" s="13"/>
      <c r="S139" s="13"/>
      <c r="T139" s="12"/>
      <c r="U139" s="24"/>
      <c r="X139" s="13"/>
    </row>
    <row r="140" spans="1:27" s="10" customFormat="1" ht="11.25" outlineLevel="3" x14ac:dyDescent="0.2">
      <c r="A140" s="51"/>
      <c r="B140" s="52"/>
      <c r="C140" s="53">
        <v>482</v>
      </c>
      <c r="D140" s="54" t="s">
        <v>106</v>
      </c>
      <c r="E140" s="55"/>
      <c r="F140" s="56" t="s">
        <v>136</v>
      </c>
      <c r="G140" s="54" t="s">
        <v>105</v>
      </c>
      <c r="H140" s="57">
        <v>1</v>
      </c>
      <c r="I140" s="1"/>
      <c r="J140" s="58">
        <f>H140*I140</f>
        <v>0</v>
      </c>
      <c r="K140" s="59"/>
      <c r="L140" s="59">
        <f>H140*K140</f>
        <v>0</v>
      </c>
      <c r="M140" s="59"/>
      <c r="N140" s="59">
        <f>H140*M140</f>
        <v>0</v>
      </c>
      <c r="O140" s="60">
        <v>21</v>
      </c>
      <c r="P140" s="60">
        <f>J140*(O140/100)</f>
        <v>0</v>
      </c>
      <c r="Q140" s="60">
        <f>J140+P140</f>
        <v>0</v>
      </c>
      <c r="R140" s="61"/>
      <c r="S140" s="61" t="s">
        <v>104</v>
      </c>
      <c r="T140" s="62">
        <v>1</v>
      </c>
      <c r="U140" s="24"/>
      <c r="V140" s="24"/>
      <c r="W140" s="24"/>
      <c r="X140" s="13"/>
    </row>
    <row r="141" spans="1:27" s="10" customFormat="1" ht="9.75" outlineLevel="4" x14ac:dyDescent="0.2">
      <c r="A141" s="63"/>
      <c r="B141" s="64"/>
      <c r="C141" s="64"/>
      <c r="D141" s="65"/>
      <c r="E141" s="66" t="s">
        <v>0</v>
      </c>
      <c r="F141" s="133" t="s">
        <v>40</v>
      </c>
      <c r="G141" s="133"/>
      <c r="H141" s="134"/>
      <c r="I141" s="135"/>
      <c r="J141" s="136"/>
      <c r="K141" s="68"/>
      <c r="L141" s="68"/>
      <c r="M141" s="68"/>
      <c r="N141" s="68"/>
      <c r="O141" s="69"/>
      <c r="P141" s="69"/>
      <c r="Q141" s="69"/>
      <c r="R141" s="65"/>
      <c r="S141" s="65"/>
      <c r="T141" s="64"/>
      <c r="U141" s="18"/>
      <c r="V141" s="24"/>
      <c r="W141" s="24"/>
      <c r="X141" s="67" t="str">
        <f>F141</f>
        <v>---</v>
      </c>
      <c r="Y141" s="16"/>
      <c r="AA141" s="70"/>
    </row>
    <row r="142" spans="1:27" s="10" customFormat="1" ht="7.5" customHeight="1" outlineLevel="4" x14ac:dyDescent="0.15">
      <c r="B142" s="12"/>
      <c r="C142" s="12"/>
      <c r="D142" s="13"/>
      <c r="E142" s="13"/>
      <c r="F142" s="71"/>
      <c r="G142" s="13"/>
      <c r="H142" s="14"/>
      <c r="I142" s="72"/>
      <c r="J142" s="15"/>
      <c r="K142" s="14"/>
      <c r="L142" s="14"/>
      <c r="M142" s="14"/>
      <c r="N142" s="14"/>
      <c r="O142" s="15"/>
      <c r="P142" s="15"/>
      <c r="Q142" s="15"/>
      <c r="R142" s="13"/>
      <c r="S142" s="13"/>
      <c r="T142" s="12"/>
      <c r="U142" s="24"/>
      <c r="X142" s="13"/>
    </row>
    <row r="143" spans="1:27" s="10" customFormat="1" ht="22.5" outlineLevel="3" x14ac:dyDescent="0.2">
      <c r="A143" s="51"/>
      <c r="B143" s="52"/>
      <c r="C143" s="53">
        <v>483</v>
      </c>
      <c r="D143" s="54" t="s">
        <v>106</v>
      </c>
      <c r="E143" s="55"/>
      <c r="F143" s="56" t="s">
        <v>159</v>
      </c>
      <c r="G143" s="54" t="s">
        <v>105</v>
      </c>
      <c r="H143" s="57">
        <v>1</v>
      </c>
      <c r="I143" s="1"/>
      <c r="J143" s="58">
        <f>H143*I143</f>
        <v>0</v>
      </c>
      <c r="K143" s="59"/>
      <c r="L143" s="59">
        <f>H143*K143</f>
        <v>0</v>
      </c>
      <c r="M143" s="59"/>
      <c r="N143" s="59">
        <f>H143*M143</f>
        <v>0</v>
      </c>
      <c r="O143" s="60">
        <v>21</v>
      </c>
      <c r="P143" s="60">
        <f>J143*(O143/100)</f>
        <v>0</v>
      </c>
      <c r="Q143" s="60">
        <f>J143+P143</f>
        <v>0</v>
      </c>
      <c r="R143" s="61" t="s">
        <v>160</v>
      </c>
      <c r="S143" s="61" t="s">
        <v>104</v>
      </c>
      <c r="T143" s="62">
        <v>1</v>
      </c>
      <c r="U143" s="24"/>
      <c r="V143" s="24"/>
      <c r="W143" s="24"/>
      <c r="X143" s="13"/>
    </row>
    <row r="144" spans="1:27" s="10" customFormat="1" ht="9.75" outlineLevel="4" x14ac:dyDescent="0.2">
      <c r="A144" s="63"/>
      <c r="B144" s="64"/>
      <c r="C144" s="64"/>
      <c r="D144" s="65"/>
      <c r="E144" s="66" t="s">
        <v>0</v>
      </c>
      <c r="F144" s="133" t="s">
        <v>40</v>
      </c>
      <c r="G144" s="133"/>
      <c r="H144" s="134"/>
      <c r="I144" s="135"/>
      <c r="J144" s="136"/>
      <c r="K144" s="68"/>
      <c r="L144" s="68"/>
      <c r="M144" s="68"/>
      <c r="N144" s="68"/>
      <c r="O144" s="69"/>
      <c r="P144" s="69"/>
      <c r="Q144" s="69"/>
      <c r="R144" s="65"/>
      <c r="S144" s="65"/>
      <c r="T144" s="64"/>
      <c r="U144" s="18"/>
      <c r="V144" s="24"/>
      <c r="W144" s="24"/>
      <c r="X144" s="67" t="str">
        <f>F144</f>
        <v>---</v>
      </c>
      <c r="Y144" s="16"/>
      <c r="AA144" s="70"/>
    </row>
    <row r="145" spans="1:27" s="10" customFormat="1" ht="7.5" customHeight="1" outlineLevel="4" x14ac:dyDescent="0.15">
      <c r="B145" s="12"/>
      <c r="C145" s="12"/>
      <c r="D145" s="13"/>
      <c r="E145" s="13"/>
      <c r="F145" s="71"/>
      <c r="G145" s="13"/>
      <c r="H145" s="14"/>
      <c r="I145" s="72"/>
      <c r="J145" s="15"/>
      <c r="K145" s="14"/>
      <c r="L145" s="14"/>
      <c r="M145" s="14"/>
      <c r="N145" s="14"/>
      <c r="O145" s="15"/>
      <c r="P145" s="15"/>
      <c r="Q145" s="15"/>
      <c r="R145" s="13"/>
      <c r="S145" s="13"/>
      <c r="T145" s="12"/>
      <c r="U145" s="24"/>
      <c r="X145" s="13"/>
    </row>
    <row r="146" spans="1:27" s="10" customFormat="1" ht="22.5" outlineLevel="3" x14ac:dyDescent="0.2">
      <c r="A146" s="51"/>
      <c r="B146" s="52"/>
      <c r="C146" s="53">
        <v>484</v>
      </c>
      <c r="D146" s="54" t="s">
        <v>106</v>
      </c>
      <c r="E146" s="55"/>
      <c r="F146" s="56" t="s">
        <v>161</v>
      </c>
      <c r="G146" s="54" t="s">
        <v>105</v>
      </c>
      <c r="H146" s="57">
        <v>1</v>
      </c>
      <c r="I146" s="1"/>
      <c r="J146" s="58">
        <f>H146*I146</f>
        <v>0</v>
      </c>
      <c r="K146" s="59"/>
      <c r="L146" s="59">
        <f>H146*K146</f>
        <v>0</v>
      </c>
      <c r="M146" s="59"/>
      <c r="N146" s="59">
        <f>H146*M146</f>
        <v>0</v>
      </c>
      <c r="O146" s="60">
        <v>21</v>
      </c>
      <c r="P146" s="60">
        <f>J146*(O146/100)</f>
        <v>0</v>
      </c>
      <c r="Q146" s="60">
        <f>J146+P146</f>
        <v>0</v>
      </c>
      <c r="R146" s="61"/>
      <c r="S146" s="61" t="s">
        <v>104</v>
      </c>
      <c r="T146" s="62">
        <v>1</v>
      </c>
      <c r="U146" s="24"/>
      <c r="V146" s="24"/>
      <c r="W146" s="24"/>
      <c r="X146" s="13"/>
    </row>
    <row r="147" spans="1:27" s="10" customFormat="1" ht="9.75" outlineLevel="4" x14ac:dyDescent="0.2">
      <c r="A147" s="63"/>
      <c r="B147" s="64"/>
      <c r="C147" s="64"/>
      <c r="D147" s="65"/>
      <c r="E147" s="66" t="s">
        <v>0</v>
      </c>
      <c r="F147" s="133" t="s">
        <v>40</v>
      </c>
      <c r="G147" s="133"/>
      <c r="H147" s="134"/>
      <c r="I147" s="135"/>
      <c r="J147" s="136"/>
      <c r="K147" s="68"/>
      <c r="L147" s="68"/>
      <c r="M147" s="68"/>
      <c r="N147" s="68"/>
      <c r="O147" s="69"/>
      <c r="P147" s="69"/>
      <c r="Q147" s="69"/>
      <c r="R147" s="65"/>
      <c r="S147" s="65"/>
      <c r="T147" s="64"/>
      <c r="U147" s="18"/>
      <c r="V147" s="24"/>
      <c r="W147" s="24"/>
      <c r="X147" s="67" t="str">
        <f>F147</f>
        <v>---</v>
      </c>
      <c r="Y147" s="16"/>
      <c r="AA147" s="70"/>
    </row>
    <row r="148" spans="1:27" s="10" customFormat="1" ht="7.5" customHeight="1" outlineLevel="4" x14ac:dyDescent="0.15">
      <c r="B148" s="12"/>
      <c r="C148" s="12"/>
      <c r="D148" s="13"/>
      <c r="E148" s="13"/>
      <c r="F148" s="71"/>
      <c r="G148" s="13"/>
      <c r="H148" s="14"/>
      <c r="I148" s="72"/>
      <c r="J148" s="15"/>
      <c r="K148" s="14"/>
      <c r="L148" s="14"/>
      <c r="M148" s="14"/>
      <c r="N148" s="14"/>
      <c r="O148" s="15"/>
      <c r="P148" s="15"/>
      <c r="Q148" s="15"/>
      <c r="R148" s="13"/>
      <c r="S148" s="13"/>
      <c r="T148" s="12"/>
      <c r="U148" s="24"/>
      <c r="X148" s="13"/>
    </row>
    <row r="149" spans="1:27" s="10" customFormat="1" ht="22.5" outlineLevel="3" x14ac:dyDescent="0.2">
      <c r="A149" s="51"/>
      <c r="B149" s="52"/>
      <c r="C149" s="53">
        <v>485</v>
      </c>
      <c r="D149" s="54" t="s">
        <v>106</v>
      </c>
      <c r="E149" s="55"/>
      <c r="F149" s="56" t="s">
        <v>162</v>
      </c>
      <c r="G149" s="54" t="s">
        <v>105</v>
      </c>
      <c r="H149" s="57">
        <v>1</v>
      </c>
      <c r="I149" s="1"/>
      <c r="J149" s="58">
        <f>H149*I149</f>
        <v>0</v>
      </c>
      <c r="K149" s="59"/>
      <c r="L149" s="59">
        <f>H149*K149</f>
        <v>0</v>
      </c>
      <c r="M149" s="59"/>
      <c r="N149" s="59">
        <f>H149*M149</f>
        <v>0</v>
      </c>
      <c r="O149" s="60">
        <v>21</v>
      </c>
      <c r="P149" s="60">
        <f>J149*(O149/100)</f>
        <v>0</v>
      </c>
      <c r="Q149" s="60">
        <f>J149+P149</f>
        <v>0</v>
      </c>
      <c r="R149" s="61"/>
      <c r="S149" s="61" t="s">
        <v>104</v>
      </c>
      <c r="T149" s="62">
        <v>1</v>
      </c>
      <c r="U149" s="24"/>
      <c r="V149" s="24"/>
      <c r="W149" s="24"/>
      <c r="X149" s="13"/>
    </row>
    <row r="150" spans="1:27" s="10" customFormat="1" ht="9.75" outlineLevel="4" x14ac:dyDescent="0.2">
      <c r="A150" s="63"/>
      <c r="B150" s="64"/>
      <c r="C150" s="64"/>
      <c r="D150" s="65"/>
      <c r="E150" s="66" t="s">
        <v>0</v>
      </c>
      <c r="F150" s="133" t="s">
        <v>40</v>
      </c>
      <c r="G150" s="133"/>
      <c r="H150" s="134"/>
      <c r="I150" s="135"/>
      <c r="J150" s="136"/>
      <c r="K150" s="68"/>
      <c r="L150" s="68"/>
      <c r="M150" s="68"/>
      <c r="N150" s="68"/>
      <c r="O150" s="69"/>
      <c r="P150" s="69"/>
      <c r="Q150" s="69"/>
      <c r="R150" s="65"/>
      <c r="S150" s="65"/>
      <c r="T150" s="64"/>
      <c r="U150" s="18"/>
      <c r="V150" s="24"/>
      <c r="W150" s="24"/>
      <c r="X150" s="67" t="str">
        <f>F150</f>
        <v>---</v>
      </c>
      <c r="Y150" s="16"/>
      <c r="AA150" s="70"/>
    </row>
    <row r="151" spans="1:27" s="10" customFormat="1" ht="7.5" customHeight="1" outlineLevel="4" x14ac:dyDescent="0.15">
      <c r="B151" s="12"/>
      <c r="C151" s="12"/>
      <c r="D151" s="13"/>
      <c r="E151" s="13"/>
      <c r="F151" s="71"/>
      <c r="G151" s="13"/>
      <c r="H151" s="14"/>
      <c r="I151" s="72"/>
      <c r="J151" s="15"/>
      <c r="K151" s="14"/>
      <c r="L151" s="14"/>
      <c r="M151" s="14"/>
      <c r="N151" s="14"/>
      <c r="O151" s="15"/>
      <c r="P151" s="15"/>
      <c r="Q151" s="15"/>
      <c r="R151" s="13"/>
      <c r="S151" s="13"/>
      <c r="T151" s="12"/>
      <c r="U151" s="24"/>
      <c r="X151" s="13"/>
    </row>
    <row r="152" spans="1:27" s="10" customFormat="1" ht="11.25" outlineLevel="3" x14ac:dyDescent="0.2">
      <c r="A152" s="51"/>
      <c r="B152" s="52"/>
      <c r="C152" s="53">
        <v>486</v>
      </c>
      <c r="D152" s="54" t="s">
        <v>106</v>
      </c>
      <c r="E152" s="55"/>
      <c r="F152" s="56" t="s">
        <v>163</v>
      </c>
      <c r="G152" s="54" t="s">
        <v>105</v>
      </c>
      <c r="H152" s="57">
        <v>1</v>
      </c>
      <c r="I152" s="1"/>
      <c r="J152" s="58">
        <f>H152*I152</f>
        <v>0</v>
      </c>
      <c r="K152" s="59"/>
      <c r="L152" s="59">
        <f>H152*K152</f>
        <v>0</v>
      </c>
      <c r="M152" s="59"/>
      <c r="N152" s="59">
        <f>H152*M152</f>
        <v>0</v>
      </c>
      <c r="O152" s="60">
        <v>21</v>
      </c>
      <c r="P152" s="60">
        <f>J152*(O152/100)</f>
        <v>0</v>
      </c>
      <c r="Q152" s="60">
        <f>J152+P152</f>
        <v>0</v>
      </c>
      <c r="R152" s="61" t="s">
        <v>164</v>
      </c>
      <c r="S152" s="61" t="s">
        <v>104</v>
      </c>
      <c r="T152" s="62">
        <v>1</v>
      </c>
      <c r="U152" s="24"/>
      <c r="V152" s="24"/>
      <c r="W152" s="24"/>
      <c r="X152" s="13"/>
    </row>
    <row r="153" spans="1:27" s="10" customFormat="1" ht="9.75" outlineLevel="4" x14ac:dyDescent="0.2">
      <c r="A153" s="63"/>
      <c r="B153" s="64"/>
      <c r="C153" s="64"/>
      <c r="D153" s="65"/>
      <c r="E153" s="66" t="s">
        <v>0</v>
      </c>
      <c r="F153" s="133" t="s">
        <v>40</v>
      </c>
      <c r="G153" s="133"/>
      <c r="H153" s="134"/>
      <c r="I153" s="135"/>
      <c r="J153" s="136"/>
      <c r="K153" s="68"/>
      <c r="L153" s="68"/>
      <c r="M153" s="68"/>
      <c r="N153" s="68"/>
      <c r="O153" s="69"/>
      <c r="P153" s="69"/>
      <c r="Q153" s="69"/>
      <c r="R153" s="65"/>
      <c r="S153" s="65"/>
      <c r="T153" s="64"/>
      <c r="U153" s="18"/>
      <c r="V153" s="24"/>
      <c r="W153" s="24"/>
      <c r="X153" s="67" t="str">
        <f>F153</f>
        <v>---</v>
      </c>
      <c r="Y153" s="16"/>
      <c r="AA153" s="70"/>
    </row>
    <row r="154" spans="1:27" s="10" customFormat="1" ht="7.5" customHeight="1" outlineLevel="4" x14ac:dyDescent="0.15">
      <c r="B154" s="12"/>
      <c r="C154" s="12"/>
      <c r="D154" s="13"/>
      <c r="E154" s="13"/>
      <c r="F154" s="71"/>
      <c r="G154" s="13"/>
      <c r="H154" s="14"/>
      <c r="I154" s="72"/>
      <c r="J154" s="15"/>
      <c r="K154" s="14"/>
      <c r="L154" s="14"/>
      <c r="M154" s="14"/>
      <c r="N154" s="14"/>
      <c r="O154" s="15"/>
      <c r="P154" s="15"/>
      <c r="Q154" s="15"/>
      <c r="R154" s="13"/>
      <c r="S154" s="13"/>
      <c r="T154" s="12"/>
      <c r="U154" s="24"/>
      <c r="X154" s="13"/>
    </row>
    <row r="155" spans="1:27" s="10" customFormat="1" ht="22.5" outlineLevel="3" x14ac:dyDescent="0.2">
      <c r="A155" s="51"/>
      <c r="B155" s="52"/>
      <c r="C155" s="53">
        <v>487</v>
      </c>
      <c r="D155" s="54" t="s">
        <v>106</v>
      </c>
      <c r="E155" s="55"/>
      <c r="F155" s="56" t="s">
        <v>165</v>
      </c>
      <c r="G155" s="54" t="s">
        <v>105</v>
      </c>
      <c r="H155" s="57">
        <v>1</v>
      </c>
      <c r="I155" s="1"/>
      <c r="J155" s="58">
        <f>H155*I155</f>
        <v>0</v>
      </c>
      <c r="K155" s="59"/>
      <c r="L155" s="59">
        <f>H155*K155</f>
        <v>0</v>
      </c>
      <c r="M155" s="59"/>
      <c r="N155" s="59">
        <f>H155*M155</f>
        <v>0</v>
      </c>
      <c r="O155" s="60">
        <v>21</v>
      </c>
      <c r="P155" s="60">
        <f>J155*(O155/100)</f>
        <v>0</v>
      </c>
      <c r="Q155" s="60">
        <f>J155+P155</f>
        <v>0</v>
      </c>
      <c r="R155" s="61" t="s">
        <v>166</v>
      </c>
      <c r="S155" s="61" t="s">
        <v>104</v>
      </c>
      <c r="T155" s="62">
        <v>1</v>
      </c>
      <c r="U155" s="24"/>
      <c r="V155" s="24"/>
      <c r="W155" s="24"/>
      <c r="X155" s="13"/>
    </row>
    <row r="156" spans="1:27" s="10" customFormat="1" ht="9.75" outlineLevel="4" x14ac:dyDescent="0.2">
      <c r="A156" s="63"/>
      <c r="B156" s="64"/>
      <c r="C156" s="64"/>
      <c r="D156" s="65"/>
      <c r="E156" s="66" t="s">
        <v>0</v>
      </c>
      <c r="F156" s="133" t="s">
        <v>40</v>
      </c>
      <c r="G156" s="133"/>
      <c r="H156" s="134"/>
      <c r="I156" s="135"/>
      <c r="J156" s="136"/>
      <c r="K156" s="68"/>
      <c r="L156" s="68"/>
      <c r="M156" s="68"/>
      <c r="N156" s="68"/>
      <c r="O156" s="69"/>
      <c r="P156" s="69"/>
      <c r="Q156" s="69"/>
      <c r="R156" s="65"/>
      <c r="S156" s="65"/>
      <c r="T156" s="64"/>
      <c r="U156" s="18"/>
      <c r="V156" s="24"/>
      <c r="W156" s="24"/>
      <c r="X156" s="67" t="str">
        <f>F156</f>
        <v>---</v>
      </c>
      <c r="Y156" s="16"/>
      <c r="AA156" s="70"/>
    </row>
    <row r="157" spans="1:27" s="10" customFormat="1" ht="7.5" customHeight="1" outlineLevel="4" x14ac:dyDescent="0.15">
      <c r="B157" s="12"/>
      <c r="C157" s="12"/>
      <c r="D157" s="13"/>
      <c r="E157" s="13"/>
      <c r="F157" s="71"/>
      <c r="G157" s="13"/>
      <c r="H157" s="14"/>
      <c r="I157" s="72"/>
      <c r="J157" s="15"/>
      <c r="K157" s="14"/>
      <c r="L157" s="14"/>
      <c r="M157" s="14"/>
      <c r="N157" s="14"/>
      <c r="O157" s="15"/>
      <c r="P157" s="15"/>
      <c r="Q157" s="15"/>
      <c r="R157" s="13"/>
      <c r="S157" s="13"/>
      <c r="T157" s="12"/>
      <c r="U157" s="24"/>
      <c r="X157" s="13"/>
    </row>
    <row r="158" spans="1:27" s="10" customFormat="1" ht="11.25" outlineLevel="3" x14ac:dyDescent="0.2">
      <c r="A158" s="51"/>
      <c r="B158" s="52"/>
      <c r="C158" s="53">
        <v>488</v>
      </c>
      <c r="D158" s="54" t="s">
        <v>106</v>
      </c>
      <c r="E158" s="55"/>
      <c r="F158" s="56" t="s">
        <v>167</v>
      </c>
      <c r="G158" s="54" t="s">
        <v>105</v>
      </c>
      <c r="H158" s="57">
        <v>1</v>
      </c>
      <c r="I158" s="1"/>
      <c r="J158" s="58">
        <f>H158*I158</f>
        <v>0</v>
      </c>
      <c r="K158" s="59"/>
      <c r="L158" s="59">
        <f>H158*K158</f>
        <v>0</v>
      </c>
      <c r="M158" s="59"/>
      <c r="N158" s="59">
        <f>H158*M158</f>
        <v>0</v>
      </c>
      <c r="O158" s="60">
        <v>21</v>
      </c>
      <c r="P158" s="60">
        <f>J158*(O158/100)</f>
        <v>0</v>
      </c>
      <c r="Q158" s="60">
        <f>J158+P158</f>
        <v>0</v>
      </c>
      <c r="R158" s="61" t="s">
        <v>168</v>
      </c>
      <c r="S158" s="61" t="s">
        <v>104</v>
      </c>
      <c r="T158" s="62">
        <v>1</v>
      </c>
      <c r="U158" s="24"/>
      <c r="V158" s="24"/>
      <c r="W158" s="24"/>
      <c r="X158" s="13"/>
    </row>
    <row r="159" spans="1:27" s="10" customFormat="1" ht="9.75" outlineLevel="4" x14ac:dyDescent="0.2">
      <c r="A159" s="63"/>
      <c r="B159" s="64"/>
      <c r="C159" s="64"/>
      <c r="D159" s="65"/>
      <c r="E159" s="66" t="s">
        <v>0</v>
      </c>
      <c r="F159" s="133" t="s">
        <v>40</v>
      </c>
      <c r="G159" s="133"/>
      <c r="H159" s="134"/>
      <c r="I159" s="135"/>
      <c r="J159" s="136"/>
      <c r="K159" s="68"/>
      <c r="L159" s="68"/>
      <c r="M159" s="68"/>
      <c r="N159" s="68"/>
      <c r="O159" s="69"/>
      <c r="P159" s="69"/>
      <c r="Q159" s="69"/>
      <c r="R159" s="65"/>
      <c r="S159" s="65"/>
      <c r="T159" s="64"/>
      <c r="U159" s="18"/>
      <c r="V159" s="24"/>
      <c r="W159" s="24"/>
      <c r="X159" s="67" t="str">
        <f>F159</f>
        <v>---</v>
      </c>
      <c r="Y159" s="16"/>
      <c r="AA159" s="70"/>
    </row>
    <row r="160" spans="1:27" s="10" customFormat="1" ht="7.5" customHeight="1" outlineLevel="4" x14ac:dyDescent="0.15">
      <c r="B160" s="12"/>
      <c r="C160" s="12"/>
      <c r="D160" s="13"/>
      <c r="E160" s="13"/>
      <c r="F160" s="71"/>
      <c r="G160" s="13"/>
      <c r="H160" s="14"/>
      <c r="I160" s="72"/>
      <c r="J160" s="15"/>
      <c r="K160" s="14"/>
      <c r="L160" s="14"/>
      <c r="M160" s="14"/>
      <c r="N160" s="14"/>
      <c r="O160" s="15"/>
      <c r="P160" s="15"/>
      <c r="Q160" s="15"/>
      <c r="R160" s="13"/>
      <c r="S160" s="13"/>
      <c r="T160" s="12"/>
      <c r="U160" s="24"/>
      <c r="X160" s="13"/>
    </row>
    <row r="161" spans="1:27" s="10" customFormat="1" ht="11.25" outlineLevel="3" x14ac:dyDescent="0.2">
      <c r="A161" s="51"/>
      <c r="B161" s="52"/>
      <c r="C161" s="53">
        <v>489</v>
      </c>
      <c r="D161" s="54" t="s">
        <v>106</v>
      </c>
      <c r="E161" s="55"/>
      <c r="F161" s="56" t="s">
        <v>169</v>
      </c>
      <c r="G161" s="54" t="s">
        <v>105</v>
      </c>
      <c r="H161" s="57">
        <v>1</v>
      </c>
      <c r="I161" s="1"/>
      <c r="J161" s="58">
        <f>H161*I161</f>
        <v>0</v>
      </c>
      <c r="K161" s="59"/>
      <c r="L161" s="59">
        <f>H161*K161</f>
        <v>0</v>
      </c>
      <c r="M161" s="59"/>
      <c r="N161" s="59">
        <f>H161*M161</f>
        <v>0</v>
      </c>
      <c r="O161" s="60">
        <v>21</v>
      </c>
      <c r="P161" s="60">
        <f>J161*(O161/100)</f>
        <v>0</v>
      </c>
      <c r="Q161" s="60">
        <f>J161+P161</f>
        <v>0</v>
      </c>
      <c r="R161" s="61"/>
      <c r="S161" s="61" t="s">
        <v>104</v>
      </c>
      <c r="T161" s="62">
        <v>1</v>
      </c>
      <c r="U161" s="24"/>
      <c r="V161" s="24"/>
      <c r="W161" s="24"/>
      <c r="X161" s="13"/>
    </row>
    <row r="162" spans="1:27" s="10" customFormat="1" ht="9.75" outlineLevel="4" x14ac:dyDescent="0.2">
      <c r="A162" s="63"/>
      <c r="B162" s="64"/>
      <c r="C162" s="64"/>
      <c r="D162" s="65"/>
      <c r="E162" s="66" t="s">
        <v>0</v>
      </c>
      <c r="F162" s="133" t="s">
        <v>40</v>
      </c>
      <c r="G162" s="133"/>
      <c r="H162" s="134"/>
      <c r="I162" s="135"/>
      <c r="J162" s="136"/>
      <c r="K162" s="68"/>
      <c r="L162" s="68"/>
      <c r="M162" s="68"/>
      <c r="N162" s="68"/>
      <c r="O162" s="69"/>
      <c r="P162" s="69"/>
      <c r="Q162" s="69"/>
      <c r="R162" s="65"/>
      <c r="S162" s="65"/>
      <c r="T162" s="64"/>
      <c r="U162" s="18"/>
      <c r="V162" s="24"/>
      <c r="W162" s="24"/>
      <c r="X162" s="67" t="str">
        <f>F162</f>
        <v>---</v>
      </c>
      <c r="Y162" s="16"/>
      <c r="AA162" s="70"/>
    </row>
    <row r="163" spans="1:27" s="10" customFormat="1" ht="7.5" customHeight="1" outlineLevel="4" x14ac:dyDescent="0.15">
      <c r="B163" s="12"/>
      <c r="C163" s="12"/>
      <c r="D163" s="13"/>
      <c r="E163" s="13"/>
      <c r="F163" s="71"/>
      <c r="G163" s="13"/>
      <c r="H163" s="14"/>
      <c r="I163" s="72"/>
      <c r="J163" s="15"/>
      <c r="K163" s="14"/>
      <c r="L163" s="14"/>
      <c r="M163" s="14"/>
      <c r="N163" s="14"/>
      <c r="O163" s="15"/>
      <c r="P163" s="15"/>
      <c r="Q163" s="15"/>
      <c r="R163" s="13"/>
      <c r="S163" s="13"/>
      <c r="T163" s="12"/>
      <c r="U163" s="24"/>
      <c r="X163" s="13"/>
    </row>
    <row r="164" spans="1:27" s="10" customFormat="1" ht="11.25" outlineLevel="3" x14ac:dyDescent="0.2">
      <c r="A164" s="51"/>
      <c r="B164" s="52"/>
      <c r="C164" s="53">
        <v>490</v>
      </c>
      <c r="D164" s="54" t="s">
        <v>106</v>
      </c>
      <c r="E164" s="55"/>
      <c r="F164" s="56" t="s">
        <v>163</v>
      </c>
      <c r="G164" s="54" t="s">
        <v>105</v>
      </c>
      <c r="H164" s="57">
        <v>1</v>
      </c>
      <c r="I164" s="1"/>
      <c r="J164" s="58">
        <f>H164*I164</f>
        <v>0</v>
      </c>
      <c r="K164" s="59"/>
      <c r="L164" s="59">
        <f>H164*K164</f>
        <v>0</v>
      </c>
      <c r="M164" s="59"/>
      <c r="N164" s="59">
        <f>H164*M164</f>
        <v>0</v>
      </c>
      <c r="O164" s="60">
        <v>21</v>
      </c>
      <c r="P164" s="60">
        <f>J164*(O164/100)</f>
        <v>0</v>
      </c>
      <c r="Q164" s="60">
        <f>J164+P164</f>
        <v>0</v>
      </c>
      <c r="R164" s="61" t="s">
        <v>170</v>
      </c>
      <c r="S164" s="61" t="s">
        <v>104</v>
      </c>
      <c r="T164" s="62">
        <v>1</v>
      </c>
      <c r="U164" s="24"/>
      <c r="V164" s="24"/>
      <c r="W164" s="24"/>
      <c r="X164" s="13"/>
    </row>
    <row r="165" spans="1:27" s="10" customFormat="1" ht="9.75" outlineLevel="4" x14ac:dyDescent="0.2">
      <c r="A165" s="63"/>
      <c r="B165" s="64"/>
      <c r="C165" s="64"/>
      <c r="D165" s="65"/>
      <c r="E165" s="66" t="s">
        <v>0</v>
      </c>
      <c r="F165" s="133" t="s">
        <v>40</v>
      </c>
      <c r="G165" s="133"/>
      <c r="H165" s="134"/>
      <c r="I165" s="135"/>
      <c r="J165" s="136"/>
      <c r="K165" s="68"/>
      <c r="L165" s="68"/>
      <c r="M165" s="68"/>
      <c r="N165" s="68"/>
      <c r="O165" s="69"/>
      <c r="P165" s="69"/>
      <c r="Q165" s="69"/>
      <c r="R165" s="65"/>
      <c r="S165" s="65"/>
      <c r="T165" s="64"/>
      <c r="U165" s="18"/>
      <c r="V165" s="24"/>
      <c r="W165" s="24"/>
      <c r="X165" s="67" t="str">
        <f>F165</f>
        <v>---</v>
      </c>
      <c r="Y165" s="16"/>
      <c r="AA165" s="70"/>
    </row>
    <row r="166" spans="1:27" s="10" customFormat="1" ht="7.5" customHeight="1" outlineLevel="4" x14ac:dyDescent="0.15">
      <c r="B166" s="12"/>
      <c r="C166" s="12"/>
      <c r="D166" s="13"/>
      <c r="E166" s="13"/>
      <c r="F166" s="71"/>
      <c r="G166" s="13"/>
      <c r="H166" s="14"/>
      <c r="I166" s="72"/>
      <c r="J166" s="15"/>
      <c r="K166" s="14"/>
      <c r="L166" s="14"/>
      <c r="M166" s="14"/>
      <c r="N166" s="14"/>
      <c r="O166" s="15"/>
      <c r="P166" s="15"/>
      <c r="Q166" s="15"/>
      <c r="R166" s="13"/>
      <c r="S166" s="13"/>
      <c r="T166" s="12"/>
      <c r="U166" s="24"/>
      <c r="X166" s="13"/>
    </row>
    <row r="167" spans="1:27" s="10" customFormat="1" ht="22.5" outlineLevel="3" x14ac:dyDescent="0.2">
      <c r="A167" s="51"/>
      <c r="B167" s="52"/>
      <c r="C167" s="53">
        <v>491</v>
      </c>
      <c r="D167" s="54" t="s">
        <v>106</v>
      </c>
      <c r="E167" s="55"/>
      <c r="F167" s="56" t="s">
        <v>171</v>
      </c>
      <c r="G167" s="54" t="s">
        <v>105</v>
      </c>
      <c r="H167" s="57">
        <v>1</v>
      </c>
      <c r="I167" s="1"/>
      <c r="J167" s="58">
        <f>H167*I167</f>
        <v>0</v>
      </c>
      <c r="K167" s="59"/>
      <c r="L167" s="59">
        <f>H167*K167</f>
        <v>0</v>
      </c>
      <c r="M167" s="59"/>
      <c r="N167" s="59">
        <f>H167*M167</f>
        <v>0</v>
      </c>
      <c r="O167" s="60">
        <v>21</v>
      </c>
      <c r="P167" s="60">
        <f>J167*(O167/100)</f>
        <v>0</v>
      </c>
      <c r="Q167" s="60">
        <f>J167+P167</f>
        <v>0</v>
      </c>
      <c r="R167" s="61" t="s">
        <v>127</v>
      </c>
      <c r="S167" s="61" t="s">
        <v>104</v>
      </c>
      <c r="T167" s="62">
        <v>1</v>
      </c>
      <c r="U167" s="24"/>
      <c r="V167" s="24"/>
      <c r="W167" s="24"/>
      <c r="X167" s="13"/>
    </row>
    <row r="168" spans="1:27" s="10" customFormat="1" ht="9.75" outlineLevel="4" x14ac:dyDescent="0.2">
      <c r="A168" s="63"/>
      <c r="B168" s="64"/>
      <c r="C168" s="64"/>
      <c r="D168" s="65"/>
      <c r="E168" s="66" t="s">
        <v>0</v>
      </c>
      <c r="F168" s="133" t="s">
        <v>40</v>
      </c>
      <c r="G168" s="133"/>
      <c r="H168" s="134"/>
      <c r="I168" s="135"/>
      <c r="J168" s="136"/>
      <c r="K168" s="68"/>
      <c r="L168" s="68"/>
      <c r="M168" s="68"/>
      <c r="N168" s="68"/>
      <c r="O168" s="69"/>
      <c r="P168" s="69"/>
      <c r="Q168" s="69"/>
      <c r="R168" s="65"/>
      <c r="S168" s="65"/>
      <c r="T168" s="64"/>
      <c r="U168" s="18"/>
      <c r="V168" s="24"/>
      <c r="W168" s="24"/>
      <c r="X168" s="67" t="str">
        <f>F168</f>
        <v>---</v>
      </c>
      <c r="Y168" s="16"/>
      <c r="AA168" s="70"/>
    </row>
    <row r="169" spans="1:27" s="10" customFormat="1" ht="7.5" customHeight="1" outlineLevel="4" x14ac:dyDescent="0.15">
      <c r="B169" s="12"/>
      <c r="C169" s="12"/>
      <c r="D169" s="13"/>
      <c r="E169" s="13"/>
      <c r="F169" s="71"/>
      <c r="G169" s="13"/>
      <c r="H169" s="14"/>
      <c r="I169" s="72"/>
      <c r="J169" s="15"/>
      <c r="K169" s="14"/>
      <c r="L169" s="14"/>
      <c r="M169" s="14"/>
      <c r="N169" s="14"/>
      <c r="O169" s="15"/>
      <c r="P169" s="15"/>
      <c r="Q169" s="15"/>
      <c r="R169" s="13"/>
      <c r="S169" s="13"/>
      <c r="T169" s="12"/>
      <c r="U169" s="24"/>
      <c r="X169" s="13"/>
    </row>
    <row r="170" spans="1:27" s="10" customFormat="1" ht="8.25" outlineLevel="3" x14ac:dyDescent="0.15">
      <c r="B170" s="18"/>
      <c r="C170" s="18"/>
      <c r="D170" s="18"/>
      <c r="E170" s="18"/>
      <c r="F170" s="18"/>
      <c r="G170" s="18"/>
      <c r="H170" s="18"/>
      <c r="I170" s="24"/>
      <c r="J170" s="24"/>
      <c r="K170" s="18"/>
      <c r="L170" s="18"/>
      <c r="M170" s="18"/>
      <c r="N170" s="18"/>
      <c r="O170" s="18"/>
      <c r="P170" s="24"/>
      <c r="Q170" s="24"/>
      <c r="R170" s="24"/>
      <c r="S170" s="18"/>
      <c r="T170" s="18"/>
      <c r="X170" s="18"/>
    </row>
    <row r="171" spans="1:27" s="10" customFormat="1" ht="11.25" outlineLevel="2" x14ac:dyDescent="0.2">
      <c r="A171" s="42" t="s">
        <v>83</v>
      </c>
      <c r="B171" s="43">
        <v>3</v>
      </c>
      <c r="C171" s="44"/>
      <c r="D171" s="45" t="s">
        <v>103</v>
      </c>
      <c r="E171" s="45"/>
      <c r="F171" s="46" t="s">
        <v>84</v>
      </c>
      <c r="G171" s="45"/>
      <c r="H171" s="47"/>
      <c r="I171" s="73"/>
      <c r="J171" s="48">
        <f>SUBTOTAL(9,J172:J187)</f>
        <v>0</v>
      </c>
      <c r="K171" s="47"/>
      <c r="L171" s="49">
        <f>SUBTOTAL(9,L172:L187)</f>
        <v>0</v>
      </c>
      <c r="M171" s="47"/>
      <c r="N171" s="49">
        <f>SUBTOTAL(9,N172:N187)</f>
        <v>0</v>
      </c>
      <c r="O171" s="50"/>
      <c r="P171" s="48">
        <f>SUBTOTAL(9,P172:P187)</f>
        <v>0</v>
      </c>
      <c r="Q171" s="48">
        <f>SUBTOTAL(9,Q172:Q187)</f>
        <v>0</v>
      </c>
      <c r="R171" s="45"/>
      <c r="S171" s="45"/>
      <c r="T171" s="43">
        <f>SUBTOTAL(9,T172:T187)</f>
        <v>5</v>
      </c>
      <c r="U171" s="18"/>
      <c r="V171" s="24"/>
      <c r="W171" s="24"/>
      <c r="X171" s="13"/>
    </row>
    <row r="172" spans="1:27" s="10" customFormat="1" ht="22.5" outlineLevel="3" x14ac:dyDescent="0.2">
      <c r="A172" s="51"/>
      <c r="B172" s="52"/>
      <c r="C172" s="53">
        <v>492</v>
      </c>
      <c r="D172" s="54" t="s">
        <v>106</v>
      </c>
      <c r="E172" s="55"/>
      <c r="F172" s="56" t="s">
        <v>172</v>
      </c>
      <c r="G172" s="54" t="s">
        <v>105</v>
      </c>
      <c r="H172" s="57">
        <v>1</v>
      </c>
      <c r="I172" s="1"/>
      <c r="J172" s="58">
        <f>H172*I172</f>
        <v>0</v>
      </c>
      <c r="K172" s="59"/>
      <c r="L172" s="59">
        <f>H172*K172</f>
        <v>0</v>
      </c>
      <c r="M172" s="59"/>
      <c r="N172" s="59">
        <f>H172*M172</f>
        <v>0</v>
      </c>
      <c r="O172" s="60">
        <v>21</v>
      </c>
      <c r="P172" s="60">
        <f>J172*(O172/100)</f>
        <v>0</v>
      </c>
      <c r="Q172" s="60">
        <f>J172+P172</f>
        <v>0</v>
      </c>
      <c r="R172" s="61" t="s">
        <v>127</v>
      </c>
      <c r="S172" s="61" t="s">
        <v>104</v>
      </c>
      <c r="T172" s="62">
        <v>1</v>
      </c>
      <c r="U172" s="24"/>
      <c r="V172" s="24"/>
      <c r="W172" s="24"/>
      <c r="X172" s="13"/>
    </row>
    <row r="173" spans="1:27" s="10" customFormat="1" ht="9.75" outlineLevel="4" x14ac:dyDescent="0.2">
      <c r="A173" s="63"/>
      <c r="B173" s="64"/>
      <c r="C173" s="64"/>
      <c r="D173" s="65"/>
      <c r="E173" s="66" t="s">
        <v>0</v>
      </c>
      <c r="F173" s="133" t="s">
        <v>40</v>
      </c>
      <c r="G173" s="133"/>
      <c r="H173" s="134"/>
      <c r="I173" s="135"/>
      <c r="J173" s="136"/>
      <c r="K173" s="68"/>
      <c r="L173" s="68"/>
      <c r="M173" s="68"/>
      <c r="N173" s="68"/>
      <c r="O173" s="69"/>
      <c r="P173" s="69"/>
      <c r="Q173" s="69"/>
      <c r="R173" s="65"/>
      <c r="S173" s="65"/>
      <c r="T173" s="64"/>
      <c r="U173" s="18"/>
      <c r="V173" s="24"/>
      <c r="W173" s="24"/>
      <c r="X173" s="67" t="str">
        <f>F173</f>
        <v>---</v>
      </c>
      <c r="Y173" s="16"/>
      <c r="AA173" s="70"/>
    </row>
    <row r="174" spans="1:27" s="10" customFormat="1" ht="7.5" customHeight="1" outlineLevel="4" x14ac:dyDescent="0.15">
      <c r="B174" s="12"/>
      <c r="C174" s="12"/>
      <c r="D174" s="13"/>
      <c r="E174" s="13"/>
      <c r="F174" s="71"/>
      <c r="G174" s="13"/>
      <c r="H174" s="14"/>
      <c r="I174" s="72"/>
      <c r="J174" s="15"/>
      <c r="K174" s="14"/>
      <c r="L174" s="14"/>
      <c r="M174" s="14"/>
      <c r="N174" s="14"/>
      <c r="O174" s="15"/>
      <c r="P174" s="15"/>
      <c r="Q174" s="15"/>
      <c r="R174" s="13"/>
      <c r="S174" s="13"/>
      <c r="T174" s="12"/>
      <c r="U174" s="24"/>
      <c r="X174" s="13"/>
    </row>
    <row r="175" spans="1:27" s="10" customFormat="1" ht="11.25" outlineLevel="3" x14ac:dyDescent="0.2">
      <c r="A175" s="51"/>
      <c r="B175" s="52"/>
      <c r="C175" s="53">
        <v>493</v>
      </c>
      <c r="D175" s="54" t="s">
        <v>106</v>
      </c>
      <c r="E175" s="55"/>
      <c r="F175" s="56" t="s">
        <v>173</v>
      </c>
      <c r="G175" s="54" t="s">
        <v>105</v>
      </c>
      <c r="H175" s="57">
        <v>1</v>
      </c>
      <c r="I175" s="1"/>
      <c r="J175" s="58">
        <f>H175*I175</f>
        <v>0</v>
      </c>
      <c r="K175" s="59"/>
      <c r="L175" s="59">
        <f>H175*K175</f>
        <v>0</v>
      </c>
      <c r="M175" s="59"/>
      <c r="N175" s="59">
        <f>H175*M175</f>
        <v>0</v>
      </c>
      <c r="O175" s="60">
        <v>21</v>
      </c>
      <c r="P175" s="60">
        <f>J175*(O175/100)</f>
        <v>0</v>
      </c>
      <c r="Q175" s="60">
        <f>J175+P175</f>
        <v>0</v>
      </c>
      <c r="R175" s="61" t="s">
        <v>174</v>
      </c>
      <c r="S175" s="61" t="s">
        <v>104</v>
      </c>
      <c r="T175" s="62">
        <v>1</v>
      </c>
      <c r="U175" s="24"/>
      <c r="V175" s="24"/>
      <c r="W175" s="24"/>
      <c r="X175" s="13"/>
    </row>
    <row r="176" spans="1:27" s="10" customFormat="1" ht="9.75" outlineLevel="4" x14ac:dyDescent="0.2">
      <c r="A176" s="63"/>
      <c r="B176" s="64"/>
      <c r="C176" s="64"/>
      <c r="D176" s="65"/>
      <c r="E176" s="66" t="s">
        <v>0</v>
      </c>
      <c r="F176" s="133" t="s">
        <v>40</v>
      </c>
      <c r="G176" s="133"/>
      <c r="H176" s="134"/>
      <c r="I176" s="135"/>
      <c r="J176" s="136"/>
      <c r="K176" s="68"/>
      <c r="L176" s="68"/>
      <c r="M176" s="68"/>
      <c r="N176" s="68"/>
      <c r="O176" s="69"/>
      <c r="P176" s="69"/>
      <c r="Q176" s="69"/>
      <c r="R176" s="65"/>
      <c r="S176" s="65"/>
      <c r="T176" s="64"/>
      <c r="U176" s="18"/>
      <c r="V176" s="24"/>
      <c r="W176" s="24"/>
      <c r="X176" s="67" t="str">
        <f>F176</f>
        <v>---</v>
      </c>
      <c r="Y176" s="16"/>
      <c r="AA176" s="70"/>
    </row>
    <row r="177" spans="1:27" s="10" customFormat="1" ht="7.5" customHeight="1" outlineLevel="4" x14ac:dyDescent="0.15">
      <c r="B177" s="12"/>
      <c r="C177" s="12"/>
      <c r="D177" s="13"/>
      <c r="E177" s="13"/>
      <c r="F177" s="71"/>
      <c r="G177" s="13"/>
      <c r="H177" s="14"/>
      <c r="I177" s="72"/>
      <c r="J177" s="15"/>
      <c r="K177" s="14"/>
      <c r="L177" s="14"/>
      <c r="M177" s="14"/>
      <c r="N177" s="14"/>
      <c r="O177" s="15"/>
      <c r="P177" s="15"/>
      <c r="Q177" s="15"/>
      <c r="R177" s="13"/>
      <c r="S177" s="13"/>
      <c r="T177" s="12"/>
      <c r="U177" s="24"/>
      <c r="X177" s="13"/>
    </row>
    <row r="178" spans="1:27" s="10" customFormat="1" ht="22.5" outlineLevel="3" x14ac:dyDescent="0.2">
      <c r="A178" s="51"/>
      <c r="B178" s="52"/>
      <c r="C178" s="53">
        <v>494</v>
      </c>
      <c r="D178" s="54" t="s">
        <v>106</v>
      </c>
      <c r="E178" s="55"/>
      <c r="F178" s="56" t="s">
        <v>172</v>
      </c>
      <c r="G178" s="54" t="s">
        <v>105</v>
      </c>
      <c r="H178" s="57">
        <v>1</v>
      </c>
      <c r="I178" s="1"/>
      <c r="J178" s="58">
        <f>H178*I178</f>
        <v>0</v>
      </c>
      <c r="K178" s="59"/>
      <c r="L178" s="59">
        <f>H178*K178</f>
        <v>0</v>
      </c>
      <c r="M178" s="59"/>
      <c r="N178" s="59">
        <f>H178*M178</f>
        <v>0</v>
      </c>
      <c r="O178" s="60">
        <v>21</v>
      </c>
      <c r="P178" s="60">
        <f>J178*(O178/100)</f>
        <v>0</v>
      </c>
      <c r="Q178" s="60">
        <f>J178+P178</f>
        <v>0</v>
      </c>
      <c r="R178" s="61" t="s">
        <v>127</v>
      </c>
      <c r="S178" s="61" t="s">
        <v>104</v>
      </c>
      <c r="T178" s="62">
        <v>1</v>
      </c>
      <c r="U178" s="24"/>
      <c r="V178" s="24"/>
      <c r="W178" s="24"/>
      <c r="X178" s="13"/>
    </row>
    <row r="179" spans="1:27" s="10" customFormat="1" ht="9.75" outlineLevel="4" x14ac:dyDescent="0.2">
      <c r="A179" s="63"/>
      <c r="B179" s="64"/>
      <c r="C179" s="64"/>
      <c r="D179" s="65"/>
      <c r="E179" s="66" t="s">
        <v>0</v>
      </c>
      <c r="F179" s="133" t="s">
        <v>40</v>
      </c>
      <c r="G179" s="133"/>
      <c r="H179" s="134"/>
      <c r="I179" s="135"/>
      <c r="J179" s="136"/>
      <c r="K179" s="68"/>
      <c r="L179" s="68"/>
      <c r="M179" s="68"/>
      <c r="N179" s="68"/>
      <c r="O179" s="69"/>
      <c r="P179" s="69"/>
      <c r="Q179" s="69"/>
      <c r="R179" s="65"/>
      <c r="S179" s="65"/>
      <c r="T179" s="64"/>
      <c r="U179" s="18"/>
      <c r="V179" s="24"/>
      <c r="W179" s="24"/>
      <c r="X179" s="67" t="str">
        <f>F179</f>
        <v>---</v>
      </c>
      <c r="Y179" s="16"/>
      <c r="AA179" s="70"/>
    </row>
    <row r="180" spans="1:27" s="10" customFormat="1" ht="7.5" customHeight="1" outlineLevel="4" x14ac:dyDescent="0.15">
      <c r="B180" s="12"/>
      <c r="C180" s="12"/>
      <c r="D180" s="13"/>
      <c r="E180" s="13"/>
      <c r="F180" s="71"/>
      <c r="G180" s="13"/>
      <c r="H180" s="14"/>
      <c r="I180" s="72"/>
      <c r="J180" s="15"/>
      <c r="K180" s="14"/>
      <c r="L180" s="14"/>
      <c r="M180" s="14"/>
      <c r="N180" s="14"/>
      <c r="O180" s="15"/>
      <c r="P180" s="15"/>
      <c r="Q180" s="15"/>
      <c r="R180" s="13"/>
      <c r="S180" s="13"/>
      <c r="T180" s="12"/>
      <c r="U180" s="24"/>
      <c r="X180" s="13"/>
    </row>
    <row r="181" spans="1:27" s="10" customFormat="1" ht="22.5" outlineLevel="3" x14ac:dyDescent="0.2">
      <c r="A181" s="51"/>
      <c r="B181" s="52"/>
      <c r="C181" s="53">
        <v>495</v>
      </c>
      <c r="D181" s="54" t="s">
        <v>106</v>
      </c>
      <c r="E181" s="55"/>
      <c r="F181" s="56" t="s">
        <v>175</v>
      </c>
      <c r="G181" s="54" t="s">
        <v>105</v>
      </c>
      <c r="H181" s="57">
        <v>1</v>
      </c>
      <c r="I181" s="1"/>
      <c r="J181" s="58">
        <f>H181*I181</f>
        <v>0</v>
      </c>
      <c r="K181" s="59"/>
      <c r="L181" s="59">
        <f>H181*K181</f>
        <v>0</v>
      </c>
      <c r="M181" s="59"/>
      <c r="N181" s="59">
        <f>H181*M181</f>
        <v>0</v>
      </c>
      <c r="O181" s="60">
        <v>21</v>
      </c>
      <c r="P181" s="60">
        <f>J181*(O181/100)</f>
        <v>0</v>
      </c>
      <c r="Q181" s="60">
        <f>J181+P181</f>
        <v>0</v>
      </c>
      <c r="R181" s="61"/>
      <c r="S181" s="61" t="s">
        <v>104</v>
      </c>
      <c r="T181" s="62">
        <v>1</v>
      </c>
      <c r="U181" s="24"/>
      <c r="V181" s="24"/>
      <c r="W181" s="24"/>
      <c r="X181" s="13"/>
    </row>
    <row r="182" spans="1:27" s="10" customFormat="1" ht="9.75" outlineLevel="4" x14ac:dyDescent="0.2">
      <c r="A182" s="63"/>
      <c r="B182" s="64"/>
      <c r="C182" s="64"/>
      <c r="D182" s="65"/>
      <c r="E182" s="66" t="s">
        <v>0</v>
      </c>
      <c r="F182" s="133" t="s">
        <v>40</v>
      </c>
      <c r="G182" s="133"/>
      <c r="H182" s="134"/>
      <c r="I182" s="135"/>
      <c r="J182" s="136"/>
      <c r="K182" s="68"/>
      <c r="L182" s="68"/>
      <c r="M182" s="68"/>
      <c r="N182" s="68"/>
      <c r="O182" s="69"/>
      <c r="P182" s="69"/>
      <c r="Q182" s="69"/>
      <c r="R182" s="65"/>
      <c r="S182" s="65"/>
      <c r="T182" s="64"/>
      <c r="U182" s="18"/>
      <c r="V182" s="24"/>
      <c r="W182" s="24"/>
      <c r="X182" s="67" t="str">
        <f>F182</f>
        <v>---</v>
      </c>
      <c r="Y182" s="16"/>
      <c r="AA182" s="70"/>
    </row>
    <row r="183" spans="1:27" s="10" customFormat="1" ht="7.5" customHeight="1" outlineLevel="4" x14ac:dyDescent="0.15">
      <c r="B183" s="12"/>
      <c r="C183" s="12"/>
      <c r="D183" s="13"/>
      <c r="E183" s="13"/>
      <c r="F183" s="71"/>
      <c r="G183" s="13"/>
      <c r="H183" s="14"/>
      <c r="I183" s="72"/>
      <c r="J183" s="15"/>
      <c r="K183" s="14"/>
      <c r="L183" s="14"/>
      <c r="M183" s="14"/>
      <c r="N183" s="14"/>
      <c r="O183" s="15"/>
      <c r="P183" s="15"/>
      <c r="Q183" s="15"/>
      <c r="R183" s="13"/>
      <c r="S183" s="13"/>
      <c r="T183" s="12"/>
      <c r="U183" s="24"/>
      <c r="X183" s="13"/>
    </row>
    <row r="184" spans="1:27" s="10" customFormat="1" ht="11.25" outlineLevel="3" x14ac:dyDescent="0.2">
      <c r="A184" s="51"/>
      <c r="B184" s="52"/>
      <c r="C184" s="53">
        <v>496</v>
      </c>
      <c r="D184" s="54" t="s">
        <v>106</v>
      </c>
      <c r="E184" s="55"/>
      <c r="F184" s="56" t="s">
        <v>176</v>
      </c>
      <c r="G184" s="54" t="s">
        <v>105</v>
      </c>
      <c r="H184" s="57">
        <v>1</v>
      </c>
      <c r="I184" s="1"/>
      <c r="J184" s="58">
        <f>H184*I184</f>
        <v>0</v>
      </c>
      <c r="K184" s="59"/>
      <c r="L184" s="59">
        <f>H184*K184</f>
        <v>0</v>
      </c>
      <c r="M184" s="59"/>
      <c r="N184" s="59">
        <f>H184*M184</f>
        <v>0</v>
      </c>
      <c r="O184" s="60">
        <v>21</v>
      </c>
      <c r="P184" s="60">
        <f>J184*(O184/100)</f>
        <v>0</v>
      </c>
      <c r="Q184" s="60">
        <f>J184+P184</f>
        <v>0</v>
      </c>
      <c r="R184" s="61"/>
      <c r="S184" s="61" t="s">
        <v>104</v>
      </c>
      <c r="T184" s="62">
        <v>1</v>
      </c>
      <c r="U184" s="24"/>
      <c r="V184" s="24"/>
      <c r="W184" s="24"/>
      <c r="X184" s="13"/>
    </row>
    <row r="185" spans="1:27" s="10" customFormat="1" ht="9.75" outlineLevel="4" x14ac:dyDescent="0.2">
      <c r="A185" s="63"/>
      <c r="B185" s="64"/>
      <c r="C185" s="64"/>
      <c r="D185" s="65"/>
      <c r="E185" s="66" t="s">
        <v>0</v>
      </c>
      <c r="F185" s="133" t="s">
        <v>40</v>
      </c>
      <c r="G185" s="133"/>
      <c r="H185" s="134"/>
      <c r="I185" s="135"/>
      <c r="J185" s="136"/>
      <c r="K185" s="68"/>
      <c r="L185" s="68"/>
      <c r="M185" s="68"/>
      <c r="N185" s="68"/>
      <c r="O185" s="69"/>
      <c r="P185" s="69"/>
      <c r="Q185" s="69"/>
      <c r="R185" s="65"/>
      <c r="S185" s="65"/>
      <c r="T185" s="64"/>
      <c r="U185" s="18"/>
      <c r="V185" s="24"/>
      <c r="W185" s="24"/>
      <c r="X185" s="67" t="str">
        <f>F185</f>
        <v>---</v>
      </c>
      <c r="Y185" s="16"/>
      <c r="AA185" s="70"/>
    </row>
    <row r="186" spans="1:27" s="10" customFormat="1" ht="7.5" customHeight="1" outlineLevel="4" x14ac:dyDescent="0.15">
      <c r="B186" s="12"/>
      <c r="C186" s="12"/>
      <c r="D186" s="13"/>
      <c r="E186" s="13"/>
      <c r="F186" s="71"/>
      <c r="G186" s="13"/>
      <c r="H186" s="14"/>
      <c r="I186" s="72"/>
      <c r="J186" s="15"/>
      <c r="K186" s="14"/>
      <c r="L186" s="14"/>
      <c r="M186" s="14"/>
      <c r="N186" s="14"/>
      <c r="O186" s="15"/>
      <c r="P186" s="15"/>
      <c r="Q186" s="15"/>
      <c r="R186" s="13"/>
      <c r="S186" s="13"/>
      <c r="T186" s="12"/>
      <c r="U186" s="24"/>
      <c r="X186" s="13"/>
    </row>
    <row r="187" spans="1:27" s="10" customFormat="1" ht="8.25" outlineLevel="3" x14ac:dyDescent="0.15">
      <c r="B187" s="18"/>
      <c r="C187" s="18"/>
      <c r="D187" s="18"/>
      <c r="E187" s="18"/>
      <c r="F187" s="18"/>
      <c r="G187" s="18"/>
      <c r="H187" s="18"/>
      <c r="I187" s="24"/>
      <c r="J187" s="24"/>
      <c r="K187" s="18"/>
      <c r="L187" s="18"/>
      <c r="M187" s="18"/>
      <c r="N187" s="18"/>
      <c r="O187" s="18"/>
      <c r="P187" s="24"/>
      <c r="Q187" s="24"/>
      <c r="R187" s="24"/>
      <c r="S187" s="18"/>
      <c r="T187" s="18"/>
      <c r="X187" s="18"/>
    </row>
    <row r="188" spans="1:27" s="10" customFormat="1" ht="11.25" outlineLevel="2" x14ac:dyDescent="0.2">
      <c r="A188" s="42" t="s">
        <v>85</v>
      </c>
      <c r="B188" s="43">
        <v>3</v>
      </c>
      <c r="C188" s="44"/>
      <c r="D188" s="45" t="s">
        <v>103</v>
      </c>
      <c r="E188" s="45"/>
      <c r="F188" s="46" t="s">
        <v>86</v>
      </c>
      <c r="G188" s="45"/>
      <c r="H188" s="47"/>
      <c r="I188" s="73"/>
      <c r="J188" s="48">
        <f>SUBTOTAL(9,J189:J192)</f>
        <v>0</v>
      </c>
      <c r="K188" s="47"/>
      <c r="L188" s="49">
        <f>SUBTOTAL(9,L189:L192)</f>
        <v>0</v>
      </c>
      <c r="M188" s="47"/>
      <c r="N188" s="49">
        <f>SUBTOTAL(9,N189:N192)</f>
        <v>0</v>
      </c>
      <c r="O188" s="50"/>
      <c r="P188" s="48">
        <f>SUBTOTAL(9,P189:P192)</f>
        <v>0</v>
      </c>
      <c r="Q188" s="48">
        <f>SUBTOTAL(9,Q189:Q192)</f>
        <v>0</v>
      </c>
      <c r="R188" s="45"/>
      <c r="S188" s="45"/>
      <c r="T188" s="43">
        <f>SUBTOTAL(9,T189:T192)</f>
        <v>1</v>
      </c>
      <c r="U188" s="18"/>
      <c r="V188" s="24"/>
      <c r="W188" s="24"/>
      <c r="X188" s="13"/>
    </row>
    <row r="189" spans="1:27" s="10" customFormat="1" ht="11.25" outlineLevel="3" x14ac:dyDescent="0.2">
      <c r="A189" s="51"/>
      <c r="B189" s="52"/>
      <c r="C189" s="53">
        <v>497</v>
      </c>
      <c r="D189" s="54" t="s">
        <v>106</v>
      </c>
      <c r="E189" s="55"/>
      <c r="F189" s="56" t="s">
        <v>177</v>
      </c>
      <c r="G189" s="54" t="s">
        <v>105</v>
      </c>
      <c r="H189" s="57">
        <v>1</v>
      </c>
      <c r="I189" s="1"/>
      <c r="J189" s="58">
        <f>H189*I189</f>
        <v>0</v>
      </c>
      <c r="K189" s="59"/>
      <c r="L189" s="59">
        <f>H189*K189</f>
        <v>0</v>
      </c>
      <c r="M189" s="59"/>
      <c r="N189" s="59">
        <f>H189*M189</f>
        <v>0</v>
      </c>
      <c r="O189" s="60">
        <v>21</v>
      </c>
      <c r="P189" s="60">
        <f>J189*(O189/100)</f>
        <v>0</v>
      </c>
      <c r="Q189" s="60">
        <f>J189+P189</f>
        <v>0</v>
      </c>
      <c r="R189" s="61"/>
      <c r="S189" s="61" t="s">
        <v>104</v>
      </c>
      <c r="T189" s="62">
        <v>1</v>
      </c>
      <c r="U189" s="24"/>
      <c r="V189" s="24"/>
      <c r="W189" s="24"/>
      <c r="X189" s="13"/>
    </row>
    <row r="190" spans="1:27" s="10" customFormat="1" ht="9.75" outlineLevel="4" x14ac:dyDescent="0.2">
      <c r="A190" s="63"/>
      <c r="B190" s="64"/>
      <c r="C190" s="64"/>
      <c r="D190" s="65"/>
      <c r="E190" s="66" t="s">
        <v>0</v>
      </c>
      <c r="F190" s="133" t="s">
        <v>40</v>
      </c>
      <c r="G190" s="133"/>
      <c r="H190" s="134"/>
      <c r="I190" s="135"/>
      <c r="J190" s="136"/>
      <c r="K190" s="68"/>
      <c r="L190" s="68"/>
      <c r="M190" s="68"/>
      <c r="N190" s="68"/>
      <c r="O190" s="69"/>
      <c r="P190" s="69"/>
      <c r="Q190" s="69"/>
      <c r="R190" s="65"/>
      <c r="S190" s="65"/>
      <c r="T190" s="64"/>
      <c r="U190" s="18"/>
      <c r="V190" s="24"/>
      <c r="W190" s="24"/>
      <c r="X190" s="67" t="str">
        <f>F190</f>
        <v>---</v>
      </c>
      <c r="Y190" s="16"/>
      <c r="AA190" s="70"/>
    </row>
    <row r="191" spans="1:27" s="10" customFormat="1" ht="7.5" customHeight="1" outlineLevel="4" x14ac:dyDescent="0.15">
      <c r="B191" s="12"/>
      <c r="C191" s="12"/>
      <c r="D191" s="13"/>
      <c r="E191" s="13"/>
      <c r="F191" s="71"/>
      <c r="G191" s="13"/>
      <c r="H191" s="14"/>
      <c r="I191" s="72"/>
      <c r="J191" s="15"/>
      <c r="K191" s="14"/>
      <c r="L191" s="14"/>
      <c r="M191" s="14"/>
      <c r="N191" s="14"/>
      <c r="O191" s="15"/>
      <c r="P191" s="15"/>
      <c r="Q191" s="15"/>
      <c r="R191" s="13"/>
      <c r="S191" s="13"/>
      <c r="T191" s="12"/>
      <c r="U191" s="24"/>
      <c r="X191" s="13"/>
    </row>
    <row r="192" spans="1:27" s="10" customFormat="1" ht="8.25" outlineLevel="3" x14ac:dyDescent="0.15">
      <c r="B192" s="18"/>
      <c r="C192" s="18"/>
      <c r="D192" s="18"/>
      <c r="E192" s="18"/>
      <c r="F192" s="18"/>
      <c r="G192" s="18"/>
      <c r="H192" s="18"/>
      <c r="I192" s="24"/>
      <c r="J192" s="24"/>
      <c r="K192" s="18"/>
      <c r="L192" s="18"/>
      <c r="M192" s="18"/>
      <c r="N192" s="18"/>
      <c r="O192" s="18"/>
      <c r="P192" s="24"/>
      <c r="Q192" s="24"/>
      <c r="R192" s="24"/>
      <c r="S192" s="18"/>
      <c r="T192" s="18"/>
      <c r="X192" s="18"/>
    </row>
    <row r="193" spans="1:27" s="10" customFormat="1" ht="11.25" outlineLevel="2" x14ac:dyDescent="0.2">
      <c r="A193" s="42" t="s">
        <v>87</v>
      </c>
      <c r="B193" s="43">
        <v>3</v>
      </c>
      <c r="C193" s="44"/>
      <c r="D193" s="45" t="s">
        <v>103</v>
      </c>
      <c r="E193" s="45"/>
      <c r="F193" s="46" t="s">
        <v>88</v>
      </c>
      <c r="G193" s="45"/>
      <c r="H193" s="47"/>
      <c r="I193" s="73"/>
      <c r="J193" s="48">
        <f>SUBTOTAL(9,J194:J197)</f>
        <v>0</v>
      </c>
      <c r="K193" s="47"/>
      <c r="L193" s="49">
        <f>SUBTOTAL(9,L194:L197)</f>
        <v>0</v>
      </c>
      <c r="M193" s="47"/>
      <c r="N193" s="49">
        <f>SUBTOTAL(9,N194:N197)</f>
        <v>0</v>
      </c>
      <c r="O193" s="50"/>
      <c r="P193" s="48">
        <f>SUBTOTAL(9,P194:P197)</f>
        <v>0</v>
      </c>
      <c r="Q193" s="48">
        <f>SUBTOTAL(9,Q194:Q197)</f>
        <v>0</v>
      </c>
      <c r="R193" s="45"/>
      <c r="S193" s="45"/>
      <c r="T193" s="43">
        <f>SUBTOTAL(9,T194:T197)</f>
        <v>1</v>
      </c>
      <c r="U193" s="18"/>
      <c r="V193" s="24"/>
      <c r="W193" s="24"/>
      <c r="X193" s="13"/>
    </row>
    <row r="194" spans="1:27" s="10" customFormat="1" ht="22.5" outlineLevel="3" x14ac:dyDescent="0.2">
      <c r="A194" s="51"/>
      <c r="B194" s="52"/>
      <c r="C194" s="53">
        <v>498</v>
      </c>
      <c r="D194" s="54" t="s">
        <v>106</v>
      </c>
      <c r="E194" s="55"/>
      <c r="F194" s="56" t="s">
        <v>143</v>
      </c>
      <c r="G194" s="54" t="s">
        <v>105</v>
      </c>
      <c r="H194" s="57">
        <v>1</v>
      </c>
      <c r="I194" s="1"/>
      <c r="J194" s="58">
        <f>H194*I194</f>
        <v>0</v>
      </c>
      <c r="K194" s="59"/>
      <c r="L194" s="59">
        <f>H194*K194</f>
        <v>0</v>
      </c>
      <c r="M194" s="59"/>
      <c r="N194" s="59">
        <f>H194*M194</f>
        <v>0</v>
      </c>
      <c r="O194" s="60">
        <v>21</v>
      </c>
      <c r="P194" s="60">
        <f>J194*(O194/100)</f>
        <v>0</v>
      </c>
      <c r="Q194" s="60">
        <f>J194+P194</f>
        <v>0</v>
      </c>
      <c r="R194" s="61" t="s">
        <v>178</v>
      </c>
      <c r="S194" s="61" t="s">
        <v>104</v>
      </c>
      <c r="T194" s="62">
        <v>1</v>
      </c>
      <c r="U194" s="24"/>
      <c r="V194" s="24"/>
      <c r="W194" s="24"/>
      <c r="X194" s="13"/>
    </row>
    <row r="195" spans="1:27" s="10" customFormat="1" ht="9.75" outlineLevel="4" x14ac:dyDescent="0.2">
      <c r="A195" s="63"/>
      <c r="B195" s="64"/>
      <c r="C195" s="64"/>
      <c r="D195" s="65"/>
      <c r="E195" s="66" t="s">
        <v>0</v>
      </c>
      <c r="F195" s="133" t="s">
        <v>40</v>
      </c>
      <c r="G195" s="133"/>
      <c r="H195" s="134"/>
      <c r="I195" s="135"/>
      <c r="J195" s="136"/>
      <c r="K195" s="68"/>
      <c r="L195" s="68"/>
      <c r="M195" s="68"/>
      <c r="N195" s="68"/>
      <c r="O195" s="69"/>
      <c r="P195" s="69"/>
      <c r="Q195" s="69"/>
      <c r="R195" s="65"/>
      <c r="S195" s="65"/>
      <c r="T195" s="64"/>
      <c r="U195" s="18"/>
      <c r="V195" s="24"/>
      <c r="W195" s="24"/>
      <c r="X195" s="67" t="str">
        <f>F195</f>
        <v>---</v>
      </c>
      <c r="Y195" s="16"/>
      <c r="AA195" s="70"/>
    </row>
    <row r="196" spans="1:27" s="10" customFormat="1" ht="7.5" customHeight="1" outlineLevel="4" x14ac:dyDescent="0.15">
      <c r="B196" s="12"/>
      <c r="C196" s="12"/>
      <c r="D196" s="13"/>
      <c r="E196" s="13"/>
      <c r="F196" s="71"/>
      <c r="G196" s="13"/>
      <c r="H196" s="14"/>
      <c r="I196" s="72"/>
      <c r="J196" s="15"/>
      <c r="K196" s="14"/>
      <c r="L196" s="14"/>
      <c r="M196" s="14"/>
      <c r="N196" s="14"/>
      <c r="O196" s="15"/>
      <c r="P196" s="15"/>
      <c r="Q196" s="15"/>
      <c r="R196" s="13"/>
      <c r="S196" s="13"/>
      <c r="T196" s="12"/>
      <c r="U196" s="24"/>
      <c r="X196" s="13"/>
    </row>
    <row r="197" spans="1:27" s="10" customFormat="1" ht="8.25" outlineLevel="3" x14ac:dyDescent="0.15">
      <c r="B197" s="18"/>
      <c r="C197" s="18"/>
      <c r="D197" s="18"/>
      <c r="E197" s="18"/>
      <c r="F197" s="18"/>
      <c r="G197" s="18"/>
      <c r="H197" s="18"/>
      <c r="I197" s="24"/>
      <c r="J197" s="24"/>
      <c r="K197" s="18"/>
      <c r="L197" s="18"/>
      <c r="M197" s="18"/>
      <c r="N197" s="18"/>
      <c r="O197" s="18"/>
      <c r="P197" s="24"/>
      <c r="Q197" s="24"/>
      <c r="R197" s="24"/>
      <c r="S197" s="18"/>
      <c r="T197" s="18"/>
      <c r="X197" s="18"/>
    </row>
    <row r="198" spans="1:27" s="10" customFormat="1" ht="11.25" outlineLevel="2" x14ac:dyDescent="0.2">
      <c r="A198" s="42" t="s">
        <v>89</v>
      </c>
      <c r="B198" s="43">
        <v>3</v>
      </c>
      <c r="C198" s="44"/>
      <c r="D198" s="45" t="s">
        <v>103</v>
      </c>
      <c r="E198" s="45"/>
      <c r="F198" s="46" t="s">
        <v>90</v>
      </c>
      <c r="G198" s="45"/>
      <c r="H198" s="47"/>
      <c r="I198" s="73"/>
      <c r="J198" s="48">
        <f>SUBTOTAL(9,J199:J217)</f>
        <v>0</v>
      </c>
      <c r="K198" s="47"/>
      <c r="L198" s="49">
        <f>SUBTOTAL(9,L199:L217)</f>
        <v>0</v>
      </c>
      <c r="M198" s="47"/>
      <c r="N198" s="49">
        <f>SUBTOTAL(9,N199:N217)</f>
        <v>0</v>
      </c>
      <c r="O198" s="50"/>
      <c r="P198" s="48">
        <f>SUBTOTAL(9,P199:P217)</f>
        <v>0</v>
      </c>
      <c r="Q198" s="48">
        <f>SUBTOTAL(9,Q199:Q217)</f>
        <v>0</v>
      </c>
      <c r="R198" s="45"/>
      <c r="S198" s="45"/>
      <c r="T198" s="43">
        <f>SUBTOTAL(9,T199:T217)</f>
        <v>6</v>
      </c>
      <c r="U198" s="18"/>
      <c r="V198" s="24"/>
      <c r="W198" s="24"/>
      <c r="X198" s="13"/>
    </row>
    <row r="199" spans="1:27" s="10" customFormat="1" ht="11.25" outlineLevel="3" x14ac:dyDescent="0.2">
      <c r="A199" s="51"/>
      <c r="B199" s="52"/>
      <c r="C199" s="53">
        <v>499</v>
      </c>
      <c r="D199" s="54" t="s">
        <v>106</v>
      </c>
      <c r="E199" s="55"/>
      <c r="F199" s="56" t="s">
        <v>179</v>
      </c>
      <c r="G199" s="54" t="s">
        <v>105</v>
      </c>
      <c r="H199" s="57">
        <v>1</v>
      </c>
      <c r="I199" s="1"/>
      <c r="J199" s="58">
        <f>H199*I199</f>
        <v>0</v>
      </c>
      <c r="K199" s="59"/>
      <c r="L199" s="59">
        <f>H199*K199</f>
        <v>0</v>
      </c>
      <c r="M199" s="59"/>
      <c r="N199" s="59">
        <f>H199*M199</f>
        <v>0</v>
      </c>
      <c r="O199" s="60">
        <v>21</v>
      </c>
      <c r="P199" s="60">
        <f>J199*(O199/100)</f>
        <v>0</v>
      </c>
      <c r="Q199" s="60">
        <f>J199+P199</f>
        <v>0</v>
      </c>
      <c r="R199" s="61" t="s">
        <v>180</v>
      </c>
      <c r="S199" s="61" t="s">
        <v>104</v>
      </c>
      <c r="T199" s="62">
        <v>1</v>
      </c>
      <c r="U199" s="24"/>
      <c r="V199" s="24"/>
      <c r="W199" s="24"/>
      <c r="X199" s="13"/>
    </row>
    <row r="200" spans="1:27" s="10" customFormat="1" ht="9.75" outlineLevel="4" x14ac:dyDescent="0.2">
      <c r="A200" s="63"/>
      <c r="B200" s="64"/>
      <c r="C200" s="64"/>
      <c r="D200" s="65"/>
      <c r="E200" s="66" t="s">
        <v>0</v>
      </c>
      <c r="F200" s="133" t="s">
        <v>40</v>
      </c>
      <c r="G200" s="133"/>
      <c r="H200" s="134"/>
      <c r="I200" s="135"/>
      <c r="J200" s="136"/>
      <c r="K200" s="68"/>
      <c r="L200" s="68"/>
      <c r="M200" s="68"/>
      <c r="N200" s="68"/>
      <c r="O200" s="69"/>
      <c r="P200" s="69"/>
      <c r="Q200" s="69"/>
      <c r="R200" s="65"/>
      <c r="S200" s="65"/>
      <c r="T200" s="64"/>
      <c r="U200" s="18"/>
      <c r="V200" s="24"/>
      <c r="W200" s="24"/>
      <c r="X200" s="67" t="str">
        <f>F200</f>
        <v>---</v>
      </c>
      <c r="Y200" s="16"/>
      <c r="AA200" s="70"/>
    </row>
    <row r="201" spans="1:27" s="10" customFormat="1" ht="7.5" customHeight="1" outlineLevel="4" x14ac:dyDescent="0.15">
      <c r="B201" s="12"/>
      <c r="C201" s="12"/>
      <c r="D201" s="13"/>
      <c r="E201" s="13"/>
      <c r="F201" s="71"/>
      <c r="G201" s="13"/>
      <c r="H201" s="14"/>
      <c r="I201" s="72"/>
      <c r="J201" s="15"/>
      <c r="K201" s="14"/>
      <c r="L201" s="14"/>
      <c r="M201" s="14"/>
      <c r="N201" s="14"/>
      <c r="O201" s="15"/>
      <c r="P201" s="15"/>
      <c r="Q201" s="15"/>
      <c r="R201" s="13"/>
      <c r="S201" s="13"/>
      <c r="T201" s="12"/>
      <c r="U201" s="24"/>
      <c r="X201" s="13"/>
    </row>
    <row r="202" spans="1:27" s="10" customFormat="1" ht="11.25" outlineLevel="3" x14ac:dyDescent="0.2">
      <c r="A202" s="51"/>
      <c r="B202" s="52"/>
      <c r="C202" s="53">
        <v>500</v>
      </c>
      <c r="D202" s="54" t="s">
        <v>106</v>
      </c>
      <c r="E202" s="55"/>
      <c r="F202" s="56" t="s">
        <v>179</v>
      </c>
      <c r="G202" s="54" t="s">
        <v>105</v>
      </c>
      <c r="H202" s="57">
        <v>1</v>
      </c>
      <c r="I202" s="1"/>
      <c r="J202" s="58">
        <f>H202*I202</f>
        <v>0</v>
      </c>
      <c r="K202" s="59"/>
      <c r="L202" s="59">
        <f>H202*K202</f>
        <v>0</v>
      </c>
      <c r="M202" s="59"/>
      <c r="N202" s="59">
        <f>H202*M202</f>
        <v>0</v>
      </c>
      <c r="O202" s="60">
        <v>21</v>
      </c>
      <c r="P202" s="60">
        <f>J202*(O202/100)</f>
        <v>0</v>
      </c>
      <c r="Q202" s="60">
        <f>J202+P202</f>
        <v>0</v>
      </c>
      <c r="R202" s="61" t="s">
        <v>180</v>
      </c>
      <c r="S202" s="61" t="s">
        <v>104</v>
      </c>
      <c r="T202" s="62">
        <v>1</v>
      </c>
      <c r="U202" s="24"/>
      <c r="V202" s="24"/>
      <c r="W202" s="24"/>
      <c r="X202" s="13"/>
    </row>
    <row r="203" spans="1:27" s="10" customFormat="1" ht="9.75" outlineLevel="4" x14ac:dyDescent="0.2">
      <c r="A203" s="63"/>
      <c r="B203" s="64"/>
      <c r="C203" s="64"/>
      <c r="D203" s="65"/>
      <c r="E203" s="66" t="s">
        <v>0</v>
      </c>
      <c r="F203" s="133" t="s">
        <v>40</v>
      </c>
      <c r="G203" s="133"/>
      <c r="H203" s="134"/>
      <c r="I203" s="135"/>
      <c r="J203" s="136"/>
      <c r="K203" s="68"/>
      <c r="L203" s="68"/>
      <c r="M203" s="68"/>
      <c r="N203" s="68"/>
      <c r="O203" s="69"/>
      <c r="P203" s="69"/>
      <c r="Q203" s="69"/>
      <c r="R203" s="65"/>
      <c r="S203" s="65"/>
      <c r="T203" s="64"/>
      <c r="U203" s="18"/>
      <c r="V203" s="24"/>
      <c r="W203" s="24"/>
      <c r="X203" s="67" t="str">
        <f>F203</f>
        <v>---</v>
      </c>
      <c r="Y203" s="16"/>
      <c r="AA203" s="70"/>
    </row>
    <row r="204" spans="1:27" s="10" customFormat="1" ht="7.5" customHeight="1" outlineLevel="4" x14ac:dyDescent="0.15">
      <c r="B204" s="12"/>
      <c r="C204" s="12"/>
      <c r="D204" s="13"/>
      <c r="E204" s="13"/>
      <c r="F204" s="71"/>
      <c r="G204" s="13"/>
      <c r="H204" s="14"/>
      <c r="I204" s="72"/>
      <c r="J204" s="15"/>
      <c r="K204" s="14"/>
      <c r="L204" s="14"/>
      <c r="M204" s="14"/>
      <c r="N204" s="14"/>
      <c r="O204" s="15"/>
      <c r="P204" s="15"/>
      <c r="Q204" s="15"/>
      <c r="R204" s="13"/>
      <c r="S204" s="13"/>
      <c r="T204" s="12"/>
      <c r="U204" s="24"/>
      <c r="X204" s="13"/>
    </row>
    <row r="205" spans="1:27" s="10" customFormat="1" ht="11.25" outlineLevel="3" x14ac:dyDescent="0.2">
      <c r="A205" s="51"/>
      <c r="B205" s="52"/>
      <c r="C205" s="53">
        <v>501</v>
      </c>
      <c r="D205" s="54" t="s">
        <v>106</v>
      </c>
      <c r="E205" s="55"/>
      <c r="F205" s="56" t="s">
        <v>179</v>
      </c>
      <c r="G205" s="54" t="s">
        <v>105</v>
      </c>
      <c r="H205" s="57">
        <v>1</v>
      </c>
      <c r="I205" s="1"/>
      <c r="J205" s="58">
        <f>H205*I205</f>
        <v>0</v>
      </c>
      <c r="K205" s="59"/>
      <c r="L205" s="59">
        <f>H205*K205</f>
        <v>0</v>
      </c>
      <c r="M205" s="59"/>
      <c r="N205" s="59">
        <f>H205*M205</f>
        <v>0</v>
      </c>
      <c r="O205" s="60">
        <v>21</v>
      </c>
      <c r="P205" s="60">
        <f>J205*(O205/100)</f>
        <v>0</v>
      </c>
      <c r="Q205" s="60">
        <f>J205+P205</f>
        <v>0</v>
      </c>
      <c r="R205" s="61" t="s">
        <v>180</v>
      </c>
      <c r="S205" s="61" t="s">
        <v>104</v>
      </c>
      <c r="T205" s="62">
        <v>1</v>
      </c>
      <c r="U205" s="24"/>
      <c r="V205" s="24"/>
      <c r="W205" s="24"/>
      <c r="X205" s="13"/>
    </row>
    <row r="206" spans="1:27" s="10" customFormat="1" ht="9.75" outlineLevel="4" x14ac:dyDescent="0.2">
      <c r="A206" s="63"/>
      <c r="B206" s="64"/>
      <c r="C206" s="64"/>
      <c r="D206" s="65"/>
      <c r="E206" s="66" t="s">
        <v>0</v>
      </c>
      <c r="F206" s="133" t="s">
        <v>40</v>
      </c>
      <c r="G206" s="133"/>
      <c r="H206" s="134"/>
      <c r="I206" s="135"/>
      <c r="J206" s="136"/>
      <c r="K206" s="68"/>
      <c r="L206" s="68"/>
      <c r="M206" s="68"/>
      <c r="N206" s="68"/>
      <c r="O206" s="69"/>
      <c r="P206" s="69"/>
      <c r="Q206" s="69"/>
      <c r="R206" s="65"/>
      <c r="S206" s="65"/>
      <c r="T206" s="64"/>
      <c r="U206" s="18"/>
      <c r="V206" s="24"/>
      <c r="W206" s="24"/>
      <c r="X206" s="67" t="str">
        <f>F206</f>
        <v>---</v>
      </c>
      <c r="Y206" s="16"/>
      <c r="AA206" s="70"/>
    </row>
    <row r="207" spans="1:27" s="10" customFormat="1" ht="7.5" customHeight="1" outlineLevel="4" x14ac:dyDescent="0.15">
      <c r="B207" s="12"/>
      <c r="C207" s="12"/>
      <c r="D207" s="13"/>
      <c r="E207" s="13"/>
      <c r="F207" s="71"/>
      <c r="G207" s="13"/>
      <c r="H207" s="14"/>
      <c r="I207" s="72"/>
      <c r="J207" s="15"/>
      <c r="K207" s="14"/>
      <c r="L207" s="14"/>
      <c r="M207" s="14"/>
      <c r="N207" s="14"/>
      <c r="O207" s="15"/>
      <c r="P207" s="15"/>
      <c r="Q207" s="15"/>
      <c r="R207" s="13"/>
      <c r="S207" s="13"/>
      <c r="T207" s="12"/>
      <c r="U207" s="24"/>
      <c r="X207" s="13"/>
    </row>
    <row r="208" spans="1:27" s="10" customFormat="1" ht="22.5" outlineLevel="3" x14ac:dyDescent="0.2">
      <c r="A208" s="51"/>
      <c r="B208" s="52"/>
      <c r="C208" s="53">
        <v>502</v>
      </c>
      <c r="D208" s="54" t="s">
        <v>106</v>
      </c>
      <c r="E208" s="55"/>
      <c r="F208" s="56" t="s">
        <v>181</v>
      </c>
      <c r="G208" s="54" t="s">
        <v>105</v>
      </c>
      <c r="H208" s="57">
        <v>1</v>
      </c>
      <c r="I208" s="1"/>
      <c r="J208" s="58">
        <f>H208*I208</f>
        <v>0</v>
      </c>
      <c r="K208" s="59"/>
      <c r="L208" s="59">
        <f>H208*K208</f>
        <v>0</v>
      </c>
      <c r="M208" s="59"/>
      <c r="N208" s="59">
        <f>H208*M208</f>
        <v>0</v>
      </c>
      <c r="O208" s="60">
        <v>21</v>
      </c>
      <c r="P208" s="60">
        <f>J208*(O208/100)</f>
        <v>0</v>
      </c>
      <c r="Q208" s="60">
        <f>J208+P208</f>
        <v>0</v>
      </c>
      <c r="R208" s="61" t="s">
        <v>182</v>
      </c>
      <c r="S208" s="61" t="s">
        <v>104</v>
      </c>
      <c r="T208" s="62">
        <v>1</v>
      </c>
      <c r="U208" s="24"/>
      <c r="V208" s="24"/>
      <c r="W208" s="24"/>
      <c r="X208" s="13"/>
    </row>
    <row r="209" spans="1:27" s="10" customFormat="1" ht="9.75" outlineLevel="4" x14ac:dyDescent="0.2">
      <c r="A209" s="63"/>
      <c r="B209" s="64"/>
      <c r="C209" s="64"/>
      <c r="D209" s="65"/>
      <c r="E209" s="66" t="s">
        <v>0</v>
      </c>
      <c r="F209" s="133" t="s">
        <v>40</v>
      </c>
      <c r="G209" s="133"/>
      <c r="H209" s="134"/>
      <c r="I209" s="135"/>
      <c r="J209" s="136"/>
      <c r="K209" s="68"/>
      <c r="L209" s="68"/>
      <c r="M209" s="68"/>
      <c r="N209" s="68"/>
      <c r="O209" s="69"/>
      <c r="P209" s="69"/>
      <c r="Q209" s="69"/>
      <c r="R209" s="65"/>
      <c r="S209" s="65"/>
      <c r="T209" s="64"/>
      <c r="U209" s="18"/>
      <c r="V209" s="24"/>
      <c r="W209" s="24"/>
      <c r="X209" s="67" t="str">
        <f>F209</f>
        <v>---</v>
      </c>
      <c r="Y209" s="16"/>
      <c r="AA209" s="70"/>
    </row>
    <row r="210" spans="1:27" s="10" customFormat="1" ht="7.5" customHeight="1" outlineLevel="4" x14ac:dyDescent="0.15">
      <c r="B210" s="12"/>
      <c r="C210" s="12"/>
      <c r="D210" s="13"/>
      <c r="E210" s="13"/>
      <c r="F210" s="71"/>
      <c r="G210" s="13"/>
      <c r="H210" s="14"/>
      <c r="I210" s="72"/>
      <c r="J210" s="15"/>
      <c r="K210" s="14"/>
      <c r="L210" s="14"/>
      <c r="M210" s="14"/>
      <c r="N210" s="14"/>
      <c r="O210" s="15"/>
      <c r="P210" s="15"/>
      <c r="Q210" s="15"/>
      <c r="R210" s="13"/>
      <c r="S210" s="13"/>
      <c r="T210" s="12"/>
      <c r="U210" s="24"/>
      <c r="X210" s="13"/>
    </row>
    <row r="211" spans="1:27" s="10" customFormat="1" ht="22.5" outlineLevel="3" x14ac:dyDescent="0.2">
      <c r="A211" s="51"/>
      <c r="B211" s="52"/>
      <c r="C211" s="53">
        <v>503</v>
      </c>
      <c r="D211" s="54" t="s">
        <v>106</v>
      </c>
      <c r="E211" s="55"/>
      <c r="F211" s="56" t="s">
        <v>181</v>
      </c>
      <c r="G211" s="54" t="s">
        <v>105</v>
      </c>
      <c r="H211" s="57">
        <v>1</v>
      </c>
      <c r="I211" s="1"/>
      <c r="J211" s="58">
        <f>H211*I211</f>
        <v>0</v>
      </c>
      <c r="K211" s="59"/>
      <c r="L211" s="59">
        <f>H211*K211</f>
        <v>0</v>
      </c>
      <c r="M211" s="59"/>
      <c r="N211" s="59">
        <f>H211*M211</f>
        <v>0</v>
      </c>
      <c r="O211" s="60">
        <v>21</v>
      </c>
      <c r="P211" s="60">
        <f>J211*(O211/100)</f>
        <v>0</v>
      </c>
      <c r="Q211" s="60">
        <f>J211+P211</f>
        <v>0</v>
      </c>
      <c r="R211" s="61" t="s">
        <v>183</v>
      </c>
      <c r="S211" s="61" t="s">
        <v>104</v>
      </c>
      <c r="T211" s="62">
        <v>1</v>
      </c>
      <c r="U211" s="24"/>
      <c r="V211" s="24"/>
      <c r="W211" s="24"/>
      <c r="X211" s="13"/>
    </row>
    <row r="212" spans="1:27" s="10" customFormat="1" ht="9.75" outlineLevel="4" x14ac:dyDescent="0.2">
      <c r="A212" s="63"/>
      <c r="B212" s="64"/>
      <c r="C212" s="64"/>
      <c r="D212" s="65"/>
      <c r="E212" s="66" t="s">
        <v>0</v>
      </c>
      <c r="F212" s="133" t="s">
        <v>40</v>
      </c>
      <c r="G212" s="133"/>
      <c r="H212" s="134"/>
      <c r="I212" s="135"/>
      <c r="J212" s="136"/>
      <c r="K212" s="68"/>
      <c r="L212" s="68"/>
      <c r="M212" s="68"/>
      <c r="N212" s="68"/>
      <c r="O212" s="69"/>
      <c r="P212" s="69"/>
      <c r="Q212" s="69"/>
      <c r="R212" s="65"/>
      <c r="S212" s="65"/>
      <c r="T212" s="64"/>
      <c r="U212" s="18"/>
      <c r="V212" s="24"/>
      <c r="W212" s="24"/>
      <c r="X212" s="67" t="str">
        <f>F212</f>
        <v>---</v>
      </c>
      <c r="Y212" s="16"/>
      <c r="AA212" s="70"/>
    </row>
    <row r="213" spans="1:27" s="10" customFormat="1" ht="7.5" customHeight="1" outlineLevel="4" x14ac:dyDescent="0.15">
      <c r="B213" s="12"/>
      <c r="C213" s="12"/>
      <c r="D213" s="13"/>
      <c r="E213" s="13"/>
      <c r="F213" s="71"/>
      <c r="G213" s="13"/>
      <c r="H213" s="14"/>
      <c r="I213" s="72"/>
      <c r="J213" s="15"/>
      <c r="K213" s="14"/>
      <c r="L213" s="14"/>
      <c r="M213" s="14"/>
      <c r="N213" s="14"/>
      <c r="O213" s="15"/>
      <c r="P213" s="15"/>
      <c r="Q213" s="15"/>
      <c r="R213" s="13"/>
      <c r="S213" s="13"/>
      <c r="T213" s="12"/>
      <c r="U213" s="24"/>
      <c r="X213" s="13"/>
    </row>
    <row r="214" spans="1:27" s="10" customFormat="1" ht="22.5" outlineLevel="3" x14ac:dyDescent="0.2">
      <c r="A214" s="51"/>
      <c r="B214" s="52"/>
      <c r="C214" s="53">
        <v>504</v>
      </c>
      <c r="D214" s="54" t="s">
        <v>106</v>
      </c>
      <c r="E214" s="55"/>
      <c r="F214" s="56" t="s">
        <v>181</v>
      </c>
      <c r="G214" s="54" t="s">
        <v>105</v>
      </c>
      <c r="H214" s="57">
        <v>1</v>
      </c>
      <c r="I214" s="1"/>
      <c r="J214" s="58">
        <f>H214*I214</f>
        <v>0</v>
      </c>
      <c r="K214" s="59"/>
      <c r="L214" s="59">
        <f>H214*K214</f>
        <v>0</v>
      </c>
      <c r="M214" s="59"/>
      <c r="N214" s="59">
        <f>H214*M214</f>
        <v>0</v>
      </c>
      <c r="O214" s="60">
        <v>21</v>
      </c>
      <c r="P214" s="60">
        <f>J214*(O214/100)</f>
        <v>0</v>
      </c>
      <c r="Q214" s="60">
        <f>J214+P214</f>
        <v>0</v>
      </c>
      <c r="R214" s="61" t="s">
        <v>183</v>
      </c>
      <c r="S214" s="61" t="s">
        <v>104</v>
      </c>
      <c r="T214" s="62">
        <v>1</v>
      </c>
      <c r="U214" s="24"/>
      <c r="V214" s="24"/>
      <c r="W214" s="24"/>
      <c r="X214" s="13"/>
    </row>
    <row r="215" spans="1:27" s="10" customFormat="1" ht="9.75" outlineLevel="4" x14ac:dyDescent="0.2">
      <c r="A215" s="63"/>
      <c r="B215" s="64"/>
      <c r="C215" s="64"/>
      <c r="D215" s="65"/>
      <c r="E215" s="66" t="s">
        <v>0</v>
      </c>
      <c r="F215" s="133" t="s">
        <v>40</v>
      </c>
      <c r="G215" s="133"/>
      <c r="H215" s="134"/>
      <c r="I215" s="135"/>
      <c r="J215" s="136"/>
      <c r="K215" s="68"/>
      <c r="L215" s="68"/>
      <c r="M215" s="68"/>
      <c r="N215" s="68"/>
      <c r="O215" s="69"/>
      <c r="P215" s="69"/>
      <c r="Q215" s="69"/>
      <c r="R215" s="65"/>
      <c r="S215" s="65"/>
      <c r="T215" s="64"/>
      <c r="U215" s="18"/>
      <c r="V215" s="24"/>
      <c r="W215" s="24"/>
      <c r="X215" s="67" t="str">
        <f>F215</f>
        <v>---</v>
      </c>
      <c r="Y215" s="16"/>
      <c r="AA215" s="70"/>
    </row>
    <row r="216" spans="1:27" s="10" customFormat="1" ht="7.5" customHeight="1" outlineLevel="4" x14ac:dyDescent="0.15">
      <c r="B216" s="12"/>
      <c r="C216" s="12"/>
      <c r="D216" s="13"/>
      <c r="E216" s="13"/>
      <c r="F216" s="71"/>
      <c r="G216" s="13"/>
      <c r="H216" s="14"/>
      <c r="I216" s="72"/>
      <c r="J216" s="15"/>
      <c r="K216" s="14"/>
      <c r="L216" s="14"/>
      <c r="M216" s="14"/>
      <c r="N216" s="14"/>
      <c r="O216" s="15"/>
      <c r="P216" s="15"/>
      <c r="Q216" s="15"/>
      <c r="R216" s="13"/>
      <c r="S216" s="13"/>
      <c r="T216" s="12"/>
      <c r="U216" s="24"/>
      <c r="X216" s="13"/>
    </row>
    <row r="217" spans="1:27" s="10" customFormat="1" ht="8.25" outlineLevel="3" x14ac:dyDescent="0.15">
      <c r="B217" s="18"/>
      <c r="C217" s="18"/>
      <c r="D217" s="18"/>
      <c r="E217" s="18"/>
      <c r="F217" s="18"/>
      <c r="G217" s="18"/>
      <c r="H217" s="18"/>
      <c r="I217" s="24"/>
      <c r="J217" s="24"/>
      <c r="K217" s="18"/>
      <c r="L217" s="18"/>
      <c r="M217" s="18"/>
      <c r="N217" s="18"/>
      <c r="O217" s="18"/>
      <c r="P217" s="24"/>
      <c r="Q217" s="24"/>
      <c r="R217" s="24"/>
      <c r="S217" s="18"/>
      <c r="T217" s="18"/>
      <c r="X217" s="18"/>
    </row>
    <row r="218" spans="1:27" s="10" customFormat="1" ht="11.25" outlineLevel="2" x14ac:dyDescent="0.2">
      <c r="A218" s="42" t="s">
        <v>91</v>
      </c>
      <c r="B218" s="43">
        <v>3</v>
      </c>
      <c r="C218" s="44"/>
      <c r="D218" s="45" t="s">
        <v>103</v>
      </c>
      <c r="E218" s="45"/>
      <c r="F218" s="46" t="s">
        <v>92</v>
      </c>
      <c r="G218" s="45"/>
      <c r="H218" s="47"/>
      <c r="I218" s="73"/>
      <c r="J218" s="48">
        <f>SUBTOTAL(9,J219:J222)</f>
        <v>0</v>
      </c>
      <c r="K218" s="47"/>
      <c r="L218" s="49">
        <f>SUBTOTAL(9,L219:L222)</f>
        <v>0</v>
      </c>
      <c r="M218" s="47"/>
      <c r="N218" s="49">
        <f>SUBTOTAL(9,N219:N222)</f>
        <v>0</v>
      </c>
      <c r="O218" s="50"/>
      <c r="P218" s="48">
        <f>SUBTOTAL(9,P219:P222)</f>
        <v>0</v>
      </c>
      <c r="Q218" s="48">
        <f>SUBTOTAL(9,Q219:Q222)</f>
        <v>0</v>
      </c>
      <c r="R218" s="45"/>
      <c r="S218" s="45"/>
      <c r="T218" s="43">
        <f>SUBTOTAL(9,T219:T222)</f>
        <v>1</v>
      </c>
      <c r="U218" s="18"/>
      <c r="V218" s="24"/>
      <c r="W218" s="24"/>
      <c r="X218" s="13"/>
    </row>
    <row r="219" spans="1:27" s="10" customFormat="1" ht="11.25" outlineLevel="3" x14ac:dyDescent="0.2">
      <c r="A219" s="51"/>
      <c r="B219" s="52"/>
      <c r="C219" s="53">
        <v>505</v>
      </c>
      <c r="D219" s="54" t="s">
        <v>106</v>
      </c>
      <c r="E219" s="55"/>
      <c r="F219" s="56" t="s">
        <v>184</v>
      </c>
      <c r="G219" s="54" t="s">
        <v>105</v>
      </c>
      <c r="H219" s="57">
        <v>1</v>
      </c>
      <c r="I219" s="1"/>
      <c r="J219" s="58">
        <f>H219*I219</f>
        <v>0</v>
      </c>
      <c r="K219" s="59"/>
      <c r="L219" s="59">
        <f>H219*K219</f>
        <v>0</v>
      </c>
      <c r="M219" s="59"/>
      <c r="N219" s="59">
        <f>H219*M219</f>
        <v>0</v>
      </c>
      <c r="O219" s="60">
        <v>21</v>
      </c>
      <c r="P219" s="60">
        <f>J219*(O219/100)</f>
        <v>0</v>
      </c>
      <c r="Q219" s="60">
        <f>J219+P219</f>
        <v>0</v>
      </c>
      <c r="R219" s="61" t="s">
        <v>185</v>
      </c>
      <c r="S219" s="61" t="s">
        <v>104</v>
      </c>
      <c r="T219" s="62">
        <v>1</v>
      </c>
      <c r="U219" s="24"/>
      <c r="V219" s="24"/>
      <c r="W219" s="24"/>
      <c r="X219" s="13"/>
    </row>
    <row r="220" spans="1:27" s="10" customFormat="1" ht="9.75" outlineLevel="4" x14ac:dyDescent="0.2">
      <c r="A220" s="63"/>
      <c r="B220" s="64"/>
      <c r="C220" s="64"/>
      <c r="D220" s="65"/>
      <c r="E220" s="66" t="s">
        <v>0</v>
      </c>
      <c r="F220" s="133" t="s">
        <v>40</v>
      </c>
      <c r="G220" s="133"/>
      <c r="H220" s="134"/>
      <c r="I220" s="135"/>
      <c r="J220" s="136"/>
      <c r="K220" s="68"/>
      <c r="L220" s="68"/>
      <c r="M220" s="68"/>
      <c r="N220" s="68"/>
      <c r="O220" s="69"/>
      <c r="P220" s="69"/>
      <c r="Q220" s="69"/>
      <c r="R220" s="65"/>
      <c r="S220" s="65"/>
      <c r="T220" s="64"/>
      <c r="U220" s="18"/>
      <c r="V220" s="24"/>
      <c r="W220" s="24"/>
      <c r="X220" s="67" t="str">
        <f>F220</f>
        <v>---</v>
      </c>
      <c r="Y220" s="16"/>
      <c r="AA220" s="70"/>
    </row>
    <row r="221" spans="1:27" s="10" customFormat="1" ht="7.5" customHeight="1" outlineLevel="4" x14ac:dyDescent="0.15">
      <c r="B221" s="12"/>
      <c r="C221" s="12"/>
      <c r="D221" s="13"/>
      <c r="E221" s="13"/>
      <c r="F221" s="71"/>
      <c r="G221" s="13"/>
      <c r="H221" s="14"/>
      <c r="I221" s="72"/>
      <c r="J221" s="15"/>
      <c r="K221" s="14"/>
      <c r="L221" s="14"/>
      <c r="M221" s="14"/>
      <c r="N221" s="14"/>
      <c r="O221" s="15"/>
      <c r="P221" s="15"/>
      <c r="Q221" s="15"/>
      <c r="R221" s="13"/>
      <c r="S221" s="13"/>
      <c r="T221" s="12"/>
      <c r="U221" s="24"/>
      <c r="X221" s="13"/>
    </row>
    <row r="222" spans="1:27" s="10" customFormat="1" ht="8.25" outlineLevel="3" x14ac:dyDescent="0.15">
      <c r="B222" s="18"/>
      <c r="C222" s="18"/>
      <c r="D222" s="18"/>
      <c r="E222" s="18"/>
      <c r="F222" s="18"/>
      <c r="G222" s="18"/>
      <c r="H222" s="18"/>
      <c r="I222" s="24"/>
      <c r="J222" s="24"/>
      <c r="K222" s="18"/>
      <c r="L222" s="18"/>
      <c r="M222" s="18"/>
      <c r="N222" s="18"/>
      <c r="O222" s="18"/>
      <c r="P222" s="24"/>
      <c r="Q222" s="24"/>
      <c r="R222" s="24"/>
      <c r="S222" s="18"/>
      <c r="T222" s="18"/>
      <c r="X222" s="18"/>
    </row>
    <row r="223" spans="1:27" s="10" customFormat="1" ht="11.25" outlineLevel="2" x14ac:dyDescent="0.2">
      <c r="A223" s="42" t="s">
        <v>93</v>
      </c>
      <c r="B223" s="43">
        <v>3</v>
      </c>
      <c r="C223" s="44"/>
      <c r="D223" s="45" t="s">
        <v>103</v>
      </c>
      <c r="E223" s="45"/>
      <c r="F223" s="46" t="s">
        <v>94</v>
      </c>
      <c r="G223" s="45"/>
      <c r="H223" s="47"/>
      <c r="I223" s="73"/>
      <c r="J223" s="48">
        <f>SUBTOTAL(9,J224:J269)</f>
        <v>0</v>
      </c>
      <c r="K223" s="47"/>
      <c r="L223" s="49">
        <f>SUBTOTAL(9,L224:L269)</f>
        <v>0</v>
      </c>
      <c r="M223" s="47"/>
      <c r="N223" s="49">
        <f>SUBTOTAL(9,N224:N269)</f>
        <v>0</v>
      </c>
      <c r="O223" s="50"/>
      <c r="P223" s="48">
        <f>SUBTOTAL(9,P224:P269)</f>
        <v>0</v>
      </c>
      <c r="Q223" s="48">
        <f>SUBTOTAL(9,Q224:Q269)</f>
        <v>0</v>
      </c>
      <c r="R223" s="45"/>
      <c r="S223" s="45"/>
      <c r="T223" s="43">
        <f>SUBTOTAL(9,T224:T269)</f>
        <v>15</v>
      </c>
      <c r="U223" s="18"/>
      <c r="V223" s="24"/>
      <c r="W223" s="24"/>
      <c r="X223" s="13"/>
    </row>
    <row r="224" spans="1:27" s="10" customFormat="1" ht="22.5" outlineLevel="3" x14ac:dyDescent="0.2">
      <c r="A224" s="51"/>
      <c r="B224" s="52"/>
      <c r="C224" s="53">
        <v>506</v>
      </c>
      <c r="D224" s="54" t="s">
        <v>106</v>
      </c>
      <c r="E224" s="55"/>
      <c r="F224" s="56" t="s">
        <v>186</v>
      </c>
      <c r="G224" s="54" t="s">
        <v>105</v>
      </c>
      <c r="H224" s="57">
        <v>1</v>
      </c>
      <c r="I224" s="1"/>
      <c r="J224" s="58">
        <f>H224*I224</f>
        <v>0</v>
      </c>
      <c r="K224" s="59"/>
      <c r="L224" s="59">
        <f>H224*K224</f>
        <v>0</v>
      </c>
      <c r="M224" s="59"/>
      <c r="N224" s="59">
        <f>H224*M224</f>
        <v>0</v>
      </c>
      <c r="O224" s="60">
        <v>21</v>
      </c>
      <c r="P224" s="60">
        <f>J224*(O224/100)</f>
        <v>0</v>
      </c>
      <c r="Q224" s="60">
        <f>J224+P224</f>
        <v>0</v>
      </c>
      <c r="R224" s="61" t="s">
        <v>187</v>
      </c>
      <c r="S224" s="61" t="s">
        <v>104</v>
      </c>
      <c r="T224" s="62">
        <v>1</v>
      </c>
      <c r="U224" s="24"/>
      <c r="V224" s="24"/>
      <c r="W224" s="24"/>
      <c r="X224" s="13"/>
    </row>
    <row r="225" spans="1:27" s="10" customFormat="1" ht="9.75" outlineLevel="4" x14ac:dyDescent="0.2">
      <c r="A225" s="63"/>
      <c r="B225" s="64"/>
      <c r="C225" s="64"/>
      <c r="D225" s="65"/>
      <c r="E225" s="66" t="s">
        <v>0</v>
      </c>
      <c r="F225" s="133" t="s">
        <v>40</v>
      </c>
      <c r="G225" s="133"/>
      <c r="H225" s="134"/>
      <c r="I225" s="135"/>
      <c r="J225" s="136"/>
      <c r="K225" s="68"/>
      <c r="L225" s="68"/>
      <c r="M225" s="68"/>
      <c r="N225" s="68"/>
      <c r="O225" s="69"/>
      <c r="P225" s="69"/>
      <c r="Q225" s="69"/>
      <c r="R225" s="65"/>
      <c r="S225" s="65"/>
      <c r="T225" s="64"/>
      <c r="U225" s="18"/>
      <c r="V225" s="24"/>
      <c r="W225" s="24"/>
      <c r="X225" s="67" t="str">
        <f>F225</f>
        <v>---</v>
      </c>
      <c r="Y225" s="16"/>
      <c r="AA225" s="70"/>
    </row>
    <row r="226" spans="1:27" s="10" customFormat="1" ht="7.5" customHeight="1" outlineLevel="4" x14ac:dyDescent="0.15">
      <c r="B226" s="12"/>
      <c r="C226" s="12"/>
      <c r="D226" s="13"/>
      <c r="E226" s="13"/>
      <c r="F226" s="71"/>
      <c r="G226" s="13"/>
      <c r="H226" s="14"/>
      <c r="I226" s="72"/>
      <c r="J226" s="15"/>
      <c r="K226" s="14"/>
      <c r="L226" s="14"/>
      <c r="M226" s="14"/>
      <c r="N226" s="14"/>
      <c r="O226" s="15"/>
      <c r="P226" s="15"/>
      <c r="Q226" s="15"/>
      <c r="R226" s="13"/>
      <c r="S226" s="13"/>
      <c r="T226" s="12"/>
      <c r="U226" s="24"/>
      <c r="X226" s="13"/>
    </row>
    <row r="227" spans="1:27" s="10" customFormat="1" ht="22.5" outlineLevel="3" x14ac:dyDescent="0.2">
      <c r="A227" s="51"/>
      <c r="B227" s="52"/>
      <c r="C227" s="53">
        <v>507</v>
      </c>
      <c r="D227" s="54" t="s">
        <v>106</v>
      </c>
      <c r="E227" s="55"/>
      <c r="F227" s="56" t="s">
        <v>188</v>
      </c>
      <c r="G227" s="54" t="s">
        <v>105</v>
      </c>
      <c r="H227" s="57">
        <v>1</v>
      </c>
      <c r="I227" s="1"/>
      <c r="J227" s="58">
        <f>H227*I227</f>
        <v>0</v>
      </c>
      <c r="K227" s="59"/>
      <c r="L227" s="59">
        <f>H227*K227</f>
        <v>0</v>
      </c>
      <c r="M227" s="59"/>
      <c r="N227" s="59">
        <f>H227*M227</f>
        <v>0</v>
      </c>
      <c r="O227" s="60">
        <v>21</v>
      </c>
      <c r="P227" s="60">
        <f>J227*(O227/100)</f>
        <v>0</v>
      </c>
      <c r="Q227" s="60">
        <f>J227+P227</f>
        <v>0</v>
      </c>
      <c r="R227" s="61" t="s">
        <v>187</v>
      </c>
      <c r="S227" s="61" t="s">
        <v>104</v>
      </c>
      <c r="T227" s="62">
        <v>1</v>
      </c>
      <c r="U227" s="24"/>
      <c r="V227" s="24"/>
      <c r="W227" s="24"/>
      <c r="X227" s="13"/>
    </row>
    <row r="228" spans="1:27" s="10" customFormat="1" ht="9.75" outlineLevel="4" x14ac:dyDescent="0.2">
      <c r="A228" s="63"/>
      <c r="B228" s="64"/>
      <c r="C228" s="64"/>
      <c r="D228" s="65"/>
      <c r="E228" s="66" t="s">
        <v>0</v>
      </c>
      <c r="F228" s="133" t="s">
        <v>40</v>
      </c>
      <c r="G228" s="133"/>
      <c r="H228" s="134"/>
      <c r="I228" s="135"/>
      <c r="J228" s="136"/>
      <c r="K228" s="68"/>
      <c r="L228" s="68"/>
      <c r="M228" s="68"/>
      <c r="N228" s="68"/>
      <c r="O228" s="69"/>
      <c r="P228" s="69"/>
      <c r="Q228" s="69"/>
      <c r="R228" s="65"/>
      <c r="S228" s="65"/>
      <c r="T228" s="64"/>
      <c r="U228" s="18"/>
      <c r="V228" s="24"/>
      <c r="W228" s="24"/>
      <c r="X228" s="67" t="str">
        <f>F228</f>
        <v>---</v>
      </c>
      <c r="Y228" s="16"/>
      <c r="AA228" s="70"/>
    </row>
    <row r="229" spans="1:27" s="10" customFormat="1" ht="7.5" customHeight="1" outlineLevel="4" x14ac:dyDescent="0.15">
      <c r="B229" s="12"/>
      <c r="C229" s="12"/>
      <c r="D229" s="13"/>
      <c r="E229" s="13"/>
      <c r="F229" s="71"/>
      <c r="G229" s="13"/>
      <c r="H229" s="14"/>
      <c r="I229" s="72"/>
      <c r="J229" s="15"/>
      <c r="K229" s="14"/>
      <c r="L229" s="14"/>
      <c r="M229" s="14"/>
      <c r="N229" s="14"/>
      <c r="O229" s="15"/>
      <c r="P229" s="15"/>
      <c r="Q229" s="15"/>
      <c r="R229" s="13"/>
      <c r="S229" s="13"/>
      <c r="T229" s="12"/>
      <c r="U229" s="24"/>
      <c r="X229" s="13"/>
    </row>
    <row r="230" spans="1:27" s="10" customFormat="1" ht="22.5" outlineLevel="3" x14ac:dyDescent="0.2">
      <c r="A230" s="51"/>
      <c r="B230" s="52"/>
      <c r="C230" s="53">
        <v>508</v>
      </c>
      <c r="D230" s="54" t="s">
        <v>106</v>
      </c>
      <c r="E230" s="55"/>
      <c r="F230" s="56" t="s">
        <v>189</v>
      </c>
      <c r="G230" s="54" t="s">
        <v>105</v>
      </c>
      <c r="H230" s="57">
        <v>1</v>
      </c>
      <c r="I230" s="1"/>
      <c r="J230" s="58">
        <f>H230*I230</f>
        <v>0</v>
      </c>
      <c r="K230" s="59"/>
      <c r="L230" s="59">
        <f>H230*K230</f>
        <v>0</v>
      </c>
      <c r="M230" s="59"/>
      <c r="N230" s="59">
        <f>H230*M230</f>
        <v>0</v>
      </c>
      <c r="O230" s="60">
        <v>21</v>
      </c>
      <c r="P230" s="60">
        <f>J230*(O230/100)</f>
        <v>0</v>
      </c>
      <c r="Q230" s="60">
        <f>J230+P230</f>
        <v>0</v>
      </c>
      <c r="R230" s="61" t="s">
        <v>147</v>
      </c>
      <c r="S230" s="61" t="s">
        <v>104</v>
      </c>
      <c r="T230" s="62">
        <v>1</v>
      </c>
      <c r="U230" s="24"/>
      <c r="V230" s="24"/>
      <c r="W230" s="24"/>
      <c r="X230" s="13"/>
    </row>
    <row r="231" spans="1:27" s="10" customFormat="1" ht="9.75" outlineLevel="4" x14ac:dyDescent="0.2">
      <c r="A231" s="63"/>
      <c r="B231" s="64"/>
      <c r="C231" s="64"/>
      <c r="D231" s="65"/>
      <c r="E231" s="66" t="s">
        <v>0</v>
      </c>
      <c r="F231" s="133" t="s">
        <v>40</v>
      </c>
      <c r="G231" s="133"/>
      <c r="H231" s="134"/>
      <c r="I231" s="135"/>
      <c r="J231" s="136"/>
      <c r="K231" s="68"/>
      <c r="L231" s="68"/>
      <c r="M231" s="68"/>
      <c r="N231" s="68"/>
      <c r="O231" s="69"/>
      <c r="P231" s="69"/>
      <c r="Q231" s="69"/>
      <c r="R231" s="65"/>
      <c r="S231" s="65"/>
      <c r="T231" s="64"/>
      <c r="U231" s="18"/>
      <c r="V231" s="24"/>
      <c r="W231" s="24"/>
      <c r="X231" s="67" t="str">
        <f>F231</f>
        <v>---</v>
      </c>
      <c r="Y231" s="16"/>
      <c r="AA231" s="70"/>
    </row>
    <row r="232" spans="1:27" s="10" customFormat="1" ht="7.5" customHeight="1" outlineLevel="4" x14ac:dyDescent="0.15">
      <c r="B232" s="12"/>
      <c r="C232" s="12"/>
      <c r="D232" s="13"/>
      <c r="E232" s="13"/>
      <c r="F232" s="71"/>
      <c r="G232" s="13"/>
      <c r="H232" s="14"/>
      <c r="I232" s="72"/>
      <c r="J232" s="15"/>
      <c r="K232" s="14"/>
      <c r="L232" s="14"/>
      <c r="M232" s="14"/>
      <c r="N232" s="14"/>
      <c r="O232" s="15"/>
      <c r="P232" s="15"/>
      <c r="Q232" s="15"/>
      <c r="R232" s="13"/>
      <c r="S232" s="13"/>
      <c r="T232" s="12"/>
      <c r="U232" s="24"/>
      <c r="X232" s="13"/>
    </row>
    <row r="233" spans="1:27" s="10" customFormat="1" ht="11.25" outlineLevel="3" x14ac:dyDescent="0.2">
      <c r="A233" s="51"/>
      <c r="B233" s="52"/>
      <c r="C233" s="53">
        <v>509</v>
      </c>
      <c r="D233" s="54" t="s">
        <v>106</v>
      </c>
      <c r="E233" s="55"/>
      <c r="F233" s="56" t="s">
        <v>190</v>
      </c>
      <c r="G233" s="54" t="s">
        <v>105</v>
      </c>
      <c r="H233" s="57">
        <v>1</v>
      </c>
      <c r="I233" s="1"/>
      <c r="J233" s="58">
        <f>H233*I233</f>
        <v>0</v>
      </c>
      <c r="K233" s="59"/>
      <c r="L233" s="59">
        <f>H233*K233</f>
        <v>0</v>
      </c>
      <c r="M233" s="59"/>
      <c r="N233" s="59">
        <f>H233*M233</f>
        <v>0</v>
      </c>
      <c r="O233" s="60">
        <v>21</v>
      </c>
      <c r="P233" s="60">
        <f>J233*(O233/100)</f>
        <v>0</v>
      </c>
      <c r="Q233" s="60">
        <f>J233+P233</f>
        <v>0</v>
      </c>
      <c r="R233" s="61" t="s">
        <v>191</v>
      </c>
      <c r="S233" s="61" t="s">
        <v>104</v>
      </c>
      <c r="T233" s="62">
        <v>1</v>
      </c>
      <c r="U233" s="24"/>
      <c r="V233" s="24"/>
      <c r="W233" s="24"/>
      <c r="X233" s="13"/>
    </row>
    <row r="234" spans="1:27" s="10" customFormat="1" ht="9.75" outlineLevel="4" x14ac:dyDescent="0.2">
      <c r="A234" s="63"/>
      <c r="B234" s="64"/>
      <c r="C234" s="64"/>
      <c r="D234" s="65"/>
      <c r="E234" s="66" t="s">
        <v>0</v>
      </c>
      <c r="F234" s="133" t="s">
        <v>40</v>
      </c>
      <c r="G234" s="133"/>
      <c r="H234" s="134"/>
      <c r="I234" s="135"/>
      <c r="J234" s="136"/>
      <c r="K234" s="68"/>
      <c r="L234" s="68"/>
      <c r="M234" s="68"/>
      <c r="N234" s="68"/>
      <c r="O234" s="69"/>
      <c r="P234" s="69"/>
      <c r="Q234" s="69"/>
      <c r="R234" s="65"/>
      <c r="S234" s="65"/>
      <c r="T234" s="64"/>
      <c r="U234" s="18"/>
      <c r="V234" s="24"/>
      <c r="W234" s="24"/>
      <c r="X234" s="67" t="str">
        <f>F234</f>
        <v>---</v>
      </c>
      <c r="Y234" s="16"/>
      <c r="AA234" s="70"/>
    </row>
    <row r="235" spans="1:27" s="10" customFormat="1" ht="7.5" customHeight="1" outlineLevel="4" x14ac:dyDescent="0.15">
      <c r="B235" s="12"/>
      <c r="C235" s="12"/>
      <c r="D235" s="13"/>
      <c r="E235" s="13"/>
      <c r="F235" s="71"/>
      <c r="G235" s="13"/>
      <c r="H235" s="14"/>
      <c r="I235" s="72"/>
      <c r="J235" s="15"/>
      <c r="K235" s="14"/>
      <c r="L235" s="14"/>
      <c r="M235" s="14"/>
      <c r="N235" s="14"/>
      <c r="O235" s="15"/>
      <c r="P235" s="15"/>
      <c r="Q235" s="15"/>
      <c r="R235" s="13"/>
      <c r="S235" s="13"/>
      <c r="T235" s="12"/>
      <c r="U235" s="24"/>
      <c r="X235" s="13"/>
    </row>
    <row r="236" spans="1:27" s="10" customFormat="1" ht="11.25" outlineLevel="3" x14ac:dyDescent="0.2">
      <c r="A236" s="51"/>
      <c r="B236" s="52"/>
      <c r="C236" s="53">
        <v>510</v>
      </c>
      <c r="D236" s="54" t="s">
        <v>106</v>
      </c>
      <c r="E236" s="55"/>
      <c r="F236" s="56" t="s">
        <v>192</v>
      </c>
      <c r="G236" s="54" t="s">
        <v>105</v>
      </c>
      <c r="H236" s="57">
        <v>1</v>
      </c>
      <c r="I236" s="1"/>
      <c r="J236" s="58">
        <f>H236*I236</f>
        <v>0</v>
      </c>
      <c r="K236" s="59"/>
      <c r="L236" s="59">
        <f>H236*K236</f>
        <v>0</v>
      </c>
      <c r="M236" s="59"/>
      <c r="N236" s="59">
        <f>H236*M236</f>
        <v>0</v>
      </c>
      <c r="O236" s="60">
        <v>21</v>
      </c>
      <c r="P236" s="60">
        <f>J236*(O236/100)</f>
        <v>0</v>
      </c>
      <c r="Q236" s="60">
        <f>J236+P236</f>
        <v>0</v>
      </c>
      <c r="R236" s="61" t="s">
        <v>193</v>
      </c>
      <c r="S236" s="61" t="s">
        <v>104</v>
      </c>
      <c r="T236" s="62">
        <v>1</v>
      </c>
      <c r="U236" s="24"/>
      <c r="V236" s="24"/>
      <c r="W236" s="24"/>
      <c r="X236" s="13"/>
    </row>
    <row r="237" spans="1:27" s="10" customFormat="1" ht="9.75" outlineLevel="4" x14ac:dyDescent="0.2">
      <c r="A237" s="63"/>
      <c r="B237" s="64"/>
      <c r="C237" s="64"/>
      <c r="D237" s="65"/>
      <c r="E237" s="66" t="s">
        <v>0</v>
      </c>
      <c r="F237" s="133" t="s">
        <v>40</v>
      </c>
      <c r="G237" s="133"/>
      <c r="H237" s="134"/>
      <c r="I237" s="135"/>
      <c r="J237" s="136"/>
      <c r="K237" s="68"/>
      <c r="L237" s="68"/>
      <c r="M237" s="68"/>
      <c r="N237" s="68"/>
      <c r="O237" s="69"/>
      <c r="P237" s="69"/>
      <c r="Q237" s="69"/>
      <c r="R237" s="65"/>
      <c r="S237" s="65"/>
      <c r="T237" s="64"/>
      <c r="U237" s="18"/>
      <c r="V237" s="24"/>
      <c r="W237" s="24"/>
      <c r="X237" s="67" t="str">
        <f>F237</f>
        <v>---</v>
      </c>
      <c r="Y237" s="16"/>
      <c r="AA237" s="70"/>
    </row>
    <row r="238" spans="1:27" s="10" customFormat="1" ht="7.5" customHeight="1" outlineLevel="4" x14ac:dyDescent="0.15">
      <c r="B238" s="12"/>
      <c r="C238" s="12"/>
      <c r="D238" s="13"/>
      <c r="E238" s="13"/>
      <c r="F238" s="71"/>
      <c r="G238" s="13"/>
      <c r="H238" s="14"/>
      <c r="I238" s="72"/>
      <c r="J238" s="15"/>
      <c r="K238" s="14"/>
      <c r="L238" s="14"/>
      <c r="M238" s="14"/>
      <c r="N238" s="14"/>
      <c r="O238" s="15"/>
      <c r="P238" s="15"/>
      <c r="Q238" s="15"/>
      <c r="R238" s="13"/>
      <c r="S238" s="13"/>
      <c r="T238" s="12"/>
      <c r="U238" s="24"/>
      <c r="X238" s="13"/>
    </row>
    <row r="239" spans="1:27" s="10" customFormat="1" ht="11.25" outlineLevel="3" x14ac:dyDescent="0.2">
      <c r="A239" s="51"/>
      <c r="B239" s="52"/>
      <c r="C239" s="53">
        <v>511</v>
      </c>
      <c r="D239" s="54" t="s">
        <v>106</v>
      </c>
      <c r="E239" s="55"/>
      <c r="F239" s="56" t="s">
        <v>194</v>
      </c>
      <c r="G239" s="54" t="s">
        <v>105</v>
      </c>
      <c r="H239" s="57">
        <v>1</v>
      </c>
      <c r="I239" s="1"/>
      <c r="J239" s="58">
        <f>H239*I239</f>
        <v>0</v>
      </c>
      <c r="K239" s="59"/>
      <c r="L239" s="59">
        <f>H239*K239</f>
        <v>0</v>
      </c>
      <c r="M239" s="59"/>
      <c r="N239" s="59">
        <f>H239*M239</f>
        <v>0</v>
      </c>
      <c r="O239" s="60">
        <v>21</v>
      </c>
      <c r="P239" s="60">
        <f>J239*(O239/100)</f>
        <v>0</v>
      </c>
      <c r="Q239" s="60">
        <f>J239+P239</f>
        <v>0</v>
      </c>
      <c r="R239" s="61"/>
      <c r="S239" s="61" t="s">
        <v>104</v>
      </c>
      <c r="T239" s="62">
        <v>1</v>
      </c>
      <c r="U239" s="24"/>
      <c r="V239" s="24"/>
      <c r="W239" s="24"/>
      <c r="X239" s="13"/>
    </row>
    <row r="240" spans="1:27" s="10" customFormat="1" ht="9.75" outlineLevel="4" x14ac:dyDescent="0.2">
      <c r="A240" s="63"/>
      <c r="B240" s="64"/>
      <c r="C240" s="64"/>
      <c r="D240" s="65"/>
      <c r="E240" s="66" t="s">
        <v>0</v>
      </c>
      <c r="F240" s="133" t="s">
        <v>40</v>
      </c>
      <c r="G240" s="133"/>
      <c r="H240" s="134"/>
      <c r="I240" s="135"/>
      <c r="J240" s="136"/>
      <c r="K240" s="68"/>
      <c r="L240" s="68"/>
      <c r="M240" s="68"/>
      <c r="N240" s="68"/>
      <c r="O240" s="69"/>
      <c r="P240" s="69"/>
      <c r="Q240" s="69"/>
      <c r="R240" s="65"/>
      <c r="S240" s="65"/>
      <c r="T240" s="64"/>
      <c r="U240" s="18"/>
      <c r="V240" s="24"/>
      <c r="W240" s="24"/>
      <c r="X240" s="67" t="str">
        <f>F240</f>
        <v>---</v>
      </c>
      <c r="Y240" s="16"/>
      <c r="AA240" s="70"/>
    </row>
    <row r="241" spans="1:27" s="10" customFormat="1" ht="7.5" customHeight="1" outlineLevel="4" x14ac:dyDescent="0.15">
      <c r="B241" s="12"/>
      <c r="C241" s="12"/>
      <c r="D241" s="13"/>
      <c r="E241" s="13"/>
      <c r="F241" s="71"/>
      <c r="G241" s="13"/>
      <c r="H241" s="14"/>
      <c r="I241" s="72"/>
      <c r="J241" s="15"/>
      <c r="K241" s="14"/>
      <c r="L241" s="14"/>
      <c r="M241" s="14"/>
      <c r="N241" s="14"/>
      <c r="O241" s="15"/>
      <c r="P241" s="15"/>
      <c r="Q241" s="15"/>
      <c r="R241" s="13"/>
      <c r="S241" s="13"/>
      <c r="T241" s="12"/>
      <c r="U241" s="24"/>
      <c r="X241" s="13"/>
    </row>
    <row r="242" spans="1:27" s="10" customFormat="1" ht="22.5" outlineLevel="3" x14ac:dyDescent="0.2">
      <c r="A242" s="51"/>
      <c r="B242" s="52"/>
      <c r="C242" s="53">
        <v>512</v>
      </c>
      <c r="D242" s="54" t="s">
        <v>106</v>
      </c>
      <c r="E242" s="55"/>
      <c r="F242" s="56" t="s">
        <v>161</v>
      </c>
      <c r="G242" s="54" t="s">
        <v>105</v>
      </c>
      <c r="H242" s="57">
        <v>1</v>
      </c>
      <c r="I242" s="1"/>
      <c r="J242" s="58">
        <f>H242*I242</f>
        <v>0</v>
      </c>
      <c r="K242" s="59"/>
      <c r="L242" s="59">
        <f>H242*K242</f>
        <v>0</v>
      </c>
      <c r="M242" s="59"/>
      <c r="N242" s="59">
        <f>H242*M242</f>
        <v>0</v>
      </c>
      <c r="O242" s="60">
        <v>21</v>
      </c>
      <c r="P242" s="60">
        <f>J242*(O242/100)</f>
        <v>0</v>
      </c>
      <c r="Q242" s="60">
        <f>J242+P242</f>
        <v>0</v>
      </c>
      <c r="R242" s="61"/>
      <c r="S242" s="61" t="s">
        <v>104</v>
      </c>
      <c r="T242" s="62">
        <v>1</v>
      </c>
      <c r="U242" s="24"/>
      <c r="V242" s="24"/>
      <c r="W242" s="24"/>
      <c r="X242" s="13"/>
    </row>
    <row r="243" spans="1:27" s="10" customFormat="1" ht="9.75" outlineLevel="4" x14ac:dyDescent="0.2">
      <c r="A243" s="63"/>
      <c r="B243" s="64"/>
      <c r="C243" s="64"/>
      <c r="D243" s="65"/>
      <c r="E243" s="66" t="s">
        <v>0</v>
      </c>
      <c r="F243" s="133" t="s">
        <v>40</v>
      </c>
      <c r="G243" s="133"/>
      <c r="H243" s="134"/>
      <c r="I243" s="135"/>
      <c r="J243" s="136"/>
      <c r="K243" s="68"/>
      <c r="L243" s="68"/>
      <c r="M243" s="68"/>
      <c r="N243" s="68"/>
      <c r="O243" s="69"/>
      <c r="P243" s="69"/>
      <c r="Q243" s="69"/>
      <c r="R243" s="65"/>
      <c r="S243" s="65"/>
      <c r="T243" s="64"/>
      <c r="U243" s="18"/>
      <c r="V243" s="24"/>
      <c r="W243" s="24"/>
      <c r="X243" s="67" t="str">
        <f>F243</f>
        <v>---</v>
      </c>
      <c r="Y243" s="16"/>
      <c r="AA243" s="70"/>
    </row>
    <row r="244" spans="1:27" s="10" customFormat="1" ht="7.5" customHeight="1" outlineLevel="4" x14ac:dyDescent="0.15">
      <c r="B244" s="12"/>
      <c r="C244" s="12"/>
      <c r="D244" s="13"/>
      <c r="E244" s="13"/>
      <c r="F244" s="71"/>
      <c r="G244" s="13"/>
      <c r="H244" s="14"/>
      <c r="I244" s="72"/>
      <c r="J244" s="15"/>
      <c r="K244" s="14"/>
      <c r="L244" s="14"/>
      <c r="M244" s="14"/>
      <c r="N244" s="14"/>
      <c r="O244" s="15"/>
      <c r="P244" s="15"/>
      <c r="Q244" s="15"/>
      <c r="R244" s="13"/>
      <c r="S244" s="13"/>
      <c r="T244" s="12"/>
      <c r="U244" s="24"/>
      <c r="X244" s="13"/>
    </row>
    <row r="245" spans="1:27" s="10" customFormat="1" ht="22.5" outlineLevel="3" x14ac:dyDescent="0.2">
      <c r="A245" s="51"/>
      <c r="B245" s="52"/>
      <c r="C245" s="53">
        <v>513</v>
      </c>
      <c r="D245" s="54" t="s">
        <v>106</v>
      </c>
      <c r="E245" s="55"/>
      <c r="F245" s="56" t="s">
        <v>165</v>
      </c>
      <c r="G245" s="54" t="s">
        <v>105</v>
      </c>
      <c r="H245" s="57">
        <v>1</v>
      </c>
      <c r="I245" s="1"/>
      <c r="J245" s="58">
        <f>H245*I245</f>
        <v>0</v>
      </c>
      <c r="K245" s="59"/>
      <c r="L245" s="59">
        <f>H245*K245</f>
        <v>0</v>
      </c>
      <c r="M245" s="59"/>
      <c r="N245" s="59">
        <f>H245*M245</f>
        <v>0</v>
      </c>
      <c r="O245" s="60">
        <v>21</v>
      </c>
      <c r="P245" s="60">
        <f>J245*(O245/100)</f>
        <v>0</v>
      </c>
      <c r="Q245" s="60">
        <f>J245+P245</f>
        <v>0</v>
      </c>
      <c r="R245" s="61"/>
      <c r="S245" s="61" t="s">
        <v>104</v>
      </c>
      <c r="T245" s="62">
        <v>1</v>
      </c>
      <c r="U245" s="24"/>
      <c r="V245" s="24"/>
      <c r="W245" s="24"/>
      <c r="X245" s="13"/>
    </row>
    <row r="246" spans="1:27" s="10" customFormat="1" ht="9.75" outlineLevel="4" x14ac:dyDescent="0.2">
      <c r="A246" s="63"/>
      <c r="B246" s="64"/>
      <c r="C246" s="64"/>
      <c r="D246" s="65"/>
      <c r="E246" s="66" t="s">
        <v>0</v>
      </c>
      <c r="F246" s="133" t="s">
        <v>40</v>
      </c>
      <c r="G246" s="133"/>
      <c r="H246" s="134"/>
      <c r="I246" s="135"/>
      <c r="J246" s="136"/>
      <c r="K246" s="68"/>
      <c r="L246" s="68"/>
      <c r="M246" s="68"/>
      <c r="N246" s="68"/>
      <c r="O246" s="69"/>
      <c r="P246" s="69"/>
      <c r="Q246" s="69"/>
      <c r="R246" s="65"/>
      <c r="S246" s="65"/>
      <c r="T246" s="64"/>
      <c r="U246" s="18"/>
      <c r="V246" s="24"/>
      <c r="W246" s="24"/>
      <c r="X246" s="67" t="str">
        <f>F246</f>
        <v>---</v>
      </c>
      <c r="Y246" s="16"/>
      <c r="AA246" s="70"/>
    </row>
    <row r="247" spans="1:27" s="10" customFormat="1" ht="7.5" customHeight="1" outlineLevel="4" x14ac:dyDescent="0.15">
      <c r="B247" s="12"/>
      <c r="C247" s="12"/>
      <c r="D247" s="13"/>
      <c r="E247" s="13"/>
      <c r="F247" s="71"/>
      <c r="G247" s="13"/>
      <c r="H247" s="14"/>
      <c r="I247" s="72"/>
      <c r="J247" s="15"/>
      <c r="K247" s="14"/>
      <c r="L247" s="14"/>
      <c r="M247" s="14"/>
      <c r="N247" s="14"/>
      <c r="O247" s="15"/>
      <c r="P247" s="15"/>
      <c r="Q247" s="15"/>
      <c r="R247" s="13"/>
      <c r="S247" s="13"/>
      <c r="T247" s="12"/>
      <c r="U247" s="24"/>
      <c r="X247" s="13"/>
    </row>
    <row r="248" spans="1:27" s="10" customFormat="1" ht="22.5" outlineLevel="3" x14ac:dyDescent="0.2">
      <c r="A248" s="51"/>
      <c r="B248" s="52"/>
      <c r="C248" s="53">
        <v>514</v>
      </c>
      <c r="D248" s="54" t="s">
        <v>106</v>
      </c>
      <c r="E248" s="55"/>
      <c r="F248" s="56" t="s">
        <v>162</v>
      </c>
      <c r="G248" s="54" t="s">
        <v>105</v>
      </c>
      <c r="H248" s="57">
        <v>1</v>
      </c>
      <c r="I248" s="1"/>
      <c r="J248" s="58">
        <f>H248*I248</f>
        <v>0</v>
      </c>
      <c r="K248" s="59"/>
      <c r="L248" s="59">
        <f>H248*K248</f>
        <v>0</v>
      </c>
      <c r="M248" s="59"/>
      <c r="N248" s="59">
        <f>H248*M248</f>
        <v>0</v>
      </c>
      <c r="O248" s="60">
        <v>21</v>
      </c>
      <c r="P248" s="60">
        <f>J248*(O248/100)</f>
        <v>0</v>
      </c>
      <c r="Q248" s="60">
        <f>J248+P248</f>
        <v>0</v>
      </c>
      <c r="R248" s="61"/>
      <c r="S248" s="61" t="s">
        <v>104</v>
      </c>
      <c r="T248" s="62">
        <v>1</v>
      </c>
      <c r="U248" s="24"/>
      <c r="V248" s="24"/>
      <c r="W248" s="24"/>
      <c r="X248" s="13"/>
    </row>
    <row r="249" spans="1:27" s="10" customFormat="1" ht="9.75" outlineLevel="4" x14ac:dyDescent="0.2">
      <c r="A249" s="63"/>
      <c r="B249" s="64"/>
      <c r="C249" s="64"/>
      <c r="D249" s="65"/>
      <c r="E249" s="66" t="s">
        <v>0</v>
      </c>
      <c r="F249" s="133" t="s">
        <v>40</v>
      </c>
      <c r="G249" s="133"/>
      <c r="H249" s="134"/>
      <c r="I249" s="135"/>
      <c r="J249" s="136"/>
      <c r="K249" s="68"/>
      <c r="L249" s="68"/>
      <c r="M249" s="68"/>
      <c r="N249" s="68"/>
      <c r="O249" s="69"/>
      <c r="P249" s="69"/>
      <c r="Q249" s="69"/>
      <c r="R249" s="65"/>
      <c r="S249" s="65"/>
      <c r="T249" s="64"/>
      <c r="U249" s="18"/>
      <c r="V249" s="24"/>
      <c r="W249" s="24"/>
      <c r="X249" s="67" t="str">
        <f>F249</f>
        <v>---</v>
      </c>
      <c r="Y249" s="16"/>
      <c r="AA249" s="70"/>
    </row>
    <row r="250" spans="1:27" s="10" customFormat="1" ht="7.5" customHeight="1" outlineLevel="4" x14ac:dyDescent="0.15">
      <c r="B250" s="12"/>
      <c r="C250" s="12"/>
      <c r="D250" s="13"/>
      <c r="E250" s="13"/>
      <c r="F250" s="71"/>
      <c r="G250" s="13"/>
      <c r="H250" s="14"/>
      <c r="I250" s="72"/>
      <c r="J250" s="15"/>
      <c r="K250" s="14"/>
      <c r="L250" s="14"/>
      <c r="M250" s="14"/>
      <c r="N250" s="14"/>
      <c r="O250" s="15"/>
      <c r="P250" s="15"/>
      <c r="Q250" s="15"/>
      <c r="R250" s="13"/>
      <c r="S250" s="13"/>
      <c r="T250" s="12"/>
      <c r="U250" s="24"/>
      <c r="X250" s="13"/>
    </row>
    <row r="251" spans="1:27" s="10" customFormat="1" ht="11.25" outlineLevel="3" x14ac:dyDescent="0.2">
      <c r="A251" s="51"/>
      <c r="B251" s="52"/>
      <c r="C251" s="53">
        <v>515</v>
      </c>
      <c r="D251" s="54" t="s">
        <v>106</v>
      </c>
      <c r="E251" s="55"/>
      <c r="F251" s="56" t="s">
        <v>195</v>
      </c>
      <c r="G251" s="54" t="s">
        <v>105</v>
      </c>
      <c r="H251" s="57">
        <v>1</v>
      </c>
      <c r="I251" s="1"/>
      <c r="J251" s="58">
        <f>H251*I251</f>
        <v>0</v>
      </c>
      <c r="K251" s="59"/>
      <c r="L251" s="59">
        <f>H251*K251</f>
        <v>0</v>
      </c>
      <c r="M251" s="59"/>
      <c r="N251" s="59">
        <f>H251*M251</f>
        <v>0</v>
      </c>
      <c r="O251" s="60">
        <v>21</v>
      </c>
      <c r="P251" s="60">
        <f>J251*(O251/100)</f>
        <v>0</v>
      </c>
      <c r="Q251" s="60">
        <f>J251+P251</f>
        <v>0</v>
      </c>
      <c r="R251" s="61"/>
      <c r="S251" s="61" t="s">
        <v>104</v>
      </c>
      <c r="T251" s="62">
        <v>1</v>
      </c>
      <c r="U251" s="24"/>
      <c r="V251" s="24"/>
      <c r="W251" s="24"/>
      <c r="X251" s="13"/>
    </row>
    <row r="252" spans="1:27" s="10" customFormat="1" ht="9.75" outlineLevel="4" x14ac:dyDescent="0.2">
      <c r="A252" s="63"/>
      <c r="B252" s="64"/>
      <c r="C252" s="64"/>
      <c r="D252" s="65"/>
      <c r="E252" s="66" t="s">
        <v>0</v>
      </c>
      <c r="F252" s="133" t="s">
        <v>40</v>
      </c>
      <c r="G252" s="133"/>
      <c r="H252" s="134"/>
      <c r="I252" s="135"/>
      <c r="J252" s="136"/>
      <c r="K252" s="68"/>
      <c r="L252" s="68"/>
      <c r="M252" s="68"/>
      <c r="N252" s="68"/>
      <c r="O252" s="69"/>
      <c r="P252" s="69"/>
      <c r="Q252" s="69"/>
      <c r="R252" s="65"/>
      <c r="S252" s="65"/>
      <c r="T252" s="64"/>
      <c r="U252" s="18"/>
      <c r="V252" s="24"/>
      <c r="W252" s="24"/>
      <c r="X252" s="67" t="str">
        <f>F252</f>
        <v>---</v>
      </c>
      <c r="Y252" s="16"/>
      <c r="AA252" s="70"/>
    </row>
    <row r="253" spans="1:27" s="10" customFormat="1" ht="7.5" customHeight="1" outlineLevel="4" x14ac:dyDescent="0.15">
      <c r="B253" s="12"/>
      <c r="C253" s="12"/>
      <c r="D253" s="13"/>
      <c r="E253" s="13"/>
      <c r="F253" s="71"/>
      <c r="G253" s="13"/>
      <c r="H253" s="14"/>
      <c r="I253" s="72"/>
      <c r="J253" s="15"/>
      <c r="K253" s="14"/>
      <c r="L253" s="14"/>
      <c r="M253" s="14"/>
      <c r="N253" s="14"/>
      <c r="O253" s="15"/>
      <c r="P253" s="15"/>
      <c r="Q253" s="15"/>
      <c r="R253" s="13"/>
      <c r="S253" s="13"/>
      <c r="T253" s="12"/>
      <c r="U253" s="24"/>
      <c r="X253" s="13"/>
    </row>
    <row r="254" spans="1:27" s="10" customFormat="1" ht="33.75" outlineLevel="3" x14ac:dyDescent="0.2">
      <c r="A254" s="51"/>
      <c r="B254" s="52"/>
      <c r="C254" s="53">
        <v>516</v>
      </c>
      <c r="D254" s="54" t="s">
        <v>106</v>
      </c>
      <c r="E254" s="55"/>
      <c r="F254" s="56" t="s">
        <v>196</v>
      </c>
      <c r="G254" s="54" t="s">
        <v>105</v>
      </c>
      <c r="H254" s="57">
        <v>1</v>
      </c>
      <c r="I254" s="1"/>
      <c r="J254" s="58">
        <f>H254*I254</f>
        <v>0</v>
      </c>
      <c r="K254" s="59"/>
      <c r="L254" s="59">
        <f>H254*K254</f>
        <v>0</v>
      </c>
      <c r="M254" s="59"/>
      <c r="N254" s="59">
        <f>H254*M254</f>
        <v>0</v>
      </c>
      <c r="O254" s="60">
        <v>21</v>
      </c>
      <c r="P254" s="60">
        <f>J254*(O254/100)</f>
        <v>0</v>
      </c>
      <c r="Q254" s="60">
        <f>J254+P254</f>
        <v>0</v>
      </c>
      <c r="R254" s="61"/>
      <c r="S254" s="61" t="s">
        <v>104</v>
      </c>
      <c r="T254" s="62">
        <v>1</v>
      </c>
      <c r="U254" s="24"/>
      <c r="V254" s="24"/>
      <c r="W254" s="24"/>
      <c r="X254" s="13"/>
    </row>
    <row r="255" spans="1:27" s="10" customFormat="1" ht="9.75" outlineLevel="4" x14ac:dyDescent="0.2">
      <c r="A255" s="63"/>
      <c r="B255" s="64"/>
      <c r="C255" s="64"/>
      <c r="D255" s="65"/>
      <c r="E255" s="66" t="s">
        <v>0</v>
      </c>
      <c r="F255" s="133" t="s">
        <v>40</v>
      </c>
      <c r="G255" s="133"/>
      <c r="H255" s="134"/>
      <c r="I255" s="135"/>
      <c r="J255" s="136"/>
      <c r="K255" s="68"/>
      <c r="L255" s="68"/>
      <c r="M255" s="68"/>
      <c r="N255" s="68"/>
      <c r="O255" s="69"/>
      <c r="P255" s="69"/>
      <c r="Q255" s="69"/>
      <c r="R255" s="65"/>
      <c r="S255" s="65"/>
      <c r="T255" s="64"/>
      <c r="U255" s="18"/>
      <c r="V255" s="24"/>
      <c r="W255" s="24"/>
      <c r="X255" s="67" t="str">
        <f>F255</f>
        <v>---</v>
      </c>
      <c r="Y255" s="16"/>
      <c r="AA255" s="70"/>
    </row>
    <row r="256" spans="1:27" s="10" customFormat="1" ht="7.5" customHeight="1" outlineLevel="4" x14ac:dyDescent="0.15">
      <c r="B256" s="12"/>
      <c r="C256" s="12"/>
      <c r="D256" s="13"/>
      <c r="E256" s="13"/>
      <c r="F256" s="71"/>
      <c r="G256" s="13"/>
      <c r="H256" s="14"/>
      <c r="I256" s="72"/>
      <c r="J256" s="15"/>
      <c r="K256" s="14"/>
      <c r="L256" s="14"/>
      <c r="M256" s="14"/>
      <c r="N256" s="14"/>
      <c r="O256" s="15"/>
      <c r="P256" s="15"/>
      <c r="Q256" s="15"/>
      <c r="R256" s="13"/>
      <c r="S256" s="13"/>
      <c r="T256" s="12"/>
      <c r="U256" s="24"/>
      <c r="X256" s="13"/>
    </row>
    <row r="257" spans="1:27" s="10" customFormat="1" ht="11.25" outlineLevel="3" x14ac:dyDescent="0.2">
      <c r="A257" s="51"/>
      <c r="B257" s="52"/>
      <c r="C257" s="53">
        <v>517</v>
      </c>
      <c r="D257" s="54" t="s">
        <v>106</v>
      </c>
      <c r="E257" s="55"/>
      <c r="F257" s="56" t="s">
        <v>197</v>
      </c>
      <c r="G257" s="54" t="s">
        <v>105</v>
      </c>
      <c r="H257" s="57">
        <v>1</v>
      </c>
      <c r="I257" s="1"/>
      <c r="J257" s="58">
        <f>H257*I257</f>
        <v>0</v>
      </c>
      <c r="K257" s="59"/>
      <c r="L257" s="59">
        <f>H257*K257</f>
        <v>0</v>
      </c>
      <c r="M257" s="59"/>
      <c r="N257" s="59">
        <f>H257*M257</f>
        <v>0</v>
      </c>
      <c r="O257" s="60">
        <v>21</v>
      </c>
      <c r="P257" s="60">
        <f>J257*(O257/100)</f>
        <v>0</v>
      </c>
      <c r="Q257" s="60">
        <f>J257+P257</f>
        <v>0</v>
      </c>
      <c r="R257" s="61" t="s">
        <v>133</v>
      </c>
      <c r="S257" s="61" t="s">
        <v>104</v>
      </c>
      <c r="T257" s="62">
        <v>1</v>
      </c>
      <c r="U257" s="24"/>
      <c r="V257" s="24"/>
      <c r="W257" s="24"/>
      <c r="X257" s="13"/>
    </row>
    <row r="258" spans="1:27" s="10" customFormat="1" ht="9.75" outlineLevel="4" x14ac:dyDescent="0.2">
      <c r="A258" s="63"/>
      <c r="B258" s="64"/>
      <c r="C258" s="64"/>
      <c r="D258" s="65"/>
      <c r="E258" s="66" t="s">
        <v>0</v>
      </c>
      <c r="F258" s="133" t="s">
        <v>40</v>
      </c>
      <c r="G258" s="133"/>
      <c r="H258" s="134"/>
      <c r="I258" s="135"/>
      <c r="J258" s="136"/>
      <c r="K258" s="68"/>
      <c r="L258" s="68"/>
      <c r="M258" s="68"/>
      <c r="N258" s="68"/>
      <c r="O258" s="69"/>
      <c r="P258" s="69"/>
      <c r="Q258" s="69"/>
      <c r="R258" s="65"/>
      <c r="S258" s="65"/>
      <c r="T258" s="64"/>
      <c r="U258" s="18"/>
      <c r="V258" s="24"/>
      <c r="W258" s="24"/>
      <c r="X258" s="67" t="str">
        <f>F258</f>
        <v>---</v>
      </c>
      <c r="Y258" s="16"/>
      <c r="AA258" s="70"/>
    </row>
    <row r="259" spans="1:27" s="10" customFormat="1" ht="7.5" customHeight="1" outlineLevel="4" x14ac:dyDescent="0.15">
      <c r="B259" s="12"/>
      <c r="C259" s="12"/>
      <c r="D259" s="13"/>
      <c r="E259" s="13"/>
      <c r="F259" s="71"/>
      <c r="G259" s="13"/>
      <c r="H259" s="14"/>
      <c r="I259" s="72"/>
      <c r="J259" s="15"/>
      <c r="K259" s="14"/>
      <c r="L259" s="14"/>
      <c r="M259" s="14"/>
      <c r="N259" s="14"/>
      <c r="O259" s="15"/>
      <c r="P259" s="15"/>
      <c r="Q259" s="15"/>
      <c r="R259" s="13"/>
      <c r="S259" s="13"/>
      <c r="T259" s="12"/>
      <c r="U259" s="24"/>
      <c r="X259" s="13"/>
    </row>
    <row r="260" spans="1:27" s="10" customFormat="1" ht="11.25" outlineLevel="3" x14ac:dyDescent="0.2">
      <c r="A260" s="51"/>
      <c r="B260" s="52"/>
      <c r="C260" s="53">
        <v>518</v>
      </c>
      <c r="D260" s="54" t="s">
        <v>106</v>
      </c>
      <c r="E260" s="55"/>
      <c r="F260" s="56" t="s">
        <v>136</v>
      </c>
      <c r="G260" s="54" t="s">
        <v>105</v>
      </c>
      <c r="H260" s="57">
        <v>1</v>
      </c>
      <c r="I260" s="1"/>
      <c r="J260" s="58">
        <f>H260*I260</f>
        <v>0</v>
      </c>
      <c r="K260" s="59"/>
      <c r="L260" s="59">
        <f>H260*K260</f>
        <v>0</v>
      </c>
      <c r="M260" s="59"/>
      <c r="N260" s="59">
        <f>H260*M260</f>
        <v>0</v>
      </c>
      <c r="O260" s="60">
        <v>21</v>
      </c>
      <c r="P260" s="60">
        <f>J260*(O260/100)</f>
        <v>0</v>
      </c>
      <c r="Q260" s="60">
        <f>J260+P260</f>
        <v>0</v>
      </c>
      <c r="R260" s="61"/>
      <c r="S260" s="61" t="s">
        <v>104</v>
      </c>
      <c r="T260" s="62">
        <v>1</v>
      </c>
      <c r="U260" s="24"/>
      <c r="V260" s="24"/>
      <c r="W260" s="24"/>
      <c r="X260" s="13"/>
    </row>
    <row r="261" spans="1:27" s="10" customFormat="1" ht="9.75" outlineLevel="4" x14ac:dyDescent="0.2">
      <c r="A261" s="63"/>
      <c r="B261" s="64"/>
      <c r="C261" s="64"/>
      <c r="D261" s="65"/>
      <c r="E261" s="66" t="s">
        <v>0</v>
      </c>
      <c r="F261" s="133" t="s">
        <v>40</v>
      </c>
      <c r="G261" s="133"/>
      <c r="H261" s="134"/>
      <c r="I261" s="135"/>
      <c r="J261" s="136"/>
      <c r="K261" s="68"/>
      <c r="L261" s="68"/>
      <c r="M261" s="68"/>
      <c r="N261" s="68"/>
      <c r="O261" s="69"/>
      <c r="P261" s="69"/>
      <c r="Q261" s="69"/>
      <c r="R261" s="65"/>
      <c r="S261" s="65"/>
      <c r="T261" s="64"/>
      <c r="U261" s="18"/>
      <c r="V261" s="24"/>
      <c r="W261" s="24"/>
      <c r="X261" s="67" t="str">
        <f>F261</f>
        <v>---</v>
      </c>
      <c r="Y261" s="16"/>
      <c r="AA261" s="70"/>
    </row>
    <row r="262" spans="1:27" s="10" customFormat="1" ht="7.5" customHeight="1" outlineLevel="4" x14ac:dyDescent="0.15">
      <c r="B262" s="12"/>
      <c r="C262" s="12"/>
      <c r="D262" s="13"/>
      <c r="E262" s="13"/>
      <c r="F262" s="71"/>
      <c r="G262" s="13"/>
      <c r="H262" s="14"/>
      <c r="I262" s="72"/>
      <c r="J262" s="15"/>
      <c r="K262" s="14"/>
      <c r="L262" s="14"/>
      <c r="M262" s="14"/>
      <c r="N262" s="14"/>
      <c r="O262" s="15"/>
      <c r="P262" s="15"/>
      <c r="Q262" s="15"/>
      <c r="R262" s="13"/>
      <c r="S262" s="13"/>
      <c r="T262" s="12"/>
      <c r="U262" s="24"/>
      <c r="X262" s="13"/>
    </row>
    <row r="263" spans="1:27" s="10" customFormat="1" ht="22.5" outlineLevel="3" x14ac:dyDescent="0.2">
      <c r="A263" s="51"/>
      <c r="B263" s="52"/>
      <c r="C263" s="53">
        <v>519</v>
      </c>
      <c r="D263" s="54" t="s">
        <v>106</v>
      </c>
      <c r="E263" s="55"/>
      <c r="F263" s="56" t="s">
        <v>198</v>
      </c>
      <c r="G263" s="54" t="s">
        <v>105</v>
      </c>
      <c r="H263" s="57">
        <v>1</v>
      </c>
      <c r="I263" s="1"/>
      <c r="J263" s="58">
        <f>H263*I263</f>
        <v>0</v>
      </c>
      <c r="K263" s="59"/>
      <c r="L263" s="59">
        <f>H263*K263</f>
        <v>0</v>
      </c>
      <c r="M263" s="59"/>
      <c r="N263" s="59">
        <f>H263*M263</f>
        <v>0</v>
      </c>
      <c r="O263" s="60">
        <v>21</v>
      </c>
      <c r="P263" s="60">
        <f>J263*(O263/100)</f>
        <v>0</v>
      </c>
      <c r="Q263" s="60">
        <f>J263+P263</f>
        <v>0</v>
      </c>
      <c r="R263" s="61"/>
      <c r="S263" s="61" t="s">
        <v>104</v>
      </c>
      <c r="T263" s="62">
        <v>1</v>
      </c>
      <c r="U263" s="24"/>
      <c r="V263" s="24"/>
      <c r="W263" s="24"/>
      <c r="X263" s="13"/>
    </row>
    <row r="264" spans="1:27" s="10" customFormat="1" ht="9.75" outlineLevel="4" x14ac:dyDescent="0.2">
      <c r="A264" s="63"/>
      <c r="B264" s="64"/>
      <c r="C264" s="64"/>
      <c r="D264" s="65"/>
      <c r="E264" s="66" t="s">
        <v>0</v>
      </c>
      <c r="F264" s="133" t="s">
        <v>40</v>
      </c>
      <c r="G264" s="133"/>
      <c r="H264" s="134"/>
      <c r="I264" s="135"/>
      <c r="J264" s="136"/>
      <c r="K264" s="68"/>
      <c r="L264" s="68"/>
      <c r="M264" s="68"/>
      <c r="N264" s="68"/>
      <c r="O264" s="69"/>
      <c r="P264" s="69"/>
      <c r="Q264" s="69"/>
      <c r="R264" s="65"/>
      <c r="S264" s="65"/>
      <c r="T264" s="64"/>
      <c r="U264" s="18"/>
      <c r="V264" s="24"/>
      <c r="W264" s="24"/>
      <c r="X264" s="67" t="str">
        <f>F264</f>
        <v>---</v>
      </c>
      <c r="Y264" s="16"/>
      <c r="AA264" s="70"/>
    </row>
    <row r="265" spans="1:27" s="10" customFormat="1" ht="7.5" customHeight="1" outlineLevel="4" x14ac:dyDescent="0.15">
      <c r="B265" s="12"/>
      <c r="C265" s="12"/>
      <c r="D265" s="13"/>
      <c r="E265" s="13"/>
      <c r="F265" s="71"/>
      <c r="G265" s="13"/>
      <c r="H265" s="14"/>
      <c r="I265" s="72"/>
      <c r="J265" s="15"/>
      <c r="K265" s="14"/>
      <c r="L265" s="14"/>
      <c r="M265" s="14"/>
      <c r="N265" s="14"/>
      <c r="O265" s="15"/>
      <c r="P265" s="15"/>
      <c r="Q265" s="15"/>
      <c r="R265" s="13"/>
      <c r="S265" s="13"/>
      <c r="T265" s="12"/>
      <c r="U265" s="24"/>
      <c r="X265" s="13"/>
    </row>
    <row r="266" spans="1:27" s="10" customFormat="1" ht="22.5" outlineLevel="3" x14ac:dyDescent="0.2">
      <c r="A266" s="51"/>
      <c r="B266" s="52"/>
      <c r="C266" s="74"/>
      <c r="D266" s="75" t="s">
        <v>106</v>
      </c>
      <c r="E266" s="76"/>
      <c r="F266" s="77" t="s">
        <v>199</v>
      </c>
      <c r="G266" s="75"/>
      <c r="H266" s="59">
        <v>0</v>
      </c>
      <c r="I266" s="78"/>
      <c r="J266" s="60">
        <f>H266*I266</f>
        <v>0</v>
      </c>
      <c r="K266" s="59"/>
      <c r="L266" s="59">
        <f>H266*K266</f>
        <v>0</v>
      </c>
      <c r="M266" s="59"/>
      <c r="N266" s="59">
        <f>H266*M266</f>
        <v>0</v>
      </c>
      <c r="O266" s="60">
        <v>21</v>
      </c>
      <c r="P266" s="60">
        <f>J266*(O266/100)</f>
        <v>0</v>
      </c>
      <c r="Q266" s="60">
        <f>J266+P266</f>
        <v>0</v>
      </c>
      <c r="R266" s="61"/>
      <c r="S266" s="61"/>
      <c r="T266" s="62">
        <v>1</v>
      </c>
      <c r="U266" s="24"/>
      <c r="V266" s="24"/>
      <c r="W266" s="24"/>
      <c r="X266" s="13"/>
    </row>
    <row r="267" spans="1:27" s="10" customFormat="1" ht="9.75" outlineLevel="4" x14ac:dyDescent="0.2">
      <c r="A267" s="63"/>
      <c r="B267" s="64"/>
      <c r="C267" s="64"/>
      <c r="D267" s="65"/>
      <c r="E267" s="66" t="s">
        <v>0</v>
      </c>
      <c r="F267" s="133" t="s">
        <v>40</v>
      </c>
      <c r="G267" s="133"/>
      <c r="H267" s="134"/>
      <c r="I267" s="135"/>
      <c r="J267" s="136"/>
      <c r="K267" s="68"/>
      <c r="L267" s="68"/>
      <c r="M267" s="68"/>
      <c r="N267" s="68"/>
      <c r="O267" s="69"/>
      <c r="P267" s="69"/>
      <c r="Q267" s="69"/>
      <c r="R267" s="65"/>
      <c r="S267" s="65"/>
      <c r="T267" s="64"/>
      <c r="U267" s="18"/>
      <c r="V267" s="24"/>
      <c r="W267" s="24"/>
      <c r="X267" s="67" t="str">
        <f>F267</f>
        <v>---</v>
      </c>
      <c r="Y267" s="16"/>
      <c r="AA267" s="70"/>
    </row>
    <row r="268" spans="1:27" s="10" customFormat="1" ht="7.5" customHeight="1" outlineLevel="4" x14ac:dyDescent="0.15">
      <c r="B268" s="12"/>
      <c r="C268" s="12"/>
      <c r="D268" s="13"/>
      <c r="E268" s="13"/>
      <c r="F268" s="71"/>
      <c r="G268" s="13"/>
      <c r="H268" s="14"/>
      <c r="I268" s="72"/>
      <c r="J268" s="15"/>
      <c r="K268" s="14"/>
      <c r="L268" s="14"/>
      <c r="M268" s="14"/>
      <c r="N268" s="14"/>
      <c r="O268" s="15"/>
      <c r="P268" s="15"/>
      <c r="Q268" s="15"/>
      <c r="R268" s="13"/>
      <c r="S268" s="13"/>
      <c r="T268" s="12"/>
      <c r="U268" s="24"/>
      <c r="X268" s="13"/>
    </row>
    <row r="269" spans="1:27" s="10" customFormat="1" ht="8.25" outlineLevel="3" x14ac:dyDescent="0.15">
      <c r="B269" s="18"/>
      <c r="C269" s="18"/>
      <c r="D269" s="18"/>
      <c r="E269" s="18"/>
      <c r="F269" s="18"/>
      <c r="G269" s="18"/>
      <c r="H269" s="18"/>
      <c r="I269" s="24"/>
      <c r="J269" s="24"/>
      <c r="K269" s="18"/>
      <c r="L269" s="18"/>
      <c r="M269" s="18"/>
      <c r="N269" s="18"/>
      <c r="O269" s="18"/>
      <c r="P269" s="24"/>
      <c r="Q269" s="24"/>
      <c r="R269" s="24"/>
      <c r="S269" s="18"/>
      <c r="T269" s="18"/>
      <c r="X269" s="18"/>
    </row>
    <row r="270" spans="1:27" s="10" customFormat="1" ht="11.25" outlineLevel="2" x14ac:dyDescent="0.2">
      <c r="A270" s="42" t="s">
        <v>95</v>
      </c>
      <c r="B270" s="43">
        <v>3</v>
      </c>
      <c r="C270" s="44"/>
      <c r="D270" s="45" t="s">
        <v>103</v>
      </c>
      <c r="E270" s="45"/>
      <c r="F270" s="46" t="s">
        <v>96</v>
      </c>
      <c r="G270" s="45"/>
      <c r="H270" s="47"/>
      <c r="I270" s="73"/>
      <c r="J270" s="48">
        <f>SUBTOTAL(9,J271:J280)</f>
        <v>0</v>
      </c>
      <c r="K270" s="47"/>
      <c r="L270" s="49">
        <f>SUBTOTAL(9,L271:L280)</f>
        <v>0</v>
      </c>
      <c r="M270" s="47"/>
      <c r="N270" s="49">
        <f>SUBTOTAL(9,N271:N280)</f>
        <v>0</v>
      </c>
      <c r="O270" s="50"/>
      <c r="P270" s="48">
        <f>SUBTOTAL(9,P271:P280)</f>
        <v>0</v>
      </c>
      <c r="Q270" s="48">
        <f>SUBTOTAL(9,Q271:Q280)</f>
        <v>0</v>
      </c>
      <c r="R270" s="45"/>
      <c r="S270" s="45"/>
      <c r="T270" s="43">
        <f>SUBTOTAL(9,T271:T280)</f>
        <v>3</v>
      </c>
      <c r="U270" s="18"/>
      <c r="V270" s="24"/>
      <c r="W270" s="24"/>
      <c r="X270" s="13"/>
    </row>
    <row r="271" spans="1:27" s="10" customFormat="1" ht="11.25" outlineLevel="3" x14ac:dyDescent="0.2">
      <c r="A271" s="51"/>
      <c r="B271" s="52"/>
      <c r="C271" s="53">
        <v>521</v>
      </c>
      <c r="D271" s="54" t="s">
        <v>106</v>
      </c>
      <c r="E271" s="55"/>
      <c r="F271" s="56" t="s">
        <v>179</v>
      </c>
      <c r="G271" s="54" t="s">
        <v>105</v>
      </c>
      <c r="H271" s="57">
        <v>1</v>
      </c>
      <c r="I271" s="1"/>
      <c r="J271" s="58">
        <f>H271*I271</f>
        <v>0</v>
      </c>
      <c r="K271" s="59"/>
      <c r="L271" s="59">
        <f>H271*K271</f>
        <v>0</v>
      </c>
      <c r="M271" s="59"/>
      <c r="N271" s="59">
        <f>H271*M271</f>
        <v>0</v>
      </c>
      <c r="O271" s="60">
        <v>21</v>
      </c>
      <c r="P271" s="60">
        <f>J271*(O271/100)</f>
        <v>0</v>
      </c>
      <c r="Q271" s="60">
        <f>J271+P271</f>
        <v>0</v>
      </c>
      <c r="R271" s="61" t="s">
        <v>180</v>
      </c>
      <c r="S271" s="61" t="s">
        <v>104</v>
      </c>
      <c r="T271" s="62">
        <v>1</v>
      </c>
      <c r="U271" s="24"/>
      <c r="V271" s="24"/>
      <c r="W271" s="24"/>
      <c r="X271" s="13"/>
    </row>
    <row r="272" spans="1:27" s="10" customFormat="1" ht="9.75" outlineLevel="4" x14ac:dyDescent="0.2">
      <c r="A272" s="63"/>
      <c r="B272" s="64"/>
      <c r="C272" s="64"/>
      <c r="D272" s="65"/>
      <c r="E272" s="66" t="s">
        <v>0</v>
      </c>
      <c r="F272" s="133" t="s">
        <v>40</v>
      </c>
      <c r="G272" s="133"/>
      <c r="H272" s="134"/>
      <c r="I272" s="135"/>
      <c r="J272" s="136"/>
      <c r="K272" s="68"/>
      <c r="L272" s="68"/>
      <c r="M272" s="68"/>
      <c r="N272" s="68"/>
      <c r="O272" s="69"/>
      <c r="P272" s="69"/>
      <c r="Q272" s="69"/>
      <c r="R272" s="65"/>
      <c r="S272" s="65"/>
      <c r="T272" s="64"/>
      <c r="U272" s="18"/>
      <c r="V272" s="24"/>
      <c r="W272" s="24"/>
      <c r="X272" s="67" t="str">
        <f>F272</f>
        <v>---</v>
      </c>
      <c r="Y272" s="16"/>
      <c r="AA272" s="70"/>
    </row>
    <row r="273" spans="1:27" s="10" customFormat="1" ht="7.5" customHeight="1" outlineLevel="4" x14ac:dyDescent="0.15">
      <c r="B273" s="12"/>
      <c r="C273" s="12"/>
      <c r="D273" s="13"/>
      <c r="E273" s="13"/>
      <c r="F273" s="71"/>
      <c r="G273" s="13"/>
      <c r="H273" s="14"/>
      <c r="I273" s="72"/>
      <c r="J273" s="15"/>
      <c r="K273" s="14"/>
      <c r="L273" s="14"/>
      <c r="M273" s="14"/>
      <c r="N273" s="14"/>
      <c r="O273" s="15"/>
      <c r="P273" s="15"/>
      <c r="Q273" s="15"/>
      <c r="R273" s="13"/>
      <c r="S273" s="13"/>
      <c r="T273" s="12"/>
      <c r="U273" s="24"/>
      <c r="X273" s="13"/>
    </row>
    <row r="274" spans="1:27" s="10" customFormat="1" ht="11.25" outlineLevel="3" x14ac:dyDescent="0.2">
      <c r="A274" s="51"/>
      <c r="B274" s="52"/>
      <c r="C274" s="53">
        <v>522</v>
      </c>
      <c r="D274" s="54" t="s">
        <v>106</v>
      </c>
      <c r="E274" s="55"/>
      <c r="F274" s="56" t="s">
        <v>200</v>
      </c>
      <c r="G274" s="54" t="s">
        <v>105</v>
      </c>
      <c r="H274" s="57">
        <v>1</v>
      </c>
      <c r="I274" s="1"/>
      <c r="J274" s="58">
        <f>H274*I274</f>
        <v>0</v>
      </c>
      <c r="K274" s="59"/>
      <c r="L274" s="59">
        <f>H274*K274</f>
        <v>0</v>
      </c>
      <c r="M274" s="59"/>
      <c r="N274" s="59">
        <f>H274*M274</f>
        <v>0</v>
      </c>
      <c r="O274" s="60">
        <v>21</v>
      </c>
      <c r="P274" s="60">
        <f>J274*(O274/100)</f>
        <v>0</v>
      </c>
      <c r="Q274" s="60">
        <f>J274+P274</f>
        <v>0</v>
      </c>
      <c r="R274" s="61" t="s">
        <v>201</v>
      </c>
      <c r="S274" s="61" t="s">
        <v>104</v>
      </c>
      <c r="T274" s="62">
        <v>1</v>
      </c>
      <c r="U274" s="24"/>
      <c r="V274" s="24"/>
      <c r="W274" s="24"/>
      <c r="X274" s="13"/>
    </row>
    <row r="275" spans="1:27" s="10" customFormat="1" ht="9.75" outlineLevel="4" x14ac:dyDescent="0.2">
      <c r="A275" s="63"/>
      <c r="B275" s="64"/>
      <c r="C275" s="64"/>
      <c r="D275" s="65"/>
      <c r="E275" s="66" t="s">
        <v>0</v>
      </c>
      <c r="F275" s="133" t="s">
        <v>40</v>
      </c>
      <c r="G275" s="133"/>
      <c r="H275" s="134"/>
      <c r="I275" s="135"/>
      <c r="J275" s="136"/>
      <c r="K275" s="68"/>
      <c r="L275" s="68"/>
      <c r="M275" s="68"/>
      <c r="N275" s="68"/>
      <c r="O275" s="69"/>
      <c r="P275" s="69"/>
      <c r="Q275" s="69"/>
      <c r="R275" s="65"/>
      <c r="S275" s="65"/>
      <c r="T275" s="64"/>
      <c r="U275" s="18"/>
      <c r="V275" s="24"/>
      <c r="W275" s="24"/>
      <c r="X275" s="67" t="str">
        <f>F275</f>
        <v>---</v>
      </c>
      <c r="Y275" s="16"/>
      <c r="AA275" s="70"/>
    </row>
    <row r="276" spans="1:27" s="10" customFormat="1" ht="7.5" customHeight="1" outlineLevel="4" x14ac:dyDescent="0.15">
      <c r="B276" s="12"/>
      <c r="C276" s="12"/>
      <c r="D276" s="13"/>
      <c r="E276" s="13"/>
      <c r="F276" s="71"/>
      <c r="G276" s="13"/>
      <c r="H276" s="14"/>
      <c r="I276" s="72"/>
      <c r="J276" s="15"/>
      <c r="K276" s="14"/>
      <c r="L276" s="14"/>
      <c r="M276" s="14"/>
      <c r="N276" s="14"/>
      <c r="O276" s="15"/>
      <c r="P276" s="15"/>
      <c r="Q276" s="15"/>
      <c r="R276" s="13"/>
      <c r="S276" s="13"/>
      <c r="T276" s="12"/>
      <c r="U276" s="24"/>
      <c r="X276" s="13"/>
    </row>
    <row r="277" spans="1:27" s="10" customFormat="1" ht="11.25" outlineLevel="3" x14ac:dyDescent="0.2">
      <c r="A277" s="51"/>
      <c r="B277" s="52"/>
      <c r="C277" s="53">
        <v>523</v>
      </c>
      <c r="D277" s="54" t="s">
        <v>106</v>
      </c>
      <c r="E277" s="55"/>
      <c r="F277" s="56" t="s">
        <v>202</v>
      </c>
      <c r="G277" s="54" t="s">
        <v>105</v>
      </c>
      <c r="H277" s="57">
        <v>1</v>
      </c>
      <c r="I277" s="1"/>
      <c r="J277" s="58">
        <f>H277*I277</f>
        <v>0</v>
      </c>
      <c r="K277" s="59"/>
      <c r="L277" s="59">
        <f>H277*K277</f>
        <v>0</v>
      </c>
      <c r="M277" s="59"/>
      <c r="N277" s="59">
        <f>H277*M277</f>
        <v>0</v>
      </c>
      <c r="O277" s="60">
        <v>21</v>
      </c>
      <c r="P277" s="60">
        <f>J277*(O277/100)</f>
        <v>0</v>
      </c>
      <c r="Q277" s="60">
        <f>J277+P277</f>
        <v>0</v>
      </c>
      <c r="R277" s="61" t="s">
        <v>203</v>
      </c>
      <c r="S277" s="61" t="s">
        <v>104</v>
      </c>
      <c r="T277" s="62">
        <v>1</v>
      </c>
      <c r="U277" s="24"/>
      <c r="V277" s="24"/>
      <c r="W277" s="24"/>
      <c r="X277" s="13"/>
    </row>
    <row r="278" spans="1:27" s="10" customFormat="1" ht="9.75" outlineLevel="4" x14ac:dyDescent="0.2">
      <c r="A278" s="63"/>
      <c r="B278" s="64"/>
      <c r="C278" s="64"/>
      <c r="D278" s="65"/>
      <c r="E278" s="66" t="s">
        <v>0</v>
      </c>
      <c r="F278" s="133" t="s">
        <v>40</v>
      </c>
      <c r="G278" s="133"/>
      <c r="H278" s="134"/>
      <c r="I278" s="135"/>
      <c r="J278" s="136"/>
      <c r="K278" s="68"/>
      <c r="L278" s="68"/>
      <c r="M278" s="68"/>
      <c r="N278" s="68"/>
      <c r="O278" s="69"/>
      <c r="P278" s="69"/>
      <c r="Q278" s="69"/>
      <c r="R278" s="65"/>
      <c r="S278" s="65"/>
      <c r="T278" s="64"/>
      <c r="U278" s="18"/>
      <c r="V278" s="24"/>
      <c r="W278" s="24"/>
      <c r="X278" s="67" t="str">
        <f>F278</f>
        <v>---</v>
      </c>
      <c r="Y278" s="16"/>
      <c r="AA278" s="70"/>
    </row>
    <row r="279" spans="1:27" s="10" customFormat="1" ht="7.5" customHeight="1" outlineLevel="4" x14ac:dyDescent="0.2">
      <c r="B279" s="12"/>
      <c r="C279" s="12"/>
      <c r="D279" s="13"/>
      <c r="E279" s="13"/>
      <c r="F279" s="71"/>
      <c r="G279" s="13"/>
      <c r="H279" s="14"/>
      <c r="I279"/>
      <c r="J279" s="15"/>
      <c r="K279" s="14"/>
      <c r="L279" s="14"/>
      <c r="M279" s="14"/>
      <c r="N279" s="14"/>
      <c r="O279" s="15"/>
      <c r="P279" s="15"/>
      <c r="Q279" s="15"/>
      <c r="R279" s="13"/>
      <c r="S279" s="13"/>
      <c r="T279" s="12"/>
      <c r="U279" s="24"/>
      <c r="X279" s="13"/>
    </row>
    <row r="280" spans="1:27" s="10" customFormat="1" outlineLevel="3" x14ac:dyDescent="0.2">
      <c r="B280" s="18"/>
      <c r="C280" s="18"/>
      <c r="D280" s="18"/>
      <c r="E280" s="18"/>
      <c r="F280" s="18"/>
      <c r="G280" s="18"/>
      <c r="H280" s="18"/>
      <c r="I280"/>
      <c r="J280" s="24"/>
      <c r="K280" s="18"/>
      <c r="L280" s="18"/>
      <c r="M280" s="18"/>
      <c r="N280" s="18"/>
      <c r="O280" s="18"/>
      <c r="P280" s="24"/>
      <c r="Q280" s="24"/>
      <c r="R280" s="24"/>
      <c r="S280" s="18"/>
      <c r="T280" s="18"/>
      <c r="X280" s="18"/>
    </row>
    <row r="281" spans="1:27" s="10" customFormat="1" outlineLevel="2" x14ac:dyDescent="0.2">
      <c r="A281" s="42" t="s">
        <v>97</v>
      </c>
      <c r="B281" s="43">
        <v>3</v>
      </c>
      <c r="C281" s="44"/>
      <c r="D281" s="45" t="s">
        <v>103</v>
      </c>
      <c r="E281" s="45"/>
      <c r="F281" s="46" t="s">
        <v>98</v>
      </c>
      <c r="G281" s="45"/>
      <c r="H281" s="47"/>
      <c r="I281"/>
      <c r="J281" s="48"/>
      <c r="K281" s="47"/>
      <c r="L281" s="49">
        <f>SUBTOTAL(9,L282:L287)</f>
        <v>0</v>
      </c>
      <c r="M281" s="47"/>
      <c r="N281" s="49">
        <f>SUBTOTAL(9,N282:N287)</f>
        <v>0</v>
      </c>
      <c r="O281" s="50"/>
      <c r="P281" s="48">
        <f>SUBTOTAL(9,P282:P287)</f>
        <v>0</v>
      </c>
      <c r="Q281" s="48">
        <f>SUBTOTAL(9,Q282:Q287)</f>
        <v>0</v>
      </c>
      <c r="R281" s="45"/>
      <c r="S281" s="45"/>
      <c r="T281" s="43">
        <f>SUBTOTAL(9,T282:T287)</f>
        <v>1</v>
      </c>
      <c r="U281" s="18"/>
      <c r="V281" s="24"/>
      <c r="W281" s="24"/>
      <c r="X281" s="13"/>
    </row>
    <row r="282" spans="1:27" s="10" customFormat="1" ht="22.5" outlineLevel="3" x14ac:dyDescent="0.2">
      <c r="A282" s="51"/>
      <c r="B282" s="52"/>
      <c r="C282" s="74"/>
      <c r="D282" s="75" t="s">
        <v>106</v>
      </c>
      <c r="E282" s="76"/>
      <c r="F282" s="77" t="s">
        <v>204</v>
      </c>
      <c r="G282" s="75"/>
      <c r="H282" s="59">
        <v>0</v>
      </c>
      <c r="I282"/>
      <c r="J282" s="60">
        <f>H282*I282</f>
        <v>0</v>
      </c>
      <c r="K282" s="59"/>
      <c r="L282" s="59">
        <f>H282*K282</f>
        <v>0</v>
      </c>
      <c r="M282" s="59"/>
      <c r="N282" s="59">
        <f>H282*M282</f>
        <v>0</v>
      </c>
      <c r="O282" s="60">
        <v>21</v>
      </c>
      <c r="P282" s="60">
        <f>J282*(O282/100)</f>
        <v>0</v>
      </c>
      <c r="Q282" s="60">
        <f>J282+P282</f>
        <v>0</v>
      </c>
      <c r="R282" s="61"/>
      <c r="S282" s="61"/>
      <c r="T282" s="62">
        <v>1</v>
      </c>
      <c r="U282" s="24"/>
      <c r="V282" s="24"/>
      <c r="W282" s="24"/>
      <c r="X282" s="13"/>
    </row>
    <row r="283" spans="1:27" s="10" customFormat="1" ht="9.75" outlineLevel="4" x14ac:dyDescent="0.2">
      <c r="A283" s="63"/>
      <c r="B283" s="64"/>
      <c r="C283" s="64"/>
      <c r="D283" s="65"/>
      <c r="E283" s="66" t="s">
        <v>0</v>
      </c>
      <c r="F283" s="133" t="s">
        <v>40</v>
      </c>
      <c r="G283" s="133"/>
      <c r="H283" s="134"/>
      <c r="I283" s="135"/>
      <c r="J283" s="136"/>
      <c r="K283" s="68"/>
      <c r="L283" s="68"/>
      <c r="M283" s="68"/>
      <c r="N283" s="68"/>
      <c r="O283" s="69"/>
      <c r="P283" s="69"/>
      <c r="Q283" s="69"/>
      <c r="R283" s="65"/>
      <c r="S283" s="65"/>
      <c r="T283" s="64"/>
      <c r="U283" s="18"/>
      <c r="V283" s="24"/>
      <c r="W283" s="24"/>
      <c r="X283" s="67" t="str">
        <f>F283</f>
        <v>---</v>
      </c>
      <c r="Y283" s="16"/>
      <c r="AA283" s="70"/>
    </row>
    <row r="284" spans="1:27" s="10" customFormat="1" ht="7.5" customHeight="1" outlineLevel="4" x14ac:dyDescent="0.2">
      <c r="B284" s="12"/>
      <c r="C284" s="12"/>
      <c r="D284" s="13"/>
      <c r="E284" s="13"/>
      <c r="F284" s="71"/>
      <c r="G284" s="13"/>
      <c r="H284" s="14"/>
      <c r="I284"/>
      <c r="J284" s="15"/>
      <c r="K284" s="14"/>
      <c r="L284" s="14"/>
      <c r="M284" s="14"/>
      <c r="N284" s="14"/>
      <c r="O284" s="15"/>
      <c r="P284" s="15"/>
      <c r="Q284" s="15"/>
      <c r="R284" s="13"/>
      <c r="S284" s="13"/>
      <c r="T284" s="12"/>
      <c r="U284" s="24"/>
      <c r="X284" s="13"/>
    </row>
    <row r="285" spans="1:27" s="10" customFormat="1" ht="7.5" customHeight="1" outlineLevel="4" x14ac:dyDescent="0.2">
      <c r="B285" s="12"/>
      <c r="C285" s="12"/>
      <c r="D285" s="13"/>
      <c r="E285" s="13"/>
      <c r="F285" s="71"/>
      <c r="G285" s="13"/>
      <c r="H285" s="14"/>
      <c r="I285"/>
      <c r="J285" s="15"/>
      <c r="K285" s="14"/>
      <c r="L285" s="14"/>
      <c r="M285" s="14"/>
      <c r="N285" s="14"/>
      <c r="O285" s="15"/>
      <c r="P285" s="15"/>
      <c r="Q285" s="15"/>
      <c r="R285" s="13"/>
      <c r="S285" s="13"/>
      <c r="T285" s="12"/>
      <c r="U285" s="24"/>
      <c r="X285" s="13"/>
    </row>
    <row r="286" spans="1:27" s="10" customFormat="1" ht="9.75" outlineLevel="4" x14ac:dyDescent="0.2">
      <c r="A286" s="63"/>
      <c r="B286" s="64"/>
      <c r="C286" s="64"/>
      <c r="D286" s="65"/>
      <c r="E286" s="66"/>
      <c r="F286" s="133"/>
      <c r="G286" s="133"/>
      <c r="H286" s="134"/>
      <c r="I286" s="135"/>
      <c r="J286" s="136"/>
      <c r="K286" s="68"/>
      <c r="L286" s="68"/>
      <c r="M286" s="68"/>
      <c r="N286" s="68"/>
      <c r="O286" s="69"/>
      <c r="P286" s="69"/>
      <c r="Q286" s="69"/>
      <c r="R286" s="65"/>
      <c r="S286" s="65"/>
      <c r="T286" s="64"/>
      <c r="U286" s="18"/>
      <c r="V286" s="24"/>
      <c r="W286" s="24"/>
      <c r="X286" s="67">
        <f>F286</f>
        <v>0</v>
      </c>
      <c r="Y286" s="16"/>
      <c r="AA286" s="70"/>
    </row>
    <row r="287" spans="1:27" s="10" customFormat="1" ht="7.5" customHeight="1" outlineLevel="4" x14ac:dyDescent="0.2">
      <c r="B287" s="12"/>
      <c r="C287" s="12"/>
      <c r="D287" s="13"/>
      <c r="E287" s="13"/>
      <c r="F287" s="71"/>
      <c r="G287" s="13"/>
      <c r="H287" s="14"/>
      <c r="I287"/>
      <c r="J287" s="15"/>
      <c r="K287" s="14"/>
      <c r="L287" s="14"/>
      <c r="M287" s="14"/>
      <c r="N287" s="14"/>
      <c r="O287" s="15"/>
      <c r="P287" s="15"/>
      <c r="Q287" s="15"/>
      <c r="R287" s="13"/>
      <c r="S287" s="13"/>
      <c r="T287" s="12"/>
      <c r="U287" s="24"/>
      <c r="X287" s="13"/>
    </row>
    <row r="288" spans="1:27" x14ac:dyDescent="0.2">
      <c r="H288" s="79" t="s">
        <v>206</v>
      </c>
      <c r="I288" s="80">
        <f>I13+I16+I19+I22+I25+I28+I33+I36+I39+I44+I47+I50+I53+I58+I61+I66+I69+I74+I77+I80+I83+I86+I91+I94+I97+I102+I105+I108+I113+I116+I119+I122+I125+I128+I131+I134+I137+I140+I143+I146+I149+I152+I155+I158+I161+I164+I167+I172+I175+I178+I181+I184+I189+I194+I199+I202+I205+I208+I211+I214+I219+I224+I227+I230+I233+I236+I239+I242+I245+I248+I251+I254++I257+I260+I263+I271+I274+I277</f>
        <v>0</v>
      </c>
    </row>
  </sheetData>
  <sheetProtection algorithmName="SHA-512" hashValue="f06+CNcYtCzlX7L6VHe8i7QiGAr0LW/2sKByitj6px7uRDnpdVWDqHXHUPacsCx8r6AhDvPEyxQ33QQndDKdLA==" saltValue="mSMtKBwT8mgYpyKhUyTkCw==" spinCount="100000" sheet="1" objects="1" scenarios="1"/>
  <mergeCells count="81">
    <mergeCell ref="F215:J215"/>
    <mergeCell ref="F228:J228"/>
    <mergeCell ref="F261:J261"/>
    <mergeCell ref="F234:J234"/>
    <mergeCell ref="F231:J231"/>
    <mergeCell ref="F220:J220"/>
    <mergeCell ref="F225:J225"/>
    <mergeCell ref="F237:J237"/>
    <mergeCell ref="F240:J240"/>
    <mergeCell ref="F243:J243"/>
    <mergeCell ref="F246:J246"/>
    <mergeCell ref="F249:J249"/>
    <mergeCell ref="F252:J252"/>
    <mergeCell ref="F255:J255"/>
    <mergeCell ref="F258:J258"/>
    <mergeCell ref="F20:J20"/>
    <mergeCell ref="F106:J106"/>
    <mergeCell ref="F109:J109"/>
    <mergeCell ref="F117:J117"/>
    <mergeCell ref="F120:J120"/>
    <mergeCell ref="F48:J48"/>
    <mergeCell ref="F51:J51"/>
    <mergeCell ref="F54:J54"/>
    <mergeCell ref="F62:J62"/>
    <mergeCell ref="F70:J70"/>
    <mergeCell ref="F114:J114"/>
    <mergeCell ref="F98:J98"/>
    <mergeCell ref="F59:J59"/>
    <mergeCell ref="F67:J67"/>
    <mergeCell ref="F75:J75"/>
    <mergeCell ref="F92:J92"/>
    <mergeCell ref="F195:J195"/>
    <mergeCell ref="F200:J200"/>
    <mergeCell ref="F209:J209"/>
    <mergeCell ref="F212:J212"/>
    <mergeCell ref="F126:J126"/>
    <mergeCell ref="F153:J153"/>
    <mergeCell ref="F156:J156"/>
    <mergeCell ref="F168:J168"/>
    <mergeCell ref="F179:J179"/>
    <mergeCell ref="F182:J182"/>
    <mergeCell ref="F176:J176"/>
    <mergeCell ref="F173:J173"/>
    <mergeCell ref="F185:J185"/>
    <mergeCell ref="F203:J203"/>
    <mergeCell ref="F206:J206"/>
    <mergeCell ref="F190:J190"/>
    <mergeCell ref="F123:J123"/>
    <mergeCell ref="F159:J159"/>
    <mergeCell ref="F162:J162"/>
    <mergeCell ref="F165:J165"/>
    <mergeCell ref="F144:J144"/>
    <mergeCell ref="F264:J264"/>
    <mergeCell ref="F267:J267"/>
    <mergeCell ref="F275:J275"/>
    <mergeCell ref="F278:J278"/>
    <mergeCell ref="F286:J286"/>
    <mergeCell ref="F272:J272"/>
    <mergeCell ref="F283:J283"/>
    <mergeCell ref="F103:J103"/>
    <mergeCell ref="F78:J78"/>
    <mergeCell ref="F81:J81"/>
    <mergeCell ref="F84:J84"/>
    <mergeCell ref="F87:J87"/>
    <mergeCell ref="F95:J95"/>
    <mergeCell ref="F17:J17"/>
    <mergeCell ref="F147:J147"/>
    <mergeCell ref="F150:J150"/>
    <mergeCell ref="F14:J14"/>
    <mergeCell ref="F34:J34"/>
    <mergeCell ref="F45:J45"/>
    <mergeCell ref="F23:J23"/>
    <mergeCell ref="F26:J26"/>
    <mergeCell ref="F29:J29"/>
    <mergeCell ref="F37:J37"/>
    <mergeCell ref="F40:J40"/>
    <mergeCell ref="F129:J129"/>
    <mergeCell ref="F132:J132"/>
    <mergeCell ref="F135:J135"/>
    <mergeCell ref="F138:J138"/>
    <mergeCell ref="F141:J141"/>
  </mergeCells>
  <pageMargins left="0.7" right="0.7" top="0.78740157499999996" bottom="0.78740157499999996" header="0.3" footer="0.3"/>
  <pageSetup paperSize="9" scale="69" fitToHeight="0" orientation="landscape" horizontalDpi="0" verticalDpi="0"/>
  <headerFooter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Vybavení kuchyně</vt:lpstr>
      <vt:lpstr>'Krycí List'!Oblast_tisku</vt:lpstr>
      <vt:lpstr>'Vybavení kuchyně'!Oblast_tisku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Revitalizace objektu restaurace Pastířská stěna - Nabídka</dc:subject>
  <dc:creator>ADMIN</dc:creator>
  <cp:lastModifiedBy>Špačková Štěpánka</cp:lastModifiedBy>
  <cp:lastPrinted>2024-02-05T13:12:01Z</cp:lastPrinted>
  <dcterms:created xsi:type="dcterms:W3CDTF">2024-01-19T12:12:46Z</dcterms:created>
  <dcterms:modified xsi:type="dcterms:W3CDTF">2024-10-14T15:02:17Z</dcterms:modified>
</cp:coreProperties>
</file>