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MŠ Školní, Děčín VI, ..." sheetId="2" r:id="rId2"/>
    <sheet name="2 - MŠ Weberova 1535-16,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MŠ Školní, Děčín VI, ...'!$C$90:$K$168</definedName>
    <definedName name="_xlnm.Print_Area" localSheetId="1">'1 - MŠ Školní, Děčín VI, ...'!$C$4:$J$39,'1 - MŠ Školní, Děčín VI, ...'!$C$45:$J$72,'1 - MŠ Školní, Děčín VI, ...'!$C$78:$K$168</definedName>
    <definedName name="_xlnm.Print_Titles" localSheetId="1">'1 - MŠ Školní, Děčín VI, ...'!$90:$90</definedName>
    <definedName name="_xlnm._FilterDatabase" localSheetId="2" hidden="1">'2 - MŠ Weberova 1535-16, ...'!$C$86:$K$124</definedName>
    <definedName name="_xlnm.Print_Area" localSheetId="2">'2 - MŠ Weberova 1535-16, ...'!$C$4:$J$39,'2 - MŠ Weberova 1535-16, ...'!$C$45:$J$68,'2 - MŠ Weberova 1535-16, ...'!$C$74:$K$124</definedName>
    <definedName name="_xlnm.Print_Titles" localSheetId="2">'2 - MŠ Weberova 1535-16, ...'!$86:$86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T97"/>
  <c r="R98"/>
  <c r="R97"/>
  <c r="P98"/>
  <c r="P97"/>
  <c r="BI94"/>
  <c r="BH94"/>
  <c r="BG94"/>
  <c r="BF94"/>
  <c r="T94"/>
  <c r="T93"/>
  <c r="R94"/>
  <c r="R93"/>
  <c r="P94"/>
  <c r="P93"/>
  <c r="BI90"/>
  <c r="BH90"/>
  <c r="BG90"/>
  <c r="BF90"/>
  <c r="T90"/>
  <c r="T89"/>
  <c r="R90"/>
  <c r="R89"/>
  <c r="P90"/>
  <c r="P89"/>
  <c r="J83"/>
  <c r="F83"/>
  <c r="F81"/>
  <c r="E79"/>
  <c r="J54"/>
  <c r="F54"/>
  <c r="F52"/>
  <c r="E50"/>
  <c r="J24"/>
  <c r="E24"/>
  <c r="J84"/>
  <c r="J23"/>
  <c r="J18"/>
  <c r="E18"/>
  <c r="F84"/>
  <c r="J17"/>
  <c r="J12"/>
  <c r="J81"/>
  <c r="E7"/>
  <c r="E77"/>
  <c i="2" r="J37"/>
  <c r="J36"/>
  <c i="1" r="AY55"/>
  <c i="2" r="J35"/>
  <c i="1" r="AX55"/>
  <c i="2"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6"/>
  <c r="BH96"/>
  <c r="BG96"/>
  <c r="BF96"/>
  <c r="T96"/>
  <c r="R96"/>
  <c r="P96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55"/>
  <c r="J17"/>
  <c r="J12"/>
  <c r="J85"/>
  <c r="E7"/>
  <c r="E81"/>
  <c i="1" r="L50"/>
  <c r="AM50"/>
  <c r="AM49"/>
  <c r="L49"/>
  <c r="AM47"/>
  <c r="L47"/>
  <c r="L45"/>
  <c r="L44"/>
  <c i="2" r="J165"/>
  <c r="BK159"/>
  <c r="J156"/>
  <c r="J151"/>
  <c r="BK145"/>
  <c r="BK140"/>
  <c r="J134"/>
  <c r="J125"/>
  <c r="J115"/>
  <c r="J110"/>
  <c r="BK105"/>
  <c r="J167"/>
  <c r="J162"/>
  <c r="J158"/>
  <c r="J153"/>
  <c r="BK151"/>
  <c r="J145"/>
  <c r="J138"/>
  <c r="BK129"/>
  <c r="J122"/>
  <c r="J118"/>
  <c r="BK115"/>
  <c r="BK110"/>
  <c r="BK102"/>
  <c r="J94"/>
  <c i="3" r="BK123"/>
  <c r="BK122"/>
  <c r="J117"/>
  <c r="J115"/>
  <c r="BK106"/>
  <c r="BK102"/>
  <c r="J122"/>
  <c r="BK117"/>
  <c r="BK115"/>
  <c r="J109"/>
  <c r="BK104"/>
  <c r="BK98"/>
  <c r="BK94"/>
  <c r="J90"/>
  <c i="2" r="BK167"/>
  <c r="BK162"/>
  <c r="BK158"/>
  <c r="BK153"/>
  <c r="J147"/>
  <c r="J142"/>
  <c r="BK138"/>
  <c r="J129"/>
  <c r="BK122"/>
  <c r="BK113"/>
  <c r="J107"/>
  <c r="J102"/>
  <c r="J96"/>
  <c r="BK94"/>
  <c r="BK165"/>
  <c r="J159"/>
  <c r="BK156"/>
  <c r="BK147"/>
  <c r="BK142"/>
  <c r="J140"/>
  <c r="BK134"/>
  <c r="BK125"/>
  <c r="BK118"/>
  <c r="J113"/>
  <c r="BK107"/>
  <c r="J105"/>
  <c r="BK96"/>
  <c i="1" r="AS54"/>
  <c i="3" r="BK120"/>
  <c r="BK111"/>
  <c r="BK109"/>
  <c r="J104"/>
  <c r="J123"/>
  <c r="J120"/>
  <c r="J111"/>
  <c r="J106"/>
  <c r="J102"/>
  <c r="J98"/>
  <c r="J94"/>
  <c r="BK90"/>
  <c i="2" l="1" r="BK93"/>
  <c r="J93"/>
  <c r="J61"/>
  <c r="R93"/>
  <c r="BK101"/>
  <c r="J101"/>
  <c r="J62"/>
  <c r="R101"/>
  <c r="BK109"/>
  <c r="J109"/>
  <c r="J63"/>
  <c r="R109"/>
  <c r="BK121"/>
  <c r="J121"/>
  <c r="J65"/>
  <c r="R121"/>
  <c r="BK128"/>
  <c r="J128"/>
  <c r="J66"/>
  <c r="R128"/>
  <c r="BK137"/>
  <c r="J137"/>
  <c r="J67"/>
  <c r="R137"/>
  <c r="BK150"/>
  <c r="J150"/>
  <c r="J70"/>
  <c r="R150"/>
  <c r="BK161"/>
  <c r="J161"/>
  <c r="J71"/>
  <c r="R161"/>
  <c r="P93"/>
  <c r="T93"/>
  <c r="P101"/>
  <c r="T101"/>
  <c r="P109"/>
  <c r="T109"/>
  <c r="P121"/>
  <c r="T121"/>
  <c r="P128"/>
  <c r="T128"/>
  <c r="P137"/>
  <c r="T137"/>
  <c r="P150"/>
  <c r="T150"/>
  <c r="P161"/>
  <c r="T161"/>
  <c i="3" r="BK101"/>
  <c r="J101"/>
  <c r="J64"/>
  <c r="P101"/>
  <c r="P88"/>
  <c r="R101"/>
  <c r="R88"/>
  <c r="T101"/>
  <c r="T88"/>
  <c r="BK114"/>
  <c r="J114"/>
  <c r="J67"/>
  <c r="P114"/>
  <c r="P113"/>
  <c r="R114"/>
  <c r="R113"/>
  <c r="T114"/>
  <c r="T113"/>
  <c i="2" r="BK117"/>
  <c r="J117"/>
  <c r="J64"/>
  <c r="BK146"/>
  <c r="J146"/>
  <c r="J68"/>
  <c i="3" r="BK89"/>
  <c r="J89"/>
  <c r="J61"/>
  <c r="BK93"/>
  <c r="J93"/>
  <c r="J62"/>
  <c r="BK97"/>
  <c r="J97"/>
  <c r="J63"/>
  <c r="BK110"/>
  <c r="J110"/>
  <c r="J65"/>
  <c r="E48"/>
  <c r="J52"/>
  <c r="F55"/>
  <c r="J55"/>
  <c r="BE90"/>
  <c r="BE94"/>
  <c r="BE98"/>
  <c r="BE102"/>
  <c r="BE106"/>
  <c r="BE120"/>
  <c r="BE104"/>
  <c r="BE109"/>
  <c r="BE111"/>
  <c r="BE115"/>
  <c r="BE117"/>
  <c r="BE122"/>
  <c r="BE123"/>
  <c i="2" r="E48"/>
  <c r="J55"/>
  <c r="F88"/>
  <c r="BE94"/>
  <c r="BE96"/>
  <c r="BE102"/>
  <c r="BE105"/>
  <c r="BE113"/>
  <c r="BE129"/>
  <c r="BE134"/>
  <c r="BE142"/>
  <c r="BE145"/>
  <c r="BE147"/>
  <c r="BE151"/>
  <c r="BE153"/>
  <c r="BE158"/>
  <c r="BE162"/>
  <c r="BE165"/>
  <c r="J52"/>
  <c r="BE107"/>
  <c r="BE110"/>
  <c r="BE115"/>
  <c r="BE118"/>
  <c r="BE122"/>
  <c r="BE125"/>
  <c r="BE138"/>
  <c r="BE140"/>
  <c r="BE156"/>
  <c r="BE159"/>
  <c r="BE167"/>
  <c r="F36"/>
  <c i="1" r="BC55"/>
  <c i="3" r="F34"/>
  <c i="1" r="BA56"/>
  <c i="2" r="F35"/>
  <c i="1" r="BB55"/>
  <c i="3" r="F35"/>
  <c i="1" r="BB56"/>
  <c i="3" r="F36"/>
  <c i="1" r="BC56"/>
  <c i="2" r="F34"/>
  <c i="1" r="BA55"/>
  <c i="2" r="J34"/>
  <c i="1" r="AW55"/>
  <c i="3" r="F37"/>
  <c i="1" r="BD56"/>
  <c i="2" r="F37"/>
  <c i="1" r="BD55"/>
  <c i="3" r="J34"/>
  <c i="1" r="AW56"/>
  <c i="3" l="1" r="T87"/>
  <c r="P87"/>
  <c i="1" r="AU56"/>
  <c i="3" r="R87"/>
  <c i="2" r="T149"/>
  <c r="T92"/>
  <c r="T91"/>
  <c r="R149"/>
  <c r="P149"/>
  <c r="P92"/>
  <c r="P91"/>
  <c i="1" r="AU55"/>
  <c i="2" r="R92"/>
  <c r="R91"/>
  <c r="BK92"/>
  <c r="J92"/>
  <c r="J60"/>
  <c r="BK149"/>
  <c r="J149"/>
  <c r="J69"/>
  <c i="3" r="BK88"/>
  <c r="J88"/>
  <c r="J60"/>
  <c r="BK113"/>
  <c r="J113"/>
  <c r="J66"/>
  <c i="1" r="AU54"/>
  <c i="2" r="F33"/>
  <c i="1" r="AZ55"/>
  <c r="BC54"/>
  <c r="W32"/>
  <c i="3" r="F33"/>
  <c i="1" r="AZ56"/>
  <c i="2" r="J33"/>
  <c i="1" r="AV55"/>
  <c r="AT55"/>
  <c r="BA54"/>
  <c r="W30"/>
  <c r="BD54"/>
  <c r="W33"/>
  <c r="BB54"/>
  <c r="W31"/>
  <c i="3" r="J33"/>
  <c i="1" r="AV56"/>
  <c r="AT56"/>
  <c i="2" l="1" r="BK91"/>
  <c r="J91"/>
  <c i="3" r="BK87"/>
  <c r="J87"/>
  <c r="J59"/>
  <c i="2" r="J30"/>
  <c i="1" r="AG55"/>
  <c r="AZ54"/>
  <c r="AV54"/>
  <c r="AK29"/>
  <c r="AY54"/>
  <c r="AW54"/>
  <c r="AK30"/>
  <c r="AX54"/>
  <c i="2" l="1" r="J39"/>
  <c r="J59"/>
  <c i="1" r="AN55"/>
  <c i="3" r="J30"/>
  <c i="1" r="AG56"/>
  <c r="AG54"/>
  <c r="AK26"/>
  <c r="AK35"/>
  <c r="AT54"/>
  <c r="AN54"/>
  <c r="W29"/>
  <c i="3" l="1" r="J39"/>
  <c i="1" r="AN56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<sst xmlns="http://schemas.openxmlformats.org/spreadsheetml/2006/main">
  <si>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</si>
  <si>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</si>
  <si>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</si>
  <si>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</si>
  <si>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</si>
  <si>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{7ffc877f-d2b1-4389-a375-99d172af3451}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</si>
  <si>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</si>
  <si>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</si>
  <si>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</si>
  <si>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</si>
  <si>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</si>
  <si>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</si>
  <si>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</si>
  <si>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</si>
  <si>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</si>
  <si>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</si>
  <si>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</si>
  <si>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vchodových dveří v MŠ Školní a Weberova</t>
  </si>
  <si>
    <t>KSO:</t>
  </si>
  <si>
    <t/>
  </si>
  <si>
    <t>CC-CZ:</t>
  </si>
  <si>
    <t>Místo:</t>
  </si>
  <si>
    <t>Děčín</t>
  </si>
  <si>
    <t>Datum:</t>
  </si>
  <si>
    <t>18. 11. 2024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</si>
  <si>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</si>
  <si>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</si>
  <si>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</si>
  <si>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</si>
  <si>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</si>
  <si>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</si>
  <si>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</si>
  <si>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</si>
  <si>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</si>
  <si>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</si>
  <si>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</si>
  <si>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</si>
  <si>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</si>
  <si>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</si>
  <si>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</si>
  <si>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</si>
  <si>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</si>
  <si>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</si>
  <si>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</si>
  <si>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</si>
  <si>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</si>
  <si>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</si>
  <si>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</si>
  <si>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</si>
  <si>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</si>
  <si>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</si>
  <si>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</si>
  <si>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</si>
  <si>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</si>
  <si>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</si>
  <si>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</si>
  <si>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</si>
  <si>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</si>
  <si>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</si>
  <si>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</si>
  <si>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</si>
  <si>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</si>
  <si>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</si>
  <si>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</si>
  <si>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</si>
  <si>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</si>
  <si>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</si>
  <si>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</si>
  <si>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</si>
  <si>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</si>
  <si>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</si>
  <si>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</si>
  <si>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</si>
  <si>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</si>
  <si>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</si>
  <si>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</si>
  <si>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</si>
  <si>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</si>
  <si>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</si>
  <si>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</si>
  <si>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</si>
  <si>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MŠ Školní, Děčín VI, Školní 1475/17</t>
  </si>
  <si>
    <t>STA</t>
  </si>
  <si>
    <t>{ec353365-e590-478e-874f-06228b59c98d}</t>
  </si>
  <si>
    <t>2</t>
  </si>
  <si>
    <t>MŠ Weberova 1535/16, Děčín</t>
  </si>
  <si>
    <t>{7ce430cd-13a8-44b2-acce-e590e3667c12}</t>
  </si>
  <si>
    <t>KRYCÍ LIST SOUPISU PRACÍ</t>
  </si>
  <si>
    <t>Objekt:</t>
  </si>
  <si>
    <t>1 - MŠ Školní, Děčín VI, Školní 1475/17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</si>
  <si>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</si>
  <si>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</si>
  <si>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</si>
  <si>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</si>
  <si>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</si>
  <si>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</si>
  <si>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</si>
  <si>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62 - Úprava povrchů vnějších</t>
  </si>
  <si>
    <t xml:space="preserve">    94 - Lešení</t>
  </si>
  <si>
    <t xml:space="preserve">    95 - Různé konstrukce a práce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</si>
  <si>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</si>
  <si>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</si>
  <si>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</si>
  <si>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</si>
  <si>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</si>
  <si>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</si>
  <si>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</si>
  <si>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</si>
  <si>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</si>
  <si>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</si>
  <si>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</si>
  <si>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</si>
  <si>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</si>
  <si>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</si>
  <si>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</si>
  <si>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</si>
  <si>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</si>
  <si>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</si>
  <si>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</si>
  <si>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</si>
  <si>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</si>
  <si>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</si>
  <si>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</si>
  <si>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</si>
  <si>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</si>
  <si>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317142444</t>
  </si>
  <si>
    <t>Překlady nenosné z pórobetonu osazené do tenkého maltového lože, výšky do 250 mm, šířky překladu 150 mm, délky překladu přes 1250 do 1500 mm</t>
  </si>
  <si>
    <t>kus</t>
  </si>
  <si>
    <t>CS ÚRS 2024 02</t>
  </si>
  <si>
    <t>4</t>
  </si>
  <si>
    <t>827630621</t>
  </si>
  <si>
    <t>Online PSC</t>
  </si>
  <si>
    <t>https://podminky.urs.cz/item/CS_URS_2024_02/317142444</t>
  </si>
  <si>
    <t>342272245</t>
  </si>
  <si>
    <t>Příčky z pórobetonových tvárnic hladkých na tenké maltové lože objemová hmotnost do 500 kg/m3, tloušťka příčky 150 mm</t>
  </si>
  <si>
    <t>m2</t>
  </si>
  <si>
    <t>-901763201</t>
  </si>
  <si>
    <t>https://podminky.urs.cz/item/CS_URS_2024_02/342272245</t>
  </si>
  <si>
    <t>VV</t>
  </si>
  <si>
    <t>1,60*3,00</t>
  </si>
  <si>
    <t>-1,00*2,10</t>
  </si>
  <si>
    <t>Součet</t>
  </si>
  <si>
    <t>61</t>
  </si>
  <si>
    <t>Úprava povrchů vnitřních</t>
  </si>
  <si>
    <t>612131121</t>
  </si>
  <si>
    <t>Podkladní a spojovací vrstva vnitřních omítaných ploch penetrace disperzní nanášená ručně stěn</t>
  </si>
  <si>
    <t>1543192359</t>
  </si>
  <si>
    <t>https://podminky.urs.cz/item/CS_URS_2024_02/612131121</t>
  </si>
  <si>
    <t>612142001</t>
  </si>
  <si>
    <t>Pletivo vnitřních ploch v ploše nebo pruzích, na plném podkladu sklovláknité vtlačené do tmelu včetně tmelu stěn</t>
  </si>
  <si>
    <t>1633310987</t>
  </si>
  <si>
    <t>https://podminky.urs.cz/item/CS_URS_2024_02/612142001</t>
  </si>
  <si>
    <t>5</t>
  </si>
  <si>
    <t>612321131</t>
  </si>
  <si>
    <t>Vápenocementový štuk vnitřních ploch tloušťky do 3 mm svislých konstrukcí stěn</t>
  </si>
  <si>
    <t>416251495</t>
  </si>
  <si>
    <t>https://podminky.urs.cz/item/CS_URS_2024_02/612321131</t>
  </si>
  <si>
    <t>62</t>
  </si>
  <si>
    <t>Úprava povrchů vnějších</t>
  </si>
  <si>
    <t>6</t>
  </si>
  <si>
    <t>622131121</t>
  </si>
  <si>
    <t>Podkladní a spojovací vrstva vnějších omítaných ploch penetrace nanášená ručně stěn</t>
  </si>
  <si>
    <t>929906497</t>
  </si>
  <si>
    <t>https://podminky.urs.cz/item/CS_URS_2024_02/622131121</t>
  </si>
  <si>
    <t>7</t>
  </si>
  <si>
    <t>622142001</t>
  </si>
  <si>
    <t>Pletivo vnějších ploch v ploše nebo pruzích, na plném podkladu sklovláknité vtlačené do tmelu stěn</t>
  </si>
  <si>
    <t>1927330468</t>
  </si>
  <si>
    <t>https://podminky.urs.cz/item/CS_URS_2024_02/622142001</t>
  </si>
  <si>
    <t>8</t>
  </si>
  <si>
    <t>622531012</t>
  </si>
  <si>
    <t>Omítka tenkovrstvá silikonová vnějších ploch probarvená bez penetrace zatíraná (škrábaná), zrnitost 1,5 mm stěn</t>
  </si>
  <si>
    <t>1276572602</t>
  </si>
  <si>
    <t>https://podminky.urs.cz/item/CS_URS_2024_02/622531012</t>
  </si>
  <si>
    <t>94</t>
  </si>
  <si>
    <t>Lešení</t>
  </si>
  <si>
    <t>9</t>
  </si>
  <si>
    <t>949101111</t>
  </si>
  <si>
    <t>Lešení pomocné pracovní pro objekty pozemních staveb pro zatížení do 150 kg/m2, o výšce lešeňové podlahy do 1,9 m</t>
  </si>
  <si>
    <t>1153451221</t>
  </si>
  <si>
    <t>https://podminky.urs.cz/item/CS_URS_2024_02/949101111</t>
  </si>
  <si>
    <t>2*1,50*1,50</t>
  </si>
  <si>
    <t>95</t>
  </si>
  <si>
    <t>Různé konstrukce a práce</t>
  </si>
  <si>
    <t>10</t>
  </si>
  <si>
    <t>953961112</t>
  </si>
  <si>
    <t>Kotva chemická s vyvrtáním otvoru do betonu, železobetonu nebo tvrdého kamene tmel, velikost M 10, hloubka 90 mm</t>
  </si>
  <si>
    <t>845206959</t>
  </si>
  <si>
    <t>https://podminky.urs.cz/item/CS_URS_2024_02/953961112</t>
  </si>
  <si>
    <t>2*3,00/0,25</t>
  </si>
  <si>
    <t>11</t>
  </si>
  <si>
    <t>M</t>
  </si>
  <si>
    <t>13021012</t>
  </si>
  <si>
    <t>tyč ocelová kruhová žebírková DIN 488 jakost B500B (10 505) výztuž do betonu D 10mm</t>
  </si>
  <si>
    <t>t</t>
  </si>
  <si>
    <t>-570221872</t>
  </si>
  <si>
    <t>Hmotnost: 0,62 kg/m</t>
  </si>
  <si>
    <t>24*0,25*0,00062</t>
  </si>
  <si>
    <t>96</t>
  </si>
  <si>
    <t>Bourání konstrukcí</t>
  </si>
  <si>
    <t>962086111</t>
  </si>
  <si>
    <t>Bourání příček nebo přizdívek z pórobetonových tvárnic, tl. přes 100 do 150 mm</t>
  </si>
  <si>
    <t>-1741648290</t>
  </si>
  <si>
    <t>https://podminky.urs.cz/item/CS_URS_2024_02/962086111</t>
  </si>
  <si>
    <t>13</t>
  </si>
  <si>
    <t>968072456</t>
  </si>
  <si>
    <t>Vybourání kovových rámů oken s křídly, dveřních zárubní, vrat, stěn, ostění nebo obkladů dveřních zárubní, plochy přes 2 m2</t>
  </si>
  <si>
    <t>-187943144</t>
  </si>
  <si>
    <t>https://podminky.urs.cz/item/CS_URS_2024_02/968072456</t>
  </si>
  <si>
    <t>1*1,00*2,10</t>
  </si>
  <si>
    <t>997</t>
  </si>
  <si>
    <t>Přesun sutě</t>
  </si>
  <si>
    <t>14</t>
  </si>
  <si>
    <t>997013211</t>
  </si>
  <si>
    <t>Vnitrostaveništní doprava suti a vybouraných hmot vodorovně do 50 m s naložením ručně pro budovy a haly výšky do 6 m</t>
  </si>
  <si>
    <t>-1633399357</t>
  </si>
  <si>
    <t>https://podminky.urs.cz/item/CS_URS_2024_02/997013211</t>
  </si>
  <si>
    <t>15</t>
  </si>
  <si>
    <t>997013501</t>
  </si>
  <si>
    <t>Odvoz suti a vybouraných hmot na skládku nebo meziskládku se složením, na vzdálenost do 1 km</t>
  </si>
  <si>
    <t>1475565505</t>
  </si>
  <si>
    <t>https://podminky.urs.cz/item/CS_URS_2024_02/997013501</t>
  </si>
  <si>
    <t>16</t>
  </si>
  <si>
    <t>997013509</t>
  </si>
  <si>
    <t>Odvoz suti a vybouraných hmot na skládku nebo meziskládku se složením, na vzdálenost Příplatek k ceně za každý další započatý 1 km přes 1 km</t>
  </si>
  <si>
    <t>288297084</t>
  </si>
  <si>
    <t>https://podminky.urs.cz/item/CS_URS_2024_02/997013509</t>
  </si>
  <si>
    <t>0,376*19 'Přepočtené koeficientem množství</t>
  </si>
  <si>
    <t>17</t>
  </si>
  <si>
    <t>94620250</t>
  </si>
  <si>
    <t>poplatek za uložení směsného stavebního a demoličního odpadu zatříděného kódem 17 09 04</t>
  </si>
  <si>
    <t>-1303546608</t>
  </si>
  <si>
    <t>998</t>
  </si>
  <si>
    <t>Přesun hmot</t>
  </si>
  <si>
    <t>18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</si>
  <si>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</si>
  <si>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</si>
  <si>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-1005189695</t>
  </si>
  <si>
    <t>https://podminky.urs.cz/item/CS_URS_2024_02/998018001</t>
  </si>
  <si>
    <t>PSV</t>
  </si>
  <si>
    <t>Práce a dodávky PSV</t>
  </si>
  <si>
    <t>767</t>
  </si>
  <si>
    <t>Konstrukce zámečnické</t>
  </si>
  <si>
    <t>19</t>
  </si>
  <si>
    <t>767640111</t>
  </si>
  <si>
    <t>Montáž dveří ocelových nebo hliníkových vchodových jednokřídlových bez nadsvětlíku</t>
  </si>
  <si>
    <t>-681368463</t>
  </si>
  <si>
    <t>https://podminky.urs.cz/item/CS_URS_2024_02/767640111</t>
  </si>
  <si>
    <t>20</t>
  </si>
  <si>
    <t>55341330</t>
  </si>
  <si>
    <t>dveře jednokřídlé Al plné max rozměru otvoru 2,42m2 bezpečnostní třídy RC2</t>
  </si>
  <si>
    <t>32</t>
  </si>
  <si>
    <t>126575305</t>
  </si>
  <si>
    <t>P</t>
  </si>
  <si>
    <t>Poznámka k položce:_x000d_
rám/zárubeň, kování a zámek v ceně</t>
  </si>
  <si>
    <t>767649191</t>
  </si>
  <si>
    <t>Montáž dveří ocelových nebo hliníkových doplňků dveří samozavírače hydraulického</t>
  </si>
  <si>
    <t>881539493</t>
  </si>
  <si>
    <t>https://podminky.urs.cz/item/CS_URS_2024_02/767649191</t>
  </si>
  <si>
    <t>22</t>
  </si>
  <si>
    <t>54917250</t>
  </si>
  <si>
    <t>samozavírač dveří hydraulický</t>
  </si>
  <si>
    <t>134781057</t>
  </si>
  <si>
    <t>23</t>
  </si>
  <si>
    <t>998767121</t>
  </si>
  <si>
    <t>Přesun hmot pro zámečnické konstrukce stanovený z hmotnosti přesunovaného materiálu vodorovná dopravní vzdálenost do 50 m ruční (bez užití mechanizace) v objektech výšky do 6 m</t>
  </si>
  <si>
    <t>775748062</t>
  </si>
  <si>
    <t>https://podminky.urs.cz/item/CS_URS_2024_02/998767121</t>
  </si>
  <si>
    <t>784</t>
  </si>
  <si>
    <t>Dokončovací práce - malby a tapety</t>
  </si>
  <si>
    <t>24</t>
  </si>
  <si>
    <t>784111011</t>
  </si>
  <si>
    <t>Obroušení podkladu omítky v místnostech výšky do 3,80 m</t>
  </si>
  <si>
    <t>1422716462</t>
  </si>
  <si>
    <t>https://podminky.urs.cz/item/CS_URS_2024_02/784111011</t>
  </si>
  <si>
    <t>4,8*1,2 'Přepočtené koeficientem množství</t>
  </si>
  <si>
    <t>25</t>
  </si>
  <si>
    <t>784181101</t>
  </si>
  <si>
    <t>Penetrace podkladu jednonásobná základní akrylátová bezbarvá v místnostech výšky do 3,80 m</t>
  </si>
  <si>
    <t>1909463081</t>
  </si>
  <si>
    <t>https://podminky.urs.cz/item/CS_URS_2024_02/784181101</t>
  </si>
  <si>
    <t>26</t>
  </si>
  <si>
    <t>784221101</t>
  </si>
  <si>
    <t>Malby z malířských směsí otěruvzdorných za sucha dvojnásobné, bílé za sucha otěruvzdorné dobře v místnostech výšky do 3,80 m</t>
  </si>
  <si>
    <t>-1741771966</t>
  </si>
  <si>
    <t>https://podminky.urs.cz/item/CS_URS_2024_02/784221101</t>
  </si>
  <si>
    <t>2 - MŠ Weberova 1535/16, Děčín</t>
  </si>
  <si>
    <t xml:space="preserve">    6 - Úpravy povrchů</t>
  </si>
  <si>
    <t xml:space="preserve">    94 - Lešení </t>
  </si>
  <si>
    <t>Úpravy povrchů</t>
  </si>
  <si>
    <t>619995001</t>
  </si>
  <si>
    <t>Začištění omítek (s dodáním hmot) kolem oken, dveří, podlah, obkladů apod.</t>
  </si>
  <si>
    <t>m</t>
  </si>
  <si>
    <t>1680154087</t>
  </si>
  <si>
    <t>https://podminky.urs.cz/item/CS_URS_2024_02/619995001</t>
  </si>
  <si>
    <t>2*(0,96+2,85)*2</t>
  </si>
  <si>
    <t xml:space="preserve">Lešení </t>
  </si>
  <si>
    <t>-213603941</t>
  </si>
  <si>
    <t>2*2*1,50*1,50</t>
  </si>
  <si>
    <t>-485163333</t>
  </si>
  <si>
    <t>2*0,96*2,85</t>
  </si>
  <si>
    <t>-34640059</t>
  </si>
  <si>
    <t>764695872</t>
  </si>
  <si>
    <t>936021681</t>
  </si>
  <si>
    <t>0,345*19 'Přepočtené koeficientem množství</t>
  </si>
  <si>
    <t>742969707</t>
  </si>
  <si>
    <t>1305864463</t>
  </si>
  <si>
    <t>767640112</t>
  </si>
  <si>
    <t>Montáž dveří ocelových nebo hliníkových vchodových jednokřídlových s nadsvětlíkem</t>
  </si>
  <si>
    <t>-1107231099</t>
  </si>
  <si>
    <t>https://podminky.urs.cz/item/CS_URS_2024_02/767640112</t>
  </si>
  <si>
    <t>55341336</t>
  </si>
  <si>
    <t>dveře jednokřídlé Al plné s plným nadsvětlíkem max rozměru otvoru 3,3m2 bezpečnostní třídy RC2</t>
  </si>
  <si>
    <t>657307595</t>
  </si>
  <si>
    <t>-1048539793</t>
  </si>
  <si>
    <t>389361742</t>
  </si>
  <si>
    <t>1173539521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</si>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</sst>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142444" TargetMode="External" /><Relationship Id="rId2" Type="http://schemas.openxmlformats.org/officeDocument/2006/relationships/hyperlink" Target="https://podminky.urs.cz/item/CS_URS_2024_02/342272245" TargetMode="External" /><Relationship Id="rId3" Type="http://schemas.openxmlformats.org/officeDocument/2006/relationships/hyperlink" Target="https://podminky.urs.cz/item/CS_URS_2024_02/612131121" TargetMode="External" /><Relationship Id="rId4" Type="http://schemas.openxmlformats.org/officeDocument/2006/relationships/hyperlink" Target="https://podminky.urs.cz/item/CS_URS_2024_02/612142001" TargetMode="External" /><Relationship Id="rId5" Type="http://schemas.openxmlformats.org/officeDocument/2006/relationships/hyperlink" Target="https://podminky.urs.cz/item/CS_URS_2024_02/612321131" TargetMode="External" /><Relationship Id="rId6" Type="http://schemas.openxmlformats.org/officeDocument/2006/relationships/hyperlink" Target="https://podminky.urs.cz/item/CS_URS_2024_02/622131121" TargetMode="External" /><Relationship Id="rId7" Type="http://schemas.openxmlformats.org/officeDocument/2006/relationships/hyperlink" Target="https://podminky.urs.cz/item/CS_URS_2024_02/622142001" TargetMode="External" /><Relationship Id="rId8" Type="http://schemas.openxmlformats.org/officeDocument/2006/relationships/hyperlink" Target="https://podminky.urs.cz/item/CS_URS_2024_02/622531012" TargetMode="External" /><Relationship Id="rId9" Type="http://schemas.openxmlformats.org/officeDocument/2006/relationships/hyperlink" Target="https://podminky.urs.cz/item/CS_URS_2024_02/949101111" TargetMode="External" /><Relationship Id="rId10" Type="http://schemas.openxmlformats.org/officeDocument/2006/relationships/hyperlink" Target="https://podminky.urs.cz/item/CS_URS_2024_02/953961112" TargetMode="External" /><Relationship Id="rId11" Type="http://schemas.openxmlformats.org/officeDocument/2006/relationships/hyperlink" Target="https://podminky.urs.cz/item/CS_URS_2024_02/962086111" TargetMode="External" /><Relationship Id="rId12" Type="http://schemas.openxmlformats.org/officeDocument/2006/relationships/hyperlink" Target="https://podminky.urs.cz/item/CS_URS_2024_02/968072456" TargetMode="External" /><Relationship Id="rId13" Type="http://schemas.openxmlformats.org/officeDocument/2006/relationships/hyperlink" Target="https://podminky.urs.cz/item/CS_URS_2024_02/997013211" TargetMode="External" /><Relationship Id="rId14" Type="http://schemas.openxmlformats.org/officeDocument/2006/relationships/hyperlink" Target="https://podminky.urs.cz/item/CS_URS_2024_02/997013501" TargetMode="External" /><Relationship Id="rId15" Type="http://schemas.openxmlformats.org/officeDocument/2006/relationships/hyperlink" Target="https://podminky.urs.cz/item/CS_URS_2024_02/997013509" TargetMode="External" /><Relationship Id="rId16" Type="http://schemas.openxmlformats.org/officeDocument/2006/relationships/hyperlink" Target="https://podminky.urs.cz/item/CS_URS_2024_02/998018001" TargetMode="External" /><Relationship Id="rId17" Type="http://schemas.openxmlformats.org/officeDocument/2006/relationships/hyperlink" Target="https://podminky.urs.cz/item/CS_URS_2024_02/767640111" TargetMode="External" /><Relationship Id="rId18" Type="http://schemas.openxmlformats.org/officeDocument/2006/relationships/hyperlink" Target="https://podminky.urs.cz/item/CS_URS_2024_02/767649191" TargetMode="External" /><Relationship Id="rId19" Type="http://schemas.openxmlformats.org/officeDocument/2006/relationships/hyperlink" Target="https://podminky.urs.cz/item/CS_URS_2024_02/998767121" TargetMode="External" /><Relationship Id="rId20" Type="http://schemas.openxmlformats.org/officeDocument/2006/relationships/hyperlink" Target="https://podminky.urs.cz/item/CS_URS_2024_02/784111011" TargetMode="External" /><Relationship Id="rId21" Type="http://schemas.openxmlformats.org/officeDocument/2006/relationships/hyperlink" Target="https://podminky.urs.cz/item/CS_URS_2024_02/784181101" TargetMode="External" /><Relationship Id="rId22" Type="http://schemas.openxmlformats.org/officeDocument/2006/relationships/hyperlink" Target="https://podminky.urs.cz/item/CS_URS_2024_02/784221101" TargetMode="External" /><Relationship Id="rId2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9995001" TargetMode="External" /><Relationship Id="rId2" Type="http://schemas.openxmlformats.org/officeDocument/2006/relationships/hyperlink" Target="https://podminky.urs.cz/item/CS_URS_2024_02/949101111" TargetMode="External" /><Relationship Id="rId3" Type="http://schemas.openxmlformats.org/officeDocument/2006/relationships/hyperlink" Target="https://podminky.urs.cz/item/CS_URS_2024_02/968072456" TargetMode="External" /><Relationship Id="rId4" Type="http://schemas.openxmlformats.org/officeDocument/2006/relationships/hyperlink" Target="https://podminky.urs.cz/item/CS_URS_2024_02/997013211" TargetMode="External" /><Relationship Id="rId5" Type="http://schemas.openxmlformats.org/officeDocument/2006/relationships/hyperlink" Target="https://podminky.urs.cz/item/CS_URS_2024_02/997013501" TargetMode="External" /><Relationship Id="rId6" Type="http://schemas.openxmlformats.org/officeDocument/2006/relationships/hyperlink" Target="https://podminky.urs.cz/item/CS_URS_2024_02/997013509" TargetMode="External" /><Relationship Id="rId7" Type="http://schemas.openxmlformats.org/officeDocument/2006/relationships/hyperlink" Target="https://podminky.urs.cz/item/CS_URS_2024_02/998018001" TargetMode="External" /><Relationship Id="rId8" Type="http://schemas.openxmlformats.org/officeDocument/2006/relationships/hyperlink" Target="https://podminky.urs.cz/item/CS_URS_2024_02/767640112" TargetMode="External" /><Relationship Id="rId9" Type="http://schemas.openxmlformats.org/officeDocument/2006/relationships/hyperlink" Target="https://podminky.urs.cz/item/CS_URS_2024_02/767649191" TargetMode="External" /><Relationship Id="rId10" Type="http://schemas.openxmlformats.org/officeDocument/2006/relationships/hyperlink" Target="https://podminky.urs.cz/item/CS_URS_2024_02/998767121" TargetMode="External" /><Relationship Id="rId1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119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Výměna vchodových dveří v MŠ Školní a Weberova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Děčín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18. 11. 2024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Děčín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Vladimír Vidai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6.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'1 - MŠ Školní, Děčín VI, 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'1 - MŠ Školní, Děčín VI, ...'!P91</f>
        <v>0</v>
      </c>
      <c r="AV55" s="122">
        <f>'1 - MŠ Školní, Děčín VI, ...'!J33</f>
        <v>0</v>
      </c>
      <c r="AW55" s="122">
        <f>'1 - MŠ Školní, Děčín VI, ...'!J34</f>
        <v>0</v>
      </c>
      <c r="AX55" s="122">
        <f>'1 - MŠ Školní, Děčín VI, ...'!J35</f>
        <v>0</v>
      </c>
      <c r="AY55" s="122">
        <f>'1 - MŠ Školní, Děčín VI, ...'!J36</f>
        <v>0</v>
      </c>
      <c r="AZ55" s="122">
        <f>'1 - MŠ Školní, Děčín VI, ...'!F33</f>
        <v>0</v>
      </c>
      <c r="BA55" s="122">
        <f>'1 - MŠ Školní, Děčín VI, ...'!F34</f>
        <v>0</v>
      </c>
      <c r="BB55" s="122">
        <f>'1 - MŠ Školní, Děčín VI, ...'!F35</f>
        <v>0</v>
      </c>
      <c r="BC55" s="122">
        <f>'1 - MŠ Školní, Děčín VI, ...'!F36</f>
        <v>0</v>
      </c>
      <c r="BD55" s="124">
        <f>'1 - MŠ Školní, Děčín VI, ...'!F37</f>
        <v>0</v>
      </c>
      <c r="BE55" s="7"/>
      <c r="BT55" s="125" t="s">
        <v>80</v>
      </c>
      <c r="BV55" s="125" t="s">
        <v>77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16.5" customHeight="1">
      <c r="A56" s="113" t="s">
        <v>79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'2 - MŠ Weberova 1535-16, 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82</v>
      </c>
      <c r="AR56" s="120"/>
      <c r="AS56" s="126">
        <v>0</v>
      </c>
      <c r="AT56" s="127">
        <f>ROUND(SUM(AV56:AW56),2)</f>
        <v>0</v>
      </c>
      <c r="AU56" s="128">
        <f>'2 - MŠ Weberova 1535-16, ...'!P87</f>
        <v>0</v>
      </c>
      <c r="AV56" s="127">
        <f>'2 - MŠ Weberova 1535-16, ...'!J33</f>
        <v>0</v>
      </c>
      <c r="AW56" s="127">
        <f>'2 - MŠ Weberova 1535-16, ...'!J34</f>
        <v>0</v>
      </c>
      <c r="AX56" s="127">
        <f>'2 - MŠ Weberova 1535-16, ...'!J35</f>
        <v>0</v>
      </c>
      <c r="AY56" s="127">
        <f>'2 - MŠ Weberova 1535-16, ...'!J36</f>
        <v>0</v>
      </c>
      <c r="AZ56" s="127">
        <f>'2 - MŠ Weberova 1535-16, ...'!F33</f>
        <v>0</v>
      </c>
      <c r="BA56" s="127">
        <f>'2 - MŠ Weberova 1535-16, ...'!F34</f>
        <v>0</v>
      </c>
      <c r="BB56" s="127">
        <f>'2 - MŠ Weberova 1535-16, ...'!F35</f>
        <v>0</v>
      </c>
      <c r="BC56" s="127">
        <f>'2 - MŠ Weberova 1535-16, ...'!F36</f>
        <v>0</v>
      </c>
      <c r="BD56" s="129">
        <f>'2 - MŠ Weberova 1535-16, ...'!F37</f>
        <v>0</v>
      </c>
      <c r="BE56" s="7"/>
      <c r="BT56" s="125" t="s">
        <v>80</v>
      </c>
      <c r="BV56" s="125" t="s">
        <v>77</v>
      </c>
      <c r="BW56" s="125" t="s">
        <v>86</v>
      </c>
      <c r="BX56" s="125" t="s">
        <v>5</v>
      </c>
      <c r="CL56" s="125" t="s">
        <v>19</v>
      </c>
      <c r="CM56" s="125" t="s">
        <v>84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tRG4ZTtRVf9F35vKgvd8MvPN5+AV4Ptuy7d1c5UED72E62qVfvR80eLyKOVSAmyLeSYpMkVCHiOTxjAhpwjp+Q==" hashValue="8JXHW2QZxr3kNfmm2g8esjEurKN8VvQI4QJ12MJretR2aEb/C8/mNoenka83pwRq3e9/v5yoy5d4WSPSQS+YG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MŠ Školní, Děčín VI, ...'!C2" display="/"/>
    <hyperlink ref="A56" location="'2 - MŠ Weberova 1535-16,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87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Výměna vchodových dveří v MŠ Školní a Weberova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18. 11. 2024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ROUND((SUM(BE91:BE168)),  2)</f>
        <v>0</v>
      </c>
      <c r="G33" s="40"/>
      <c r="H33" s="40"/>
      <c r="I33" s="150">
        <v>0.20999999999999999</v>
      </c>
      <c r="J33" s="149">
        <f>ROUND(((SUM(BE91:BE168))*I33),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ROUND((SUM(BF91:BF168)),  2)</f>
        <v>0</v>
      </c>
      <c r="G34" s="40"/>
      <c r="H34" s="40"/>
      <c r="I34" s="150">
        <v>0.12</v>
      </c>
      <c r="J34" s="149">
        <f>ROUND(((SUM(BF91:BF168))*I34),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ROUND((SUM(BG91:BG168)),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ROUND((SUM(BH91:BH168)),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ROUND((SUM(BI91:BI168)),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Výměna vchodových dveří v MŠ Školní a Weberova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1 - MŠ Školní, Děčín VI, Školní 1475/17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Děčín</v>
      </c>
      <c r="G52" s="42"/>
      <c r="H52" s="42"/>
      <c r="I52" s="34" t="s">
        <v>23</v>
      </c>
      <c r="J52" s="74" t="str">
        <f>IF(J12="","",J12)</f>
        <v>18. 11. 2024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Děčín</v>
      </c>
      <c r="G54" s="42"/>
      <c r="H54" s="42"/>
      <c r="I54" s="34" t="s">
        <v>32</v>
      </c>
      <c r="J54" s="38" t="str">
        <f>E21</f>
        <v>Vladimír Vidai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94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95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96</v>
      </c>
      <c r="E62" s="176"/>
      <c r="F62" s="176"/>
      <c r="G62" s="176"/>
      <c r="H62" s="176"/>
      <c r="I62" s="176"/>
      <c r="J62" s="177">
        <f>J101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97</v>
      </c>
      <c r="E63" s="176"/>
      <c r="F63" s="176"/>
      <c r="G63" s="176"/>
      <c r="H63" s="176"/>
      <c r="I63" s="176"/>
      <c r="J63" s="177">
        <f>J109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98</v>
      </c>
      <c r="E64" s="176"/>
      <c r="F64" s="176"/>
      <c r="G64" s="176"/>
      <c r="H64" s="176"/>
      <c r="I64" s="176"/>
      <c r="J64" s="177">
        <f>J117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99</v>
      </c>
      <c r="E65" s="176"/>
      <c r="F65" s="176"/>
      <c r="G65" s="176"/>
      <c r="H65" s="176"/>
      <c r="I65" s="176"/>
      <c r="J65" s="177">
        <f>J121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100</v>
      </c>
      <c r="E66" s="176"/>
      <c r="F66" s="176"/>
      <c r="G66" s="176"/>
      <c r="H66" s="176"/>
      <c r="I66" s="176"/>
      <c r="J66" s="177">
        <f>J128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101</v>
      </c>
      <c r="E67" s="176"/>
      <c r="F67" s="176"/>
      <c r="G67" s="176"/>
      <c r="H67" s="176"/>
      <c r="I67" s="176"/>
      <c r="J67" s="177">
        <f>J137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102</v>
      </c>
      <c r="E68" s="176"/>
      <c r="F68" s="176"/>
      <c r="G68" s="176"/>
      <c r="H68" s="176"/>
      <c r="I68" s="176"/>
      <c r="J68" s="177">
        <f>J146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103</v>
      </c>
      <c r="E69" s="170"/>
      <c r="F69" s="170"/>
      <c r="G69" s="170"/>
      <c r="H69" s="170"/>
      <c r="I69" s="170"/>
      <c r="J69" s="171">
        <f>J149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104</v>
      </c>
      <c r="E70" s="176"/>
      <c r="F70" s="176"/>
      <c r="G70" s="176"/>
      <c r="H70" s="176"/>
      <c r="I70" s="176"/>
      <c r="J70" s="177">
        <f>J150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105</v>
      </c>
      <c r="E71" s="176"/>
      <c r="F71" s="176"/>
      <c r="G71" s="176"/>
      <c r="H71" s="176"/>
      <c r="I71" s="176"/>
      <c r="J71" s="177">
        <f>J161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106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>Výměna vchodových dveří v MŠ Školní a Weberova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88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1 - MŠ Školní, Děčín VI, Školní 1475/17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>Děčín</v>
      </c>
      <c r="G85" s="42"/>
      <c r="H85" s="42"/>
      <c r="I85" s="34" t="s">
        <v>23</v>
      </c>
      <c r="J85" s="74" t="str">
        <f>IF(J12="","",J12)</f>
        <v>18. 11. 2024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>Statutární město Děčín</v>
      </c>
      <c r="G87" s="42"/>
      <c r="H87" s="42"/>
      <c r="I87" s="34" t="s">
        <v>32</v>
      </c>
      <c r="J87" s="38" t="str">
        <f>E21</f>
        <v>Vladimír Vidai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30</v>
      </c>
      <c r="D88" s="42"/>
      <c r="E88" s="42"/>
      <c r="F88" s="29" t="str">
        <f>IF(E18="","",E18)</f>
        <v>Vyplň údaj</v>
      </c>
      <c r="G88" s="42"/>
      <c r="H88" s="42"/>
      <c r="I88" s="34" t="s">
        <v>37</v>
      </c>
      <c r="J88" s="38" t="str">
        <f>E24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107</v>
      </c>
      <c r="D90" s="182" t="s">
        <v>60</v>
      </c>
      <c r="E90" s="182" t="s">
        <v>56</v>
      </c>
      <c r="F90" s="182" t="s">
        <v>57</v>
      </c>
      <c r="G90" s="182" t="s">
        <v>108</v>
      </c>
      <c r="H90" s="182" t="s">
        <v>109</v>
      </c>
      <c r="I90" s="182" t="s">
        <v>110</v>
      </c>
      <c r="J90" s="182" t="s">
        <v>92</v>
      </c>
      <c r="K90" s="183" t="s">
        <v>111</v>
      </c>
      <c r="L90" s="184"/>
      <c r="M90" s="94" t="s">
        <v>19</v>
      </c>
      <c r="N90" s="95" t="s">
        <v>45</v>
      </c>
      <c r="O90" s="95" t="s">
        <v>112</v>
      </c>
      <c r="P90" s="95" t="s">
        <v>113</v>
      </c>
      <c r="Q90" s="95" t="s">
        <v>114</v>
      </c>
      <c r="R90" s="95" t="s">
        <v>115</v>
      </c>
      <c r="S90" s="95" t="s">
        <v>116</v>
      </c>
      <c r="T90" s="96" t="s">
        <v>117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118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P92+P149</f>
        <v>0</v>
      </c>
      <c r="Q91" s="98"/>
      <c r="R91" s="187">
        <f>R92+R149</f>
        <v>0.38550900000000005</v>
      </c>
      <c r="S91" s="98"/>
      <c r="T91" s="188">
        <f>T92+T149</f>
        <v>0.37616399999999994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74</v>
      </c>
      <c r="AU91" s="19" t="s">
        <v>93</v>
      </c>
      <c r="BK91" s="189">
        <f>BK92+BK149</f>
        <v>0</v>
      </c>
    </row>
    <row r="92" s="12" customFormat="1" ht="25.92" customHeight="1">
      <c r="A92" s="12"/>
      <c r="B92" s="190"/>
      <c r="C92" s="191"/>
      <c r="D92" s="192" t="s">
        <v>74</v>
      </c>
      <c r="E92" s="193" t="s">
        <v>119</v>
      </c>
      <c r="F92" s="193" t="s">
        <v>120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P93+P101+P109+P117+P121+P128+P137+P146</f>
        <v>0</v>
      </c>
      <c r="Q92" s="198"/>
      <c r="R92" s="199">
        <f>R93+R101+R109+R117+R121+R128+R137+R146</f>
        <v>0.32934600000000003</v>
      </c>
      <c r="S92" s="198"/>
      <c r="T92" s="200">
        <f>T93+T101+T109+T117+T121+T128+T137+T146</f>
        <v>0.37529999999999997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74</v>
      </c>
      <c r="AU92" s="202" t="s">
        <v>75</v>
      </c>
      <c r="AY92" s="201" t="s">
        <v>121</v>
      </c>
      <c r="BK92" s="203">
        <f>BK93+BK101+BK109+BK117+BK121+BK128+BK137+BK146</f>
        <v>0</v>
      </c>
    </row>
    <row r="93" s="12" customFormat="1" ht="22.8" customHeight="1">
      <c r="A93" s="12"/>
      <c r="B93" s="190"/>
      <c r="C93" s="191"/>
      <c r="D93" s="192" t="s">
        <v>74</v>
      </c>
      <c r="E93" s="204" t="s">
        <v>122</v>
      </c>
      <c r="F93" s="204" t="s">
        <v>123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SUM(P94:P100)</f>
        <v>0</v>
      </c>
      <c r="Q93" s="198"/>
      <c r="R93" s="199">
        <f>SUM(R94:R100)</f>
        <v>0.25189700000000004</v>
      </c>
      <c r="S93" s="198"/>
      <c r="T93" s="200">
        <f>SUM(T94:T100)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74</v>
      </c>
      <c r="AU93" s="202" t="s">
        <v>80</v>
      </c>
      <c r="AY93" s="201" t="s">
        <v>121</v>
      </c>
      <c r="BK93" s="203">
        <f>SUM(BK94:BK100)</f>
        <v>0</v>
      </c>
    </row>
    <row r="94" s="2" customFormat="1" ht="24.15" customHeight="1">
      <c r="A94" s="40"/>
      <c r="B94" s="41"/>
      <c r="C94" s="206" t="s">
        <v>80</v>
      </c>
      <c r="D94" s="206" t="s">
        <v>124</v>
      </c>
      <c r="E94" s="207" t="s">
        <v>125</v>
      </c>
      <c r="F94" s="208" t="s">
        <v>126</v>
      </c>
      <c r="G94" s="209" t="s">
        <v>127</v>
      </c>
      <c r="H94" s="210">
        <v>1</v>
      </c>
      <c r="I94" s="211"/>
      <c r="J94" s="212">
        <f>ROUND(I94*H94,2)</f>
        <v>0</v>
      </c>
      <c r="K94" s="208" t="s">
        <v>128</v>
      </c>
      <c r="L94" s="46"/>
      <c r="M94" s="213" t="s">
        <v>19</v>
      </c>
      <c r="N94" s="214" t="s">
        <v>46</v>
      </c>
      <c r="O94" s="86"/>
      <c r="P94" s="215">
        <f>O94*H94</f>
        <v>0</v>
      </c>
      <c r="Q94" s="215">
        <v>0.038030000000000001</v>
      </c>
      <c r="R94" s="215">
        <f>Q94*H94</f>
        <v>0.038030000000000001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129</v>
      </c>
      <c r="AT94" s="217" t="s">
        <v>124</v>
      </c>
      <c r="AU94" s="217" t="s">
        <v>84</v>
      </c>
      <c r="AY94" s="19" t="s">
        <v>121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129</v>
      </c>
      <c r="BM94" s="217" t="s">
        <v>130</v>
      </c>
    </row>
    <row r="95" s="2" customFormat="1">
      <c r="A95" s="40"/>
      <c r="B95" s="41"/>
      <c r="C95" s="42"/>
      <c r="D95" s="219" t="s">
        <v>131</v>
      </c>
      <c r="E95" s="42"/>
      <c r="F95" s="220" t="s">
        <v>132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131</v>
      </c>
      <c r="AU95" s="19" t="s">
        <v>84</v>
      </c>
    </row>
    <row r="96" s="2" customFormat="1" ht="24.15" customHeight="1">
      <c r="A96" s="40"/>
      <c r="B96" s="41"/>
      <c r="C96" s="206" t="s">
        <v>84</v>
      </c>
      <c r="D96" s="206" t="s">
        <v>124</v>
      </c>
      <c r="E96" s="207" t="s">
        <v>133</v>
      </c>
      <c r="F96" s="208" t="s">
        <v>134</v>
      </c>
      <c r="G96" s="209" t="s">
        <v>135</v>
      </c>
      <c r="H96" s="210">
        <v>2.7000000000000002</v>
      </c>
      <c r="I96" s="211"/>
      <c r="J96" s="212">
        <f>ROUND(I96*H96,2)</f>
        <v>0</v>
      </c>
      <c r="K96" s="208" t="s">
        <v>128</v>
      </c>
      <c r="L96" s="46"/>
      <c r="M96" s="213" t="s">
        <v>19</v>
      </c>
      <c r="N96" s="214" t="s">
        <v>46</v>
      </c>
      <c r="O96" s="86"/>
      <c r="P96" s="215">
        <f>O96*H96</f>
        <v>0</v>
      </c>
      <c r="Q96" s="215">
        <v>0.079210000000000003</v>
      </c>
      <c r="R96" s="215">
        <f>Q96*H96</f>
        <v>0.21386700000000003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129</v>
      </c>
      <c r="AT96" s="217" t="s">
        <v>124</v>
      </c>
      <c r="AU96" s="217" t="s">
        <v>84</v>
      </c>
      <c r="AY96" s="19" t="s">
        <v>121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129</v>
      </c>
      <c r="BM96" s="217" t="s">
        <v>136</v>
      </c>
    </row>
    <row r="97" s="2" customFormat="1">
      <c r="A97" s="40"/>
      <c r="B97" s="41"/>
      <c r="C97" s="42"/>
      <c r="D97" s="219" t="s">
        <v>131</v>
      </c>
      <c r="E97" s="42"/>
      <c r="F97" s="220" t="s">
        <v>137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131</v>
      </c>
      <c r="AU97" s="19" t="s">
        <v>84</v>
      </c>
    </row>
    <row r="98" s="13" customFormat="1">
      <c r="A98" s="13"/>
      <c r="B98" s="224"/>
      <c r="C98" s="225"/>
      <c r="D98" s="226" t="s">
        <v>138</v>
      </c>
      <c r="E98" s="227" t="s">
        <v>19</v>
      </c>
      <c r="F98" s="228" t="s">
        <v>139</v>
      </c>
      <c r="G98" s="225"/>
      <c r="H98" s="229">
        <v>4.7999999999999998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138</v>
      </c>
      <c r="AU98" s="235" t="s">
        <v>84</v>
      </c>
      <c r="AV98" s="13" t="s">
        <v>84</v>
      </c>
      <c r="AW98" s="13" t="s">
        <v>36</v>
      </c>
      <c r="AX98" s="13" t="s">
        <v>75</v>
      </c>
      <c r="AY98" s="235" t="s">
        <v>121</v>
      </c>
    </row>
    <row r="99" s="13" customFormat="1">
      <c r="A99" s="13"/>
      <c r="B99" s="224"/>
      <c r="C99" s="225"/>
      <c r="D99" s="226" t="s">
        <v>138</v>
      </c>
      <c r="E99" s="227" t="s">
        <v>19</v>
      </c>
      <c r="F99" s="228" t="s">
        <v>140</v>
      </c>
      <c r="G99" s="225"/>
      <c r="H99" s="229">
        <v>-2.1000000000000001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138</v>
      </c>
      <c r="AU99" s="235" t="s">
        <v>84</v>
      </c>
      <c r="AV99" s="13" t="s">
        <v>84</v>
      </c>
      <c r="AW99" s="13" t="s">
        <v>36</v>
      </c>
      <c r="AX99" s="13" t="s">
        <v>75</v>
      </c>
      <c r="AY99" s="235" t="s">
        <v>121</v>
      </c>
    </row>
    <row r="100" s="14" customFormat="1">
      <c r="A100" s="14"/>
      <c r="B100" s="236"/>
      <c r="C100" s="237"/>
      <c r="D100" s="226" t="s">
        <v>138</v>
      </c>
      <c r="E100" s="238" t="s">
        <v>19</v>
      </c>
      <c r="F100" s="239" t="s">
        <v>141</v>
      </c>
      <c r="G100" s="237"/>
      <c r="H100" s="240">
        <v>2.6999999999999997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138</v>
      </c>
      <c r="AU100" s="246" t="s">
        <v>84</v>
      </c>
      <c r="AV100" s="14" t="s">
        <v>129</v>
      </c>
      <c r="AW100" s="14" t="s">
        <v>36</v>
      </c>
      <c r="AX100" s="14" t="s">
        <v>80</v>
      </c>
      <c r="AY100" s="246" t="s">
        <v>121</v>
      </c>
    </row>
    <row r="101" s="12" customFormat="1" ht="22.8" customHeight="1">
      <c r="A101" s="12"/>
      <c r="B101" s="190"/>
      <c r="C101" s="191"/>
      <c r="D101" s="192" t="s">
        <v>74</v>
      </c>
      <c r="E101" s="204" t="s">
        <v>142</v>
      </c>
      <c r="F101" s="204" t="s">
        <v>143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SUM(P102:P108)</f>
        <v>0</v>
      </c>
      <c r="Q101" s="198"/>
      <c r="R101" s="199">
        <f>SUM(R102:R108)</f>
        <v>0.036671999999999996</v>
      </c>
      <c r="S101" s="198"/>
      <c r="T101" s="200">
        <f>SUM(T102:T108)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80</v>
      </c>
      <c r="AT101" s="202" t="s">
        <v>74</v>
      </c>
      <c r="AU101" s="202" t="s">
        <v>80</v>
      </c>
      <c r="AY101" s="201" t="s">
        <v>121</v>
      </c>
      <c r="BK101" s="203">
        <f>SUM(BK102:BK108)</f>
        <v>0</v>
      </c>
    </row>
    <row r="102" s="2" customFormat="1" ht="16.5" customHeight="1">
      <c r="A102" s="40"/>
      <c r="B102" s="41"/>
      <c r="C102" s="206" t="s">
        <v>122</v>
      </c>
      <c r="D102" s="206" t="s">
        <v>124</v>
      </c>
      <c r="E102" s="207" t="s">
        <v>144</v>
      </c>
      <c r="F102" s="208" t="s">
        <v>145</v>
      </c>
      <c r="G102" s="209" t="s">
        <v>135</v>
      </c>
      <c r="H102" s="210">
        <v>4.7999999999999998</v>
      </c>
      <c r="I102" s="211"/>
      <c r="J102" s="212">
        <f>ROUND(I102*H102,2)</f>
        <v>0</v>
      </c>
      <c r="K102" s="208" t="s">
        <v>128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0.00025999999999999998</v>
      </c>
      <c r="R102" s="215">
        <f>Q102*H102</f>
        <v>0.0012479999999999998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129</v>
      </c>
      <c r="AT102" s="217" t="s">
        <v>124</v>
      </c>
      <c r="AU102" s="217" t="s">
        <v>84</v>
      </c>
      <c r="AY102" s="19" t="s">
        <v>121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129</v>
      </c>
      <c r="BM102" s="217" t="s">
        <v>146</v>
      </c>
    </row>
    <row r="103" s="2" customFormat="1">
      <c r="A103" s="40"/>
      <c r="B103" s="41"/>
      <c r="C103" s="42"/>
      <c r="D103" s="219" t="s">
        <v>131</v>
      </c>
      <c r="E103" s="42"/>
      <c r="F103" s="220" t="s">
        <v>147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131</v>
      </c>
      <c r="AU103" s="19" t="s">
        <v>84</v>
      </c>
    </row>
    <row r="104" s="13" customFormat="1">
      <c r="A104" s="13"/>
      <c r="B104" s="224"/>
      <c r="C104" s="225"/>
      <c r="D104" s="226" t="s">
        <v>138</v>
      </c>
      <c r="E104" s="227" t="s">
        <v>19</v>
      </c>
      <c r="F104" s="228" t="s">
        <v>139</v>
      </c>
      <c r="G104" s="225"/>
      <c r="H104" s="229">
        <v>4.7999999999999998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138</v>
      </c>
      <c r="AU104" s="235" t="s">
        <v>84</v>
      </c>
      <c r="AV104" s="13" t="s">
        <v>84</v>
      </c>
      <c r="AW104" s="13" t="s">
        <v>36</v>
      </c>
      <c r="AX104" s="13" t="s">
        <v>80</v>
      </c>
      <c r="AY104" s="235" t="s">
        <v>121</v>
      </c>
    </row>
    <row r="105" s="2" customFormat="1" ht="24.15" customHeight="1">
      <c r="A105" s="40"/>
      <c r="B105" s="41"/>
      <c r="C105" s="206" t="s">
        <v>129</v>
      </c>
      <c r="D105" s="206" t="s">
        <v>124</v>
      </c>
      <c r="E105" s="207" t="s">
        <v>148</v>
      </c>
      <c r="F105" s="208" t="s">
        <v>149</v>
      </c>
      <c r="G105" s="209" t="s">
        <v>135</v>
      </c>
      <c r="H105" s="210">
        <v>4.7999999999999998</v>
      </c>
      <c r="I105" s="211"/>
      <c r="J105" s="212">
        <f>ROUND(I105*H105,2)</f>
        <v>0</v>
      </c>
      <c r="K105" s="208" t="s">
        <v>128</v>
      </c>
      <c r="L105" s="46"/>
      <c r="M105" s="213" t="s">
        <v>19</v>
      </c>
      <c r="N105" s="214" t="s">
        <v>46</v>
      </c>
      <c r="O105" s="86"/>
      <c r="P105" s="215">
        <f>O105*H105</f>
        <v>0</v>
      </c>
      <c r="Q105" s="215">
        <v>0.0043800000000000002</v>
      </c>
      <c r="R105" s="215">
        <f>Q105*H105</f>
        <v>0.021024000000000001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129</v>
      </c>
      <c r="AT105" s="217" t="s">
        <v>124</v>
      </c>
      <c r="AU105" s="217" t="s">
        <v>84</v>
      </c>
      <c r="AY105" s="19" t="s">
        <v>121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129</v>
      </c>
      <c r="BM105" s="217" t="s">
        <v>150</v>
      </c>
    </row>
    <row r="106" s="2" customFormat="1">
      <c r="A106" s="40"/>
      <c r="B106" s="41"/>
      <c r="C106" s="42"/>
      <c r="D106" s="219" t="s">
        <v>131</v>
      </c>
      <c r="E106" s="42"/>
      <c r="F106" s="220" t="s">
        <v>151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131</v>
      </c>
      <c r="AU106" s="19" t="s">
        <v>84</v>
      </c>
    </row>
    <row r="107" s="2" customFormat="1" ht="16.5" customHeight="1">
      <c r="A107" s="40"/>
      <c r="B107" s="41"/>
      <c r="C107" s="206" t="s">
        <v>152</v>
      </c>
      <c r="D107" s="206" t="s">
        <v>124</v>
      </c>
      <c r="E107" s="207" t="s">
        <v>153</v>
      </c>
      <c r="F107" s="208" t="s">
        <v>154</v>
      </c>
      <c r="G107" s="209" t="s">
        <v>135</v>
      </c>
      <c r="H107" s="210">
        <v>4.7999999999999998</v>
      </c>
      <c r="I107" s="211"/>
      <c r="J107" s="212">
        <f>ROUND(I107*H107,2)</f>
        <v>0</v>
      </c>
      <c r="K107" s="208" t="s">
        <v>128</v>
      </c>
      <c r="L107" s="46"/>
      <c r="M107" s="213" t="s">
        <v>19</v>
      </c>
      <c r="N107" s="214" t="s">
        <v>46</v>
      </c>
      <c r="O107" s="86"/>
      <c r="P107" s="215">
        <f>O107*H107</f>
        <v>0</v>
      </c>
      <c r="Q107" s="215">
        <v>0.0030000000000000001</v>
      </c>
      <c r="R107" s="215">
        <f>Q107*H107</f>
        <v>0.0144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129</v>
      </c>
      <c r="AT107" s="217" t="s">
        <v>124</v>
      </c>
      <c r="AU107" s="217" t="s">
        <v>84</v>
      </c>
      <c r="AY107" s="19" t="s">
        <v>121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129</v>
      </c>
      <c r="BM107" s="217" t="s">
        <v>155</v>
      </c>
    </row>
    <row r="108" s="2" customFormat="1">
      <c r="A108" s="40"/>
      <c r="B108" s="41"/>
      <c r="C108" s="42"/>
      <c r="D108" s="219" t="s">
        <v>131</v>
      </c>
      <c r="E108" s="42"/>
      <c r="F108" s="220" t="s">
        <v>156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131</v>
      </c>
      <c r="AU108" s="19" t="s">
        <v>84</v>
      </c>
    </row>
    <row r="109" s="12" customFormat="1" ht="22.8" customHeight="1">
      <c r="A109" s="12"/>
      <c r="B109" s="190"/>
      <c r="C109" s="191"/>
      <c r="D109" s="192" t="s">
        <v>74</v>
      </c>
      <c r="E109" s="204" t="s">
        <v>157</v>
      </c>
      <c r="F109" s="204" t="s">
        <v>158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SUM(P110:P116)</f>
        <v>0</v>
      </c>
      <c r="Q109" s="198"/>
      <c r="R109" s="199">
        <f>SUM(R110:R116)</f>
        <v>0.035951999999999998</v>
      </c>
      <c r="S109" s="198"/>
      <c r="T109" s="200">
        <f>SUM(T110:T116)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80</v>
      </c>
      <c r="AT109" s="202" t="s">
        <v>74</v>
      </c>
      <c r="AU109" s="202" t="s">
        <v>80</v>
      </c>
      <c r="AY109" s="201" t="s">
        <v>121</v>
      </c>
      <c r="BK109" s="203">
        <f>SUM(BK110:BK116)</f>
        <v>0</v>
      </c>
    </row>
    <row r="110" s="2" customFormat="1" ht="16.5" customHeight="1">
      <c r="A110" s="40"/>
      <c r="B110" s="41"/>
      <c r="C110" s="206" t="s">
        <v>159</v>
      </c>
      <c r="D110" s="206" t="s">
        <v>124</v>
      </c>
      <c r="E110" s="207" t="s">
        <v>160</v>
      </c>
      <c r="F110" s="208" t="s">
        <v>161</v>
      </c>
      <c r="G110" s="209" t="s">
        <v>135</v>
      </c>
      <c r="H110" s="210">
        <v>4.7999999999999998</v>
      </c>
      <c r="I110" s="211"/>
      <c r="J110" s="212">
        <f>ROUND(I110*H110,2)</f>
        <v>0</v>
      </c>
      <c r="K110" s="208" t="s">
        <v>128</v>
      </c>
      <c r="L110" s="46"/>
      <c r="M110" s="213" t="s">
        <v>19</v>
      </c>
      <c r="N110" s="214" t="s">
        <v>46</v>
      </c>
      <c r="O110" s="86"/>
      <c r="P110" s="215">
        <f>O110*H110</f>
        <v>0</v>
      </c>
      <c r="Q110" s="215">
        <v>0.00025999999999999998</v>
      </c>
      <c r="R110" s="215">
        <f>Q110*H110</f>
        <v>0.0012479999999999998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129</v>
      </c>
      <c r="AT110" s="217" t="s">
        <v>124</v>
      </c>
      <c r="AU110" s="217" t="s">
        <v>84</v>
      </c>
      <c r="AY110" s="19" t="s">
        <v>121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129</v>
      </c>
      <c r="BM110" s="217" t="s">
        <v>162</v>
      </c>
    </row>
    <row r="111" s="2" customFormat="1">
      <c r="A111" s="40"/>
      <c r="B111" s="41"/>
      <c r="C111" s="42"/>
      <c r="D111" s="219" t="s">
        <v>131</v>
      </c>
      <c r="E111" s="42"/>
      <c r="F111" s="220" t="s">
        <v>163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131</v>
      </c>
      <c r="AU111" s="19" t="s">
        <v>84</v>
      </c>
    </row>
    <row r="112" s="13" customFormat="1">
      <c r="A112" s="13"/>
      <c r="B112" s="224"/>
      <c r="C112" s="225"/>
      <c r="D112" s="226" t="s">
        <v>138</v>
      </c>
      <c r="E112" s="227" t="s">
        <v>19</v>
      </c>
      <c r="F112" s="228" t="s">
        <v>139</v>
      </c>
      <c r="G112" s="225"/>
      <c r="H112" s="229">
        <v>4.7999999999999998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138</v>
      </c>
      <c r="AU112" s="235" t="s">
        <v>84</v>
      </c>
      <c r="AV112" s="13" t="s">
        <v>84</v>
      </c>
      <c r="AW112" s="13" t="s">
        <v>36</v>
      </c>
      <c r="AX112" s="13" t="s">
        <v>80</v>
      </c>
      <c r="AY112" s="235" t="s">
        <v>121</v>
      </c>
    </row>
    <row r="113" s="2" customFormat="1" ht="21.75" customHeight="1">
      <c r="A113" s="40"/>
      <c r="B113" s="41"/>
      <c r="C113" s="206" t="s">
        <v>164</v>
      </c>
      <c r="D113" s="206" t="s">
        <v>124</v>
      </c>
      <c r="E113" s="207" t="s">
        <v>165</v>
      </c>
      <c r="F113" s="208" t="s">
        <v>166</v>
      </c>
      <c r="G113" s="209" t="s">
        <v>135</v>
      </c>
      <c r="H113" s="210">
        <v>4.7999999999999998</v>
      </c>
      <c r="I113" s="211"/>
      <c r="J113" s="212">
        <f>ROUND(I113*H113,2)</f>
        <v>0</v>
      </c>
      <c r="K113" s="208" t="s">
        <v>128</v>
      </c>
      <c r="L113" s="46"/>
      <c r="M113" s="213" t="s">
        <v>19</v>
      </c>
      <c r="N113" s="214" t="s">
        <v>46</v>
      </c>
      <c r="O113" s="86"/>
      <c r="P113" s="215">
        <f>O113*H113</f>
        <v>0</v>
      </c>
      <c r="Q113" s="215">
        <v>0.0043800000000000002</v>
      </c>
      <c r="R113" s="215">
        <f>Q113*H113</f>
        <v>0.021024000000000001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129</v>
      </c>
      <c r="AT113" s="217" t="s">
        <v>124</v>
      </c>
      <c r="AU113" s="217" t="s">
        <v>84</v>
      </c>
      <c r="AY113" s="19" t="s">
        <v>121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129</v>
      </c>
      <c r="BM113" s="217" t="s">
        <v>167</v>
      </c>
    </row>
    <row r="114" s="2" customFormat="1">
      <c r="A114" s="40"/>
      <c r="B114" s="41"/>
      <c r="C114" s="42"/>
      <c r="D114" s="219" t="s">
        <v>131</v>
      </c>
      <c r="E114" s="42"/>
      <c r="F114" s="220" t="s">
        <v>168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131</v>
      </c>
      <c r="AU114" s="19" t="s">
        <v>84</v>
      </c>
    </row>
    <row r="115" s="2" customFormat="1" ht="24.15" customHeight="1">
      <c r="A115" s="40"/>
      <c r="B115" s="41"/>
      <c r="C115" s="206" t="s">
        <v>169</v>
      </c>
      <c r="D115" s="206" t="s">
        <v>124</v>
      </c>
      <c r="E115" s="207" t="s">
        <v>170</v>
      </c>
      <c r="F115" s="208" t="s">
        <v>171</v>
      </c>
      <c r="G115" s="209" t="s">
        <v>135</v>
      </c>
      <c r="H115" s="210">
        <v>4.7999999999999998</v>
      </c>
      <c r="I115" s="211"/>
      <c r="J115" s="212">
        <f>ROUND(I115*H115,2)</f>
        <v>0</v>
      </c>
      <c r="K115" s="208" t="s">
        <v>128</v>
      </c>
      <c r="L115" s="46"/>
      <c r="M115" s="213" t="s">
        <v>19</v>
      </c>
      <c r="N115" s="214" t="s">
        <v>46</v>
      </c>
      <c r="O115" s="86"/>
      <c r="P115" s="215">
        <f>O115*H115</f>
        <v>0</v>
      </c>
      <c r="Q115" s="215">
        <v>0.0028500000000000001</v>
      </c>
      <c r="R115" s="215">
        <f>Q115*H115</f>
        <v>0.01368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129</v>
      </c>
      <c r="AT115" s="217" t="s">
        <v>124</v>
      </c>
      <c r="AU115" s="217" t="s">
        <v>84</v>
      </c>
      <c r="AY115" s="19" t="s">
        <v>121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129</v>
      </c>
      <c r="BM115" s="217" t="s">
        <v>172</v>
      </c>
    </row>
    <row r="116" s="2" customFormat="1">
      <c r="A116" s="40"/>
      <c r="B116" s="41"/>
      <c r="C116" s="42"/>
      <c r="D116" s="219" t="s">
        <v>131</v>
      </c>
      <c r="E116" s="42"/>
      <c r="F116" s="220" t="s">
        <v>173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131</v>
      </c>
      <c r="AU116" s="19" t="s">
        <v>84</v>
      </c>
    </row>
    <row r="117" s="12" customFormat="1" ht="22.8" customHeight="1">
      <c r="A117" s="12"/>
      <c r="B117" s="190"/>
      <c r="C117" s="191"/>
      <c r="D117" s="192" t="s">
        <v>74</v>
      </c>
      <c r="E117" s="204" t="s">
        <v>174</v>
      </c>
      <c r="F117" s="204" t="s">
        <v>175</v>
      </c>
      <c r="G117" s="191"/>
      <c r="H117" s="191"/>
      <c r="I117" s="194"/>
      <c r="J117" s="205">
        <f>BK117</f>
        <v>0</v>
      </c>
      <c r="K117" s="191"/>
      <c r="L117" s="196"/>
      <c r="M117" s="197"/>
      <c r="N117" s="198"/>
      <c r="O117" s="198"/>
      <c r="P117" s="199">
        <f>SUM(P118:P120)</f>
        <v>0</v>
      </c>
      <c r="Q117" s="198"/>
      <c r="R117" s="199">
        <f>SUM(R118:R120)</f>
        <v>0.00058499999999999991</v>
      </c>
      <c r="S117" s="198"/>
      <c r="T117" s="200">
        <f>SUM(T118:T120)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80</v>
      </c>
      <c r="AT117" s="202" t="s">
        <v>74</v>
      </c>
      <c r="AU117" s="202" t="s">
        <v>80</v>
      </c>
      <c r="AY117" s="201" t="s">
        <v>121</v>
      </c>
      <c r="BK117" s="203">
        <f>SUM(BK118:BK120)</f>
        <v>0</v>
      </c>
    </row>
    <row r="118" s="2" customFormat="1" ht="24.15" customHeight="1">
      <c r="A118" s="40"/>
      <c r="B118" s="41"/>
      <c r="C118" s="206" t="s">
        <v>176</v>
      </c>
      <c r="D118" s="206" t="s">
        <v>124</v>
      </c>
      <c r="E118" s="207" t="s">
        <v>177</v>
      </c>
      <c r="F118" s="208" t="s">
        <v>178</v>
      </c>
      <c r="G118" s="209" t="s">
        <v>135</v>
      </c>
      <c r="H118" s="210">
        <v>4.5</v>
      </c>
      <c r="I118" s="211"/>
      <c r="J118" s="212">
        <f>ROUND(I118*H118,2)</f>
        <v>0</v>
      </c>
      <c r="K118" s="208" t="s">
        <v>128</v>
      </c>
      <c r="L118" s="46"/>
      <c r="M118" s="213" t="s">
        <v>19</v>
      </c>
      <c r="N118" s="214" t="s">
        <v>46</v>
      </c>
      <c r="O118" s="86"/>
      <c r="P118" s="215">
        <f>O118*H118</f>
        <v>0</v>
      </c>
      <c r="Q118" s="215">
        <v>0.00012999999999999999</v>
      </c>
      <c r="R118" s="215">
        <f>Q118*H118</f>
        <v>0.00058499999999999991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129</v>
      </c>
      <c r="AT118" s="217" t="s">
        <v>124</v>
      </c>
      <c r="AU118" s="217" t="s">
        <v>84</v>
      </c>
      <c r="AY118" s="19" t="s">
        <v>121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129</v>
      </c>
      <c r="BM118" s="217" t="s">
        <v>179</v>
      </c>
    </row>
    <row r="119" s="2" customFormat="1">
      <c r="A119" s="40"/>
      <c r="B119" s="41"/>
      <c r="C119" s="42"/>
      <c r="D119" s="219" t="s">
        <v>131</v>
      </c>
      <c r="E119" s="42"/>
      <c r="F119" s="220" t="s">
        <v>180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131</v>
      </c>
      <c r="AU119" s="19" t="s">
        <v>84</v>
      </c>
    </row>
    <row r="120" s="13" customFormat="1">
      <c r="A120" s="13"/>
      <c r="B120" s="224"/>
      <c r="C120" s="225"/>
      <c r="D120" s="226" t="s">
        <v>138</v>
      </c>
      <c r="E120" s="227" t="s">
        <v>19</v>
      </c>
      <c r="F120" s="228" t="s">
        <v>181</v>
      </c>
      <c r="G120" s="225"/>
      <c r="H120" s="229">
        <v>4.5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138</v>
      </c>
      <c r="AU120" s="235" t="s">
        <v>84</v>
      </c>
      <c r="AV120" s="13" t="s">
        <v>84</v>
      </c>
      <c r="AW120" s="13" t="s">
        <v>36</v>
      </c>
      <c r="AX120" s="13" t="s">
        <v>80</v>
      </c>
      <c r="AY120" s="235" t="s">
        <v>121</v>
      </c>
    </row>
    <row r="121" s="12" customFormat="1" ht="22.8" customHeight="1">
      <c r="A121" s="12"/>
      <c r="B121" s="190"/>
      <c r="C121" s="191"/>
      <c r="D121" s="192" t="s">
        <v>74</v>
      </c>
      <c r="E121" s="204" t="s">
        <v>182</v>
      </c>
      <c r="F121" s="204" t="s">
        <v>183</v>
      </c>
      <c r="G121" s="191"/>
      <c r="H121" s="191"/>
      <c r="I121" s="194"/>
      <c r="J121" s="205">
        <f>BK121</f>
        <v>0</v>
      </c>
      <c r="K121" s="191"/>
      <c r="L121" s="196"/>
      <c r="M121" s="197"/>
      <c r="N121" s="198"/>
      <c r="O121" s="198"/>
      <c r="P121" s="199">
        <f>SUM(P122:P127)</f>
        <v>0</v>
      </c>
      <c r="Q121" s="198"/>
      <c r="R121" s="199">
        <f>SUM(R122:R127)</f>
        <v>0.0042399999999999998</v>
      </c>
      <c r="S121" s="198"/>
      <c r="T121" s="20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80</v>
      </c>
      <c r="AT121" s="202" t="s">
        <v>74</v>
      </c>
      <c r="AU121" s="202" t="s">
        <v>80</v>
      </c>
      <c r="AY121" s="201" t="s">
        <v>121</v>
      </c>
      <c r="BK121" s="203">
        <f>SUM(BK122:BK127)</f>
        <v>0</v>
      </c>
    </row>
    <row r="122" s="2" customFormat="1" ht="24.15" customHeight="1">
      <c r="A122" s="40"/>
      <c r="B122" s="41"/>
      <c r="C122" s="206" t="s">
        <v>184</v>
      </c>
      <c r="D122" s="206" t="s">
        <v>124</v>
      </c>
      <c r="E122" s="207" t="s">
        <v>185</v>
      </c>
      <c r="F122" s="208" t="s">
        <v>186</v>
      </c>
      <c r="G122" s="209" t="s">
        <v>127</v>
      </c>
      <c r="H122" s="210">
        <v>24</v>
      </c>
      <c r="I122" s="211"/>
      <c r="J122" s="212">
        <f>ROUND(I122*H122,2)</f>
        <v>0</v>
      </c>
      <c r="K122" s="208" t="s">
        <v>128</v>
      </c>
      <c r="L122" s="46"/>
      <c r="M122" s="213" t="s">
        <v>19</v>
      </c>
      <c r="N122" s="214" t="s">
        <v>46</v>
      </c>
      <c r="O122" s="86"/>
      <c r="P122" s="215">
        <f>O122*H122</f>
        <v>0</v>
      </c>
      <c r="Q122" s="215">
        <v>1.0000000000000001E-05</v>
      </c>
      <c r="R122" s="215">
        <f>Q122*H122</f>
        <v>0.00024000000000000003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129</v>
      </c>
      <c r="AT122" s="217" t="s">
        <v>124</v>
      </c>
      <c r="AU122" s="217" t="s">
        <v>84</v>
      </c>
      <c r="AY122" s="19" t="s">
        <v>121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129</v>
      </c>
      <c r="BM122" s="217" t="s">
        <v>187</v>
      </c>
    </row>
    <row r="123" s="2" customFormat="1">
      <c r="A123" s="40"/>
      <c r="B123" s="41"/>
      <c r="C123" s="42"/>
      <c r="D123" s="219" t="s">
        <v>131</v>
      </c>
      <c r="E123" s="42"/>
      <c r="F123" s="220" t="s">
        <v>188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131</v>
      </c>
      <c r="AU123" s="19" t="s">
        <v>84</v>
      </c>
    </row>
    <row r="124" s="13" customFormat="1">
      <c r="A124" s="13"/>
      <c r="B124" s="224"/>
      <c r="C124" s="225"/>
      <c r="D124" s="226" t="s">
        <v>138</v>
      </c>
      <c r="E124" s="227" t="s">
        <v>19</v>
      </c>
      <c r="F124" s="228" t="s">
        <v>189</v>
      </c>
      <c r="G124" s="225"/>
      <c r="H124" s="229">
        <v>24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138</v>
      </c>
      <c r="AU124" s="235" t="s">
        <v>84</v>
      </c>
      <c r="AV124" s="13" t="s">
        <v>84</v>
      </c>
      <c r="AW124" s="13" t="s">
        <v>36</v>
      </c>
      <c r="AX124" s="13" t="s">
        <v>80</v>
      </c>
      <c r="AY124" s="235" t="s">
        <v>121</v>
      </c>
    </row>
    <row r="125" s="2" customFormat="1" ht="16.5" customHeight="1">
      <c r="A125" s="40"/>
      <c r="B125" s="41"/>
      <c r="C125" s="247" t="s">
        <v>190</v>
      </c>
      <c r="D125" s="247" t="s">
        <v>191</v>
      </c>
      <c r="E125" s="248" t="s">
        <v>192</v>
      </c>
      <c r="F125" s="249" t="s">
        <v>193</v>
      </c>
      <c r="G125" s="250" t="s">
        <v>194</v>
      </c>
      <c r="H125" s="251">
        <v>0.0040000000000000001</v>
      </c>
      <c r="I125" s="252"/>
      <c r="J125" s="253">
        <f>ROUND(I125*H125,2)</f>
        <v>0</v>
      </c>
      <c r="K125" s="249" t="s">
        <v>128</v>
      </c>
      <c r="L125" s="254"/>
      <c r="M125" s="255" t="s">
        <v>19</v>
      </c>
      <c r="N125" s="256" t="s">
        <v>46</v>
      </c>
      <c r="O125" s="86"/>
      <c r="P125" s="215">
        <f>O125*H125</f>
        <v>0</v>
      </c>
      <c r="Q125" s="215">
        <v>1</v>
      </c>
      <c r="R125" s="215">
        <f>Q125*H125</f>
        <v>0.0040000000000000001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169</v>
      </c>
      <c r="AT125" s="217" t="s">
        <v>191</v>
      </c>
      <c r="AU125" s="217" t="s">
        <v>84</v>
      </c>
      <c r="AY125" s="19" t="s">
        <v>121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129</v>
      </c>
      <c r="BM125" s="217" t="s">
        <v>195</v>
      </c>
    </row>
    <row r="126" s="15" customFormat="1">
      <c r="A126" s="15"/>
      <c r="B126" s="257"/>
      <c r="C126" s="258"/>
      <c r="D126" s="226" t="s">
        <v>138</v>
      </c>
      <c r="E126" s="259" t="s">
        <v>19</v>
      </c>
      <c r="F126" s="260" t="s">
        <v>196</v>
      </c>
      <c r="G126" s="258"/>
      <c r="H126" s="259" t="s">
        <v>19</v>
      </c>
      <c r="I126" s="261"/>
      <c r="J126" s="258"/>
      <c r="K126" s="258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138</v>
      </c>
      <c r="AU126" s="266" t="s">
        <v>84</v>
      </c>
      <c r="AV126" s="15" t="s">
        <v>80</v>
      </c>
      <c r="AW126" s="15" t="s">
        <v>36</v>
      </c>
      <c r="AX126" s="15" t="s">
        <v>75</v>
      </c>
      <c r="AY126" s="266" t="s">
        <v>121</v>
      </c>
    </row>
    <row r="127" s="13" customFormat="1">
      <c r="A127" s="13"/>
      <c r="B127" s="224"/>
      <c r="C127" s="225"/>
      <c r="D127" s="226" t="s">
        <v>138</v>
      </c>
      <c r="E127" s="227" t="s">
        <v>19</v>
      </c>
      <c r="F127" s="228" t="s">
        <v>197</v>
      </c>
      <c r="G127" s="225"/>
      <c r="H127" s="229">
        <v>0.0040000000000000001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138</v>
      </c>
      <c r="AU127" s="235" t="s">
        <v>84</v>
      </c>
      <c r="AV127" s="13" t="s">
        <v>84</v>
      </c>
      <c r="AW127" s="13" t="s">
        <v>36</v>
      </c>
      <c r="AX127" s="13" t="s">
        <v>80</v>
      </c>
      <c r="AY127" s="235" t="s">
        <v>121</v>
      </c>
    </row>
    <row r="128" s="12" customFormat="1" ht="22.8" customHeight="1">
      <c r="A128" s="12"/>
      <c r="B128" s="190"/>
      <c r="C128" s="191"/>
      <c r="D128" s="192" t="s">
        <v>74</v>
      </c>
      <c r="E128" s="204" t="s">
        <v>198</v>
      </c>
      <c r="F128" s="204" t="s">
        <v>199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SUM(P129:P136)</f>
        <v>0</v>
      </c>
      <c r="Q128" s="198"/>
      <c r="R128" s="199">
        <f>SUM(R129:R136)</f>
        <v>0</v>
      </c>
      <c r="S128" s="198"/>
      <c r="T128" s="200">
        <f>SUM(T129:T136)</f>
        <v>0.37529999999999997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80</v>
      </c>
      <c r="AT128" s="202" t="s">
        <v>74</v>
      </c>
      <c r="AU128" s="202" t="s">
        <v>80</v>
      </c>
      <c r="AY128" s="201" t="s">
        <v>121</v>
      </c>
      <c r="BK128" s="203">
        <f>SUM(BK129:BK136)</f>
        <v>0</v>
      </c>
    </row>
    <row r="129" s="2" customFormat="1" ht="16.5" customHeight="1">
      <c r="A129" s="40"/>
      <c r="B129" s="41"/>
      <c r="C129" s="206" t="s">
        <v>8</v>
      </c>
      <c r="D129" s="206" t="s">
        <v>124</v>
      </c>
      <c r="E129" s="207" t="s">
        <v>200</v>
      </c>
      <c r="F129" s="208" t="s">
        <v>201</v>
      </c>
      <c r="G129" s="209" t="s">
        <v>135</v>
      </c>
      <c r="H129" s="210">
        <v>2.7000000000000002</v>
      </c>
      <c r="I129" s="211"/>
      <c r="J129" s="212">
        <f>ROUND(I129*H129,2)</f>
        <v>0</v>
      </c>
      <c r="K129" s="208" t="s">
        <v>128</v>
      </c>
      <c r="L129" s="46"/>
      <c r="M129" s="213" t="s">
        <v>19</v>
      </c>
      <c r="N129" s="214" t="s">
        <v>46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0.089999999999999997</v>
      </c>
      <c r="T129" s="216">
        <f>S129*H129</f>
        <v>0.24299999999999999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129</v>
      </c>
      <c r="AT129" s="217" t="s">
        <v>124</v>
      </c>
      <c r="AU129" s="217" t="s">
        <v>84</v>
      </c>
      <c r="AY129" s="19" t="s">
        <v>121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129</v>
      </c>
      <c r="BM129" s="217" t="s">
        <v>202</v>
      </c>
    </row>
    <row r="130" s="2" customFormat="1">
      <c r="A130" s="40"/>
      <c r="B130" s="41"/>
      <c r="C130" s="42"/>
      <c r="D130" s="219" t="s">
        <v>131</v>
      </c>
      <c r="E130" s="42"/>
      <c r="F130" s="220" t="s">
        <v>203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131</v>
      </c>
      <c r="AU130" s="19" t="s">
        <v>84</v>
      </c>
    </row>
    <row r="131" s="13" customFormat="1">
      <c r="A131" s="13"/>
      <c r="B131" s="224"/>
      <c r="C131" s="225"/>
      <c r="D131" s="226" t="s">
        <v>138</v>
      </c>
      <c r="E131" s="227" t="s">
        <v>19</v>
      </c>
      <c r="F131" s="228" t="s">
        <v>139</v>
      </c>
      <c r="G131" s="225"/>
      <c r="H131" s="229">
        <v>4.7999999999999998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138</v>
      </c>
      <c r="AU131" s="235" t="s">
        <v>84</v>
      </c>
      <c r="AV131" s="13" t="s">
        <v>84</v>
      </c>
      <c r="AW131" s="13" t="s">
        <v>36</v>
      </c>
      <c r="AX131" s="13" t="s">
        <v>75</v>
      </c>
      <c r="AY131" s="235" t="s">
        <v>121</v>
      </c>
    </row>
    <row r="132" s="13" customFormat="1">
      <c r="A132" s="13"/>
      <c r="B132" s="224"/>
      <c r="C132" s="225"/>
      <c r="D132" s="226" t="s">
        <v>138</v>
      </c>
      <c r="E132" s="227" t="s">
        <v>19</v>
      </c>
      <c r="F132" s="228" t="s">
        <v>140</v>
      </c>
      <c r="G132" s="225"/>
      <c r="H132" s="229">
        <v>-2.1000000000000001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138</v>
      </c>
      <c r="AU132" s="235" t="s">
        <v>84</v>
      </c>
      <c r="AV132" s="13" t="s">
        <v>84</v>
      </c>
      <c r="AW132" s="13" t="s">
        <v>36</v>
      </c>
      <c r="AX132" s="13" t="s">
        <v>75</v>
      </c>
      <c r="AY132" s="235" t="s">
        <v>121</v>
      </c>
    </row>
    <row r="133" s="14" customFormat="1">
      <c r="A133" s="14"/>
      <c r="B133" s="236"/>
      <c r="C133" s="237"/>
      <c r="D133" s="226" t="s">
        <v>138</v>
      </c>
      <c r="E133" s="238" t="s">
        <v>19</v>
      </c>
      <c r="F133" s="239" t="s">
        <v>141</v>
      </c>
      <c r="G133" s="237"/>
      <c r="H133" s="240">
        <v>2.6999999999999997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138</v>
      </c>
      <c r="AU133" s="246" t="s">
        <v>84</v>
      </c>
      <c r="AV133" s="14" t="s">
        <v>129</v>
      </c>
      <c r="AW133" s="14" t="s">
        <v>36</v>
      </c>
      <c r="AX133" s="14" t="s">
        <v>80</v>
      </c>
      <c r="AY133" s="246" t="s">
        <v>121</v>
      </c>
    </row>
    <row r="134" s="2" customFormat="1" ht="24.15" customHeight="1">
      <c r="A134" s="40"/>
      <c r="B134" s="41"/>
      <c r="C134" s="206" t="s">
        <v>204</v>
      </c>
      <c r="D134" s="206" t="s">
        <v>124</v>
      </c>
      <c r="E134" s="207" t="s">
        <v>205</v>
      </c>
      <c r="F134" s="208" t="s">
        <v>206</v>
      </c>
      <c r="G134" s="209" t="s">
        <v>135</v>
      </c>
      <c r="H134" s="210">
        <v>2.1000000000000001</v>
      </c>
      <c r="I134" s="211"/>
      <c r="J134" s="212">
        <f>ROUND(I134*H134,2)</f>
        <v>0</v>
      </c>
      <c r="K134" s="208" t="s">
        <v>128</v>
      </c>
      <c r="L134" s="46"/>
      <c r="M134" s="213" t="s">
        <v>19</v>
      </c>
      <c r="N134" s="214" t="s">
        <v>46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0.063</v>
      </c>
      <c r="T134" s="216">
        <f>S134*H134</f>
        <v>0.1323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129</v>
      </c>
      <c r="AT134" s="217" t="s">
        <v>124</v>
      </c>
      <c r="AU134" s="217" t="s">
        <v>84</v>
      </c>
      <c r="AY134" s="19" t="s">
        <v>121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129</v>
      </c>
      <c r="BM134" s="217" t="s">
        <v>207</v>
      </c>
    </row>
    <row r="135" s="2" customFormat="1">
      <c r="A135" s="40"/>
      <c r="B135" s="41"/>
      <c r="C135" s="42"/>
      <c r="D135" s="219" t="s">
        <v>131</v>
      </c>
      <c r="E135" s="42"/>
      <c r="F135" s="220" t="s">
        <v>208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131</v>
      </c>
      <c r="AU135" s="19" t="s">
        <v>84</v>
      </c>
    </row>
    <row r="136" s="13" customFormat="1">
      <c r="A136" s="13"/>
      <c r="B136" s="224"/>
      <c r="C136" s="225"/>
      <c r="D136" s="226" t="s">
        <v>138</v>
      </c>
      <c r="E136" s="227" t="s">
        <v>19</v>
      </c>
      <c r="F136" s="228" t="s">
        <v>209</v>
      </c>
      <c r="G136" s="225"/>
      <c r="H136" s="229">
        <v>2.1000000000000001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138</v>
      </c>
      <c r="AU136" s="235" t="s">
        <v>84</v>
      </c>
      <c r="AV136" s="13" t="s">
        <v>84</v>
      </c>
      <c r="AW136" s="13" t="s">
        <v>36</v>
      </c>
      <c r="AX136" s="13" t="s">
        <v>80</v>
      </c>
      <c r="AY136" s="235" t="s">
        <v>121</v>
      </c>
    </row>
    <row r="137" s="12" customFormat="1" ht="22.8" customHeight="1">
      <c r="A137" s="12"/>
      <c r="B137" s="190"/>
      <c r="C137" s="191"/>
      <c r="D137" s="192" t="s">
        <v>74</v>
      </c>
      <c r="E137" s="204" t="s">
        <v>210</v>
      </c>
      <c r="F137" s="204" t="s">
        <v>211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SUM(P138:P145)</f>
        <v>0</v>
      </c>
      <c r="Q137" s="198"/>
      <c r="R137" s="199">
        <f>SUM(R138:R145)</f>
        <v>0</v>
      </c>
      <c r="S137" s="198"/>
      <c r="T137" s="200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80</v>
      </c>
      <c r="AT137" s="202" t="s">
        <v>74</v>
      </c>
      <c r="AU137" s="202" t="s">
        <v>80</v>
      </c>
      <c r="AY137" s="201" t="s">
        <v>121</v>
      </c>
      <c r="BK137" s="203">
        <f>SUM(BK138:BK145)</f>
        <v>0</v>
      </c>
    </row>
    <row r="138" s="2" customFormat="1" ht="24.15" customHeight="1">
      <c r="A138" s="40"/>
      <c r="B138" s="41"/>
      <c r="C138" s="206" t="s">
        <v>212</v>
      </c>
      <c r="D138" s="206" t="s">
        <v>124</v>
      </c>
      <c r="E138" s="207" t="s">
        <v>213</v>
      </c>
      <c r="F138" s="208" t="s">
        <v>214</v>
      </c>
      <c r="G138" s="209" t="s">
        <v>194</v>
      </c>
      <c r="H138" s="210">
        <v>0.376</v>
      </c>
      <c r="I138" s="211"/>
      <c r="J138" s="212">
        <f>ROUND(I138*H138,2)</f>
        <v>0</v>
      </c>
      <c r="K138" s="208" t="s">
        <v>128</v>
      </c>
      <c r="L138" s="46"/>
      <c r="M138" s="213" t="s">
        <v>19</v>
      </c>
      <c r="N138" s="214" t="s">
        <v>46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129</v>
      </c>
      <c r="AT138" s="217" t="s">
        <v>124</v>
      </c>
      <c r="AU138" s="217" t="s">
        <v>84</v>
      </c>
      <c r="AY138" s="19" t="s">
        <v>121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129</v>
      </c>
      <c r="BM138" s="217" t="s">
        <v>215</v>
      </c>
    </row>
    <row r="139" s="2" customFormat="1">
      <c r="A139" s="40"/>
      <c r="B139" s="41"/>
      <c r="C139" s="42"/>
      <c r="D139" s="219" t="s">
        <v>131</v>
      </c>
      <c r="E139" s="42"/>
      <c r="F139" s="220" t="s">
        <v>216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131</v>
      </c>
      <c r="AU139" s="19" t="s">
        <v>84</v>
      </c>
    </row>
    <row r="140" s="2" customFormat="1" ht="21.75" customHeight="1">
      <c r="A140" s="40"/>
      <c r="B140" s="41"/>
      <c r="C140" s="206" t="s">
        <v>217</v>
      </c>
      <c r="D140" s="206" t="s">
        <v>124</v>
      </c>
      <c r="E140" s="207" t="s">
        <v>218</v>
      </c>
      <c r="F140" s="208" t="s">
        <v>219</v>
      </c>
      <c r="G140" s="209" t="s">
        <v>194</v>
      </c>
      <c r="H140" s="210">
        <v>0.376</v>
      </c>
      <c r="I140" s="211"/>
      <c r="J140" s="212">
        <f>ROUND(I140*H140,2)</f>
        <v>0</v>
      </c>
      <c r="K140" s="208" t="s">
        <v>128</v>
      </c>
      <c r="L140" s="46"/>
      <c r="M140" s="213" t="s">
        <v>19</v>
      </c>
      <c r="N140" s="214" t="s">
        <v>46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129</v>
      </c>
      <c r="AT140" s="217" t="s">
        <v>124</v>
      </c>
      <c r="AU140" s="217" t="s">
        <v>84</v>
      </c>
      <c r="AY140" s="19" t="s">
        <v>121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129</v>
      </c>
      <c r="BM140" s="217" t="s">
        <v>220</v>
      </c>
    </row>
    <row r="141" s="2" customFormat="1">
      <c r="A141" s="40"/>
      <c r="B141" s="41"/>
      <c r="C141" s="42"/>
      <c r="D141" s="219" t="s">
        <v>131</v>
      </c>
      <c r="E141" s="42"/>
      <c r="F141" s="220" t="s">
        <v>221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131</v>
      </c>
      <c r="AU141" s="19" t="s">
        <v>84</v>
      </c>
    </row>
    <row r="142" s="2" customFormat="1" ht="24.15" customHeight="1">
      <c r="A142" s="40"/>
      <c r="B142" s="41"/>
      <c r="C142" s="206" t="s">
        <v>222</v>
      </c>
      <c r="D142" s="206" t="s">
        <v>124</v>
      </c>
      <c r="E142" s="207" t="s">
        <v>223</v>
      </c>
      <c r="F142" s="208" t="s">
        <v>224</v>
      </c>
      <c r="G142" s="209" t="s">
        <v>194</v>
      </c>
      <c r="H142" s="210">
        <v>7.1440000000000001</v>
      </c>
      <c r="I142" s="211"/>
      <c r="J142" s="212">
        <f>ROUND(I142*H142,2)</f>
        <v>0</v>
      </c>
      <c r="K142" s="208" t="s">
        <v>128</v>
      </c>
      <c r="L142" s="46"/>
      <c r="M142" s="213" t="s">
        <v>19</v>
      </c>
      <c r="N142" s="214" t="s">
        <v>46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129</v>
      </c>
      <c r="AT142" s="217" t="s">
        <v>124</v>
      </c>
      <c r="AU142" s="217" t="s">
        <v>84</v>
      </c>
      <c r="AY142" s="19" t="s">
        <v>121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129</v>
      </c>
      <c r="BM142" s="217" t="s">
        <v>225</v>
      </c>
    </row>
    <row r="143" s="2" customFormat="1">
      <c r="A143" s="40"/>
      <c r="B143" s="41"/>
      <c r="C143" s="42"/>
      <c r="D143" s="219" t="s">
        <v>131</v>
      </c>
      <c r="E143" s="42"/>
      <c r="F143" s="220" t="s">
        <v>226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131</v>
      </c>
      <c r="AU143" s="19" t="s">
        <v>84</v>
      </c>
    </row>
    <row r="144" s="13" customFormat="1">
      <c r="A144" s="13"/>
      <c r="B144" s="224"/>
      <c r="C144" s="225"/>
      <c r="D144" s="226" t="s">
        <v>138</v>
      </c>
      <c r="E144" s="225"/>
      <c r="F144" s="228" t="s">
        <v>227</v>
      </c>
      <c r="G144" s="225"/>
      <c r="H144" s="229">
        <v>7.1440000000000001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138</v>
      </c>
      <c r="AU144" s="235" t="s">
        <v>84</v>
      </c>
      <c r="AV144" s="13" t="s">
        <v>84</v>
      </c>
      <c r="AW144" s="13" t="s">
        <v>4</v>
      </c>
      <c r="AX144" s="13" t="s">
        <v>80</v>
      </c>
      <c r="AY144" s="235" t="s">
        <v>121</v>
      </c>
    </row>
    <row r="145" s="2" customFormat="1" ht="16.5" customHeight="1">
      <c r="A145" s="40"/>
      <c r="B145" s="41"/>
      <c r="C145" s="247" t="s">
        <v>228</v>
      </c>
      <c r="D145" s="247" t="s">
        <v>191</v>
      </c>
      <c r="E145" s="248" t="s">
        <v>229</v>
      </c>
      <c r="F145" s="249" t="s">
        <v>230</v>
      </c>
      <c r="G145" s="250" t="s">
        <v>194</v>
      </c>
      <c r="H145" s="251">
        <v>0.375</v>
      </c>
      <c r="I145" s="252"/>
      <c r="J145" s="253">
        <f>ROUND(I145*H145,2)</f>
        <v>0</v>
      </c>
      <c r="K145" s="249" t="s">
        <v>128</v>
      </c>
      <c r="L145" s="254"/>
      <c r="M145" s="255" t="s">
        <v>19</v>
      </c>
      <c r="N145" s="256" t="s">
        <v>46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169</v>
      </c>
      <c r="AT145" s="217" t="s">
        <v>191</v>
      </c>
      <c r="AU145" s="217" t="s">
        <v>84</v>
      </c>
      <c r="AY145" s="19" t="s">
        <v>121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129</v>
      </c>
      <c r="BM145" s="217" t="s">
        <v>231</v>
      </c>
    </row>
    <row r="146" s="12" customFormat="1" ht="22.8" customHeight="1">
      <c r="A146" s="12"/>
      <c r="B146" s="190"/>
      <c r="C146" s="191"/>
      <c r="D146" s="192" t="s">
        <v>74</v>
      </c>
      <c r="E146" s="204" t="s">
        <v>232</v>
      </c>
      <c r="F146" s="204" t="s">
        <v>233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SUM(P147:P148)</f>
        <v>0</v>
      </c>
      <c r="Q146" s="198"/>
      <c r="R146" s="199">
        <f>SUM(R147:R148)</f>
        <v>0</v>
      </c>
      <c r="S146" s="198"/>
      <c r="T146" s="20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80</v>
      </c>
      <c r="AT146" s="202" t="s">
        <v>74</v>
      </c>
      <c r="AU146" s="202" t="s">
        <v>80</v>
      </c>
      <c r="AY146" s="201" t="s">
        <v>121</v>
      </c>
      <c r="BK146" s="203">
        <f>SUM(BK147:BK148)</f>
        <v>0</v>
      </c>
    </row>
    <row r="147" s="2" customFormat="1" ht="33" customHeight="1">
      <c r="A147" s="40"/>
      <c r="B147" s="41"/>
      <c r="C147" s="206" t="s">
        <v>234</v>
      </c>
      <c r="D147" s="206" t="s">
        <v>124</v>
      </c>
      <c r="E147" s="207" t="s">
        <v>235</v>
      </c>
      <c r="F147" s="208" t="s">
        <v>236</v>
      </c>
      <c r="G147" s="209" t="s">
        <v>194</v>
      </c>
      <c r="H147" s="210">
        <v>0.32900000000000001</v>
      </c>
      <c r="I147" s="211"/>
      <c r="J147" s="212">
        <f>ROUND(I147*H147,2)</f>
        <v>0</v>
      </c>
      <c r="K147" s="208" t="s">
        <v>128</v>
      </c>
      <c r="L147" s="46"/>
      <c r="M147" s="213" t="s">
        <v>19</v>
      </c>
      <c r="N147" s="214" t="s">
        <v>46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129</v>
      </c>
      <c r="AT147" s="217" t="s">
        <v>124</v>
      </c>
      <c r="AU147" s="217" t="s">
        <v>84</v>
      </c>
      <c r="AY147" s="19" t="s">
        <v>121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129</v>
      </c>
      <c r="BM147" s="217" t="s">
        <v>237</v>
      </c>
    </row>
    <row r="148" s="2" customFormat="1">
      <c r="A148" s="40"/>
      <c r="B148" s="41"/>
      <c r="C148" s="42"/>
      <c r="D148" s="219" t="s">
        <v>131</v>
      </c>
      <c r="E148" s="42"/>
      <c r="F148" s="220" t="s">
        <v>238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131</v>
      </c>
      <c r="AU148" s="19" t="s">
        <v>84</v>
      </c>
    </row>
    <row r="149" s="12" customFormat="1" ht="25.92" customHeight="1">
      <c r="A149" s="12"/>
      <c r="B149" s="190"/>
      <c r="C149" s="191"/>
      <c r="D149" s="192" t="s">
        <v>74</v>
      </c>
      <c r="E149" s="193" t="s">
        <v>239</v>
      </c>
      <c r="F149" s="193" t="s">
        <v>240</v>
      </c>
      <c r="G149" s="191"/>
      <c r="H149" s="191"/>
      <c r="I149" s="194"/>
      <c r="J149" s="195">
        <f>BK149</f>
        <v>0</v>
      </c>
      <c r="K149" s="191"/>
      <c r="L149" s="196"/>
      <c r="M149" s="197"/>
      <c r="N149" s="198"/>
      <c r="O149" s="198"/>
      <c r="P149" s="199">
        <f>P150+P161</f>
        <v>0</v>
      </c>
      <c r="Q149" s="198"/>
      <c r="R149" s="199">
        <f>R150+R161</f>
        <v>0.056163000000000005</v>
      </c>
      <c r="S149" s="198"/>
      <c r="T149" s="200">
        <f>T150+T161</f>
        <v>0.00086399999999999986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84</v>
      </c>
      <c r="AT149" s="202" t="s">
        <v>74</v>
      </c>
      <c r="AU149" s="202" t="s">
        <v>75</v>
      </c>
      <c r="AY149" s="201" t="s">
        <v>121</v>
      </c>
      <c r="BK149" s="203">
        <f>BK150+BK161</f>
        <v>0</v>
      </c>
    </row>
    <row r="150" s="12" customFormat="1" ht="22.8" customHeight="1">
      <c r="A150" s="12"/>
      <c r="B150" s="190"/>
      <c r="C150" s="191"/>
      <c r="D150" s="192" t="s">
        <v>74</v>
      </c>
      <c r="E150" s="204" t="s">
        <v>241</v>
      </c>
      <c r="F150" s="204" t="s">
        <v>242</v>
      </c>
      <c r="G150" s="191"/>
      <c r="H150" s="191"/>
      <c r="I150" s="194"/>
      <c r="J150" s="205">
        <f>BK150</f>
        <v>0</v>
      </c>
      <c r="K150" s="191"/>
      <c r="L150" s="196"/>
      <c r="M150" s="197"/>
      <c r="N150" s="198"/>
      <c r="O150" s="198"/>
      <c r="P150" s="199">
        <f>SUM(P151:P160)</f>
        <v>0</v>
      </c>
      <c r="Q150" s="198"/>
      <c r="R150" s="199">
        <f>SUM(R151:R160)</f>
        <v>0.053283000000000004</v>
      </c>
      <c r="S150" s="198"/>
      <c r="T150" s="200">
        <f>SUM(T151:T160)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1" t="s">
        <v>84</v>
      </c>
      <c r="AT150" s="202" t="s">
        <v>74</v>
      </c>
      <c r="AU150" s="202" t="s">
        <v>80</v>
      </c>
      <c r="AY150" s="201" t="s">
        <v>121</v>
      </c>
      <c r="BK150" s="203">
        <f>SUM(BK151:BK160)</f>
        <v>0</v>
      </c>
    </row>
    <row r="151" s="2" customFormat="1" ht="16.5" customHeight="1">
      <c r="A151" s="40"/>
      <c r="B151" s="41"/>
      <c r="C151" s="206" t="s">
        <v>243</v>
      </c>
      <c r="D151" s="206" t="s">
        <v>124</v>
      </c>
      <c r="E151" s="207" t="s">
        <v>244</v>
      </c>
      <c r="F151" s="208" t="s">
        <v>245</v>
      </c>
      <c r="G151" s="209" t="s">
        <v>127</v>
      </c>
      <c r="H151" s="210">
        <v>1</v>
      </c>
      <c r="I151" s="211"/>
      <c r="J151" s="212">
        <f>ROUND(I151*H151,2)</f>
        <v>0</v>
      </c>
      <c r="K151" s="208" t="s">
        <v>128</v>
      </c>
      <c r="L151" s="46"/>
      <c r="M151" s="213" t="s">
        <v>19</v>
      </c>
      <c r="N151" s="214" t="s">
        <v>46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222</v>
      </c>
      <c r="AT151" s="217" t="s">
        <v>124</v>
      </c>
      <c r="AU151" s="217" t="s">
        <v>84</v>
      </c>
      <c r="AY151" s="19" t="s">
        <v>121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222</v>
      </c>
      <c r="BM151" s="217" t="s">
        <v>246</v>
      </c>
    </row>
    <row r="152" s="2" customFormat="1">
      <c r="A152" s="40"/>
      <c r="B152" s="41"/>
      <c r="C152" s="42"/>
      <c r="D152" s="219" t="s">
        <v>131</v>
      </c>
      <c r="E152" s="42"/>
      <c r="F152" s="220" t="s">
        <v>247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131</v>
      </c>
      <c r="AU152" s="19" t="s">
        <v>84</v>
      </c>
    </row>
    <row r="153" s="2" customFormat="1" ht="16.5" customHeight="1">
      <c r="A153" s="40"/>
      <c r="B153" s="41"/>
      <c r="C153" s="247" t="s">
        <v>248</v>
      </c>
      <c r="D153" s="247" t="s">
        <v>191</v>
      </c>
      <c r="E153" s="248" t="s">
        <v>249</v>
      </c>
      <c r="F153" s="249" t="s">
        <v>250</v>
      </c>
      <c r="G153" s="250" t="s">
        <v>135</v>
      </c>
      <c r="H153" s="251">
        <v>2.1000000000000001</v>
      </c>
      <c r="I153" s="252"/>
      <c r="J153" s="253">
        <f>ROUND(I153*H153,2)</f>
        <v>0</v>
      </c>
      <c r="K153" s="249" t="s">
        <v>128</v>
      </c>
      <c r="L153" s="254"/>
      <c r="M153" s="255" t="s">
        <v>19</v>
      </c>
      <c r="N153" s="256" t="s">
        <v>46</v>
      </c>
      <c r="O153" s="86"/>
      <c r="P153" s="215">
        <f>O153*H153</f>
        <v>0</v>
      </c>
      <c r="Q153" s="215">
        <v>0.024230000000000002</v>
      </c>
      <c r="R153" s="215">
        <f>Q153*H153</f>
        <v>0.050883000000000005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251</v>
      </c>
      <c r="AT153" s="217" t="s">
        <v>191</v>
      </c>
      <c r="AU153" s="217" t="s">
        <v>84</v>
      </c>
      <c r="AY153" s="19" t="s">
        <v>121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222</v>
      </c>
      <c r="BM153" s="217" t="s">
        <v>252</v>
      </c>
    </row>
    <row r="154" s="2" customFormat="1">
      <c r="A154" s="40"/>
      <c r="B154" s="41"/>
      <c r="C154" s="42"/>
      <c r="D154" s="226" t="s">
        <v>253</v>
      </c>
      <c r="E154" s="42"/>
      <c r="F154" s="267" t="s">
        <v>254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253</v>
      </c>
      <c r="AU154" s="19" t="s">
        <v>84</v>
      </c>
    </row>
    <row r="155" s="13" customFormat="1">
      <c r="A155" s="13"/>
      <c r="B155" s="224"/>
      <c r="C155" s="225"/>
      <c r="D155" s="226" t="s">
        <v>138</v>
      </c>
      <c r="E155" s="227" t="s">
        <v>19</v>
      </c>
      <c r="F155" s="228" t="s">
        <v>209</v>
      </c>
      <c r="G155" s="225"/>
      <c r="H155" s="229">
        <v>2.1000000000000001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138</v>
      </c>
      <c r="AU155" s="235" t="s">
        <v>84</v>
      </c>
      <c r="AV155" s="13" t="s">
        <v>84</v>
      </c>
      <c r="AW155" s="13" t="s">
        <v>36</v>
      </c>
      <c r="AX155" s="13" t="s">
        <v>80</v>
      </c>
      <c r="AY155" s="235" t="s">
        <v>121</v>
      </c>
    </row>
    <row r="156" s="2" customFormat="1" ht="16.5" customHeight="1">
      <c r="A156" s="40"/>
      <c r="B156" s="41"/>
      <c r="C156" s="206" t="s">
        <v>7</v>
      </c>
      <c r="D156" s="206" t="s">
        <v>124</v>
      </c>
      <c r="E156" s="207" t="s">
        <v>255</v>
      </c>
      <c r="F156" s="208" t="s">
        <v>256</v>
      </c>
      <c r="G156" s="209" t="s">
        <v>127</v>
      </c>
      <c r="H156" s="210">
        <v>1</v>
      </c>
      <c r="I156" s="211"/>
      <c r="J156" s="212">
        <f>ROUND(I156*H156,2)</f>
        <v>0</v>
      </c>
      <c r="K156" s="208" t="s">
        <v>128</v>
      </c>
      <c r="L156" s="46"/>
      <c r="M156" s="213" t="s">
        <v>19</v>
      </c>
      <c r="N156" s="214" t="s">
        <v>46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222</v>
      </c>
      <c r="AT156" s="217" t="s">
        <v>124</v>
      </c>
      <c r="AU156" s="217" t="s">
        <v>84</v>
      </c>
      <c r="AY156" s="19" t="s">
        <v>121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222</v>
      </c>
      <c r="BM156" s="217" t="s">
        <v>257</v>
      </c>
    </row>
    <row r="157" s="2" customFormat="1">
      <c r="A157" s="40"/>
      <c r="B157" s="41"/>
      <c r="C157" s="42"/>
      <c r="D157" s="219" t="s">
        <v>131</v>
      </c>
      <c r="E157" s="42"/>
      <c r="F157" s="220" t="s">
        <v>258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131</v>
      </c>
      <c r="AU157" s="19" t="s">
        <v>84</v>
      </c>
    </row>
    <row r="158" s="2" customFormat="1" ht="16.5" customHeight="1">
      <c r="A158" s="40"/>
      <c r="B158" s="41"/>
      <c r="C158" s="247" t="s">
        <v>259</v>
      </c>
      <c r="D158" s="247" t="s">
        <v>191</v>
      </c>
      <c r="E158" s="248" t="s">
        <v>260</v>
      </c>
      <c r="F158" s="249" t="s">
        <v>261</v>
      </c>
      <c r="G158" s="250" t="s">
        <v>127</v>
      </c>
      <c r="H158" s="251">
        <v>1</v>
      </c>
      <c r="I158" s="252"/>
      <c r="J158" s="253">
        <f>ROUND(I158*H158,2)</f>
        <v>0</v>
      </c>
      <c r="K158" s="249" t="s">
        <v>128</v>
      </c>
      <c r="L158" s="254"/>
      <c r="M158" s="255" t="s">
        <v>19</v>
      </c>
      <c r="N158" s="256" t="s">
        <v>46</v>
      </c>
      <c r="O158" s="86"/>
      <c r="P158" s="215">
        <f>O158*H158</f>
        <v>0</v>
      </c>
      <c r="Q158" s="215">
        <v>0.0023999999999999998</v>
      </c>
      <c r="R158" s="215">
        <f>Q158*H158</f>
        <v>0.0023999999999999998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251</v>
      </c>
      <c r="AT158" s="217" t="s">
        <v>191</v>
      </c>
      <c r="AU158" s="217" t="s">
        <v>84</v>
      </c>
      <c r="AY158" s="19" t="s">
        <v>121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222</v>
      </c>
      <c r="BM158" s="217" t="s">
        <v>262</v>
      </c>
    </row>
    <row r="159" s="2" customFormat="1" ht="24.15" customHeight="1">
      <c r="A159" s="40"/>
      <c r="B159" s="41"/>
      <c r="C159" s="206" t="s">
        <v>263</v>
      </c>
      <c r="D159" s="206" t="s">
        <v>124</v>
      </c>
      <c r="E159" s="207" t="s">
        <v>264</v>
      </c>
      <c r="F159" s="208" t="s">
        <v>265</v>
      </c>
      <c r="G159" s="209" t="s">
        <v>194</v>
      </c>
      <c r="H159" s="210">
        <v>0.052999999999999998</v>
      </c>
      <c r="I159" s="211"/>
      <c r="J159" s="212">
        <f>ROUND(I159*H159,2)</f>
        <v>0</v>
      </c>
      <c r="K159" s="208" t="s">
        <v>128</v>
      </c>
      <c r="L159" s="46"/>
      <c r="M159" s="213" t="s">
        <v>19</v>
      </c>
      <c r="N159" s="214" t="s">
        <v>46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222</v>
      </c>
      <c r="AT159" s="217" t="s">
        <v>124</v>
      </c>
      <c r="AU159" s="217" t="s">
        <v>84</v>
      </c>
      <c r="AY159" s="19" t="s">
        <v>121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222</v>
      </c>
      <c r="BM159" s="217" t="s">
        <v>266</v>
      </c>
    </row>
    <row r="160" s="2" customFormat="1">
      <c r="A160" s="40"/>
      <c r="B160" s="41"/>
      <c r="C160" s="42"/>
      <c r="D160" s="219" t="s">
        <v>131</v>
      </c>
      <c r="E160" s="42"/>
      <c r="F160" s="220" t="s">
        <v>267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131</v>
      </c>
      <c r="AU160" s="19" t="s">
        <v>84</v>
      </c>
    </row>
    <row r="161" s="12" customFormat="1" ht="22.8" customHeight="1">
      <c r="A161" s="12"/>
      <c r="B161" s="190"/>
      <c r="C161" s="191"/>
      <c r="D161" s="192" t="s">
        <v>74</v>
      </c>
      <c r="E161" s="204" t="s">
        <v>268</v>
      </c>
      <c r="F161" s="204" t="s">
        <v>269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SUM(P162:P168)</f>
        <v>0</v>
      </c>
      <c r="Q161" s="198"/>
      <c r="R161" s="199">
        <f>SUM(R162:R168)</f>
        <v>0.0028799999999999997</v>
      </c>
      <c r="S161" s="198"/>
      <c r="T161" s="200">
        <f>SUM(T162:T168)</f>
        <v>0.00086399999999999986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84</v>
      </c>
      <c r="AT161" s="202" t="s">
        <v>74</v>
      </c>
      <c r="AU161" s="202" t="s">
        <v>80</v>
      </c>
      <c r="AY161" s="201" t="s">
        <v>121</v>
      </c>
      <c r="BK161" s="203">
        <f>SUM(BK162:BK168)</f>
        <v>0</v>
      </c>
    </row>
    <row r="162" s="2" customFormat="1" ht="16.5" customHeight="1">
      <c r="A162" s="40"/>
      <c r="B162" s="41"/>
      <c r="C162" s="206" t="s">
        <v>270</v>
      </c>
      <c r="D162" s="206" t="s">
        <v>124</v>
      </c>
      <c r="E162" s="207" t="s">
        <v>271</v>
      </c>
      <c r="F162" s="208" t="s">
        <v>272</v>
      </c>
      <c r="G162" s="209" t="s">
        <v>135</v>
      </c>
      <c r="H162" s="210">
        <v>5.7599999999999998</v>
      </c>
      <c r="I162" s="211"/>
      <c r="J162" s="212">
        <f>ROUND(I162*H162,2)</f>
        <v>0</v>
      </c>
      <c r="K162" s="208" t="s">
        <v>128</v>
      </c>
      <c r="L162" s="46"/>
      <c r="M162" s="213" t="s">
        <v>19</v>
      </c>
      <c r="N162" s="214" t="s">
        <v>46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0.00014999999999999999</v>
      </c>
      <c r="T162" s="216">
        <f>S162*H162</f>
        <v>0.00086399999999999986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222</v>
      </c>
      <c r="AT162" s="217" t="s">
        <v>124</v>
      </c>
      <c r="AU162" s="217" t="s">
        <v>84</v>
      </c>
      <c r="AY162" s="19" t="s">
        <v>121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222</v>
      </c>
      <c r="BM162" s="217" t="s">
        <v>273</v>
      </c>
    </row>
    <row r="163" s="2" customFormat="1">
      <c r="A163" s="40"/>
      <c r="B163" s="41"/>
      <c r="C163" s="42"/>
      <c r="D163" s="219" t="s">
        <v>131</v>
      </c>
      <c r="E163" s="42"/>
      <c r="F163" s="220" t="s">
        <v>274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131</v>
      </c>
      <c r="AU163" s="19" t="s">
        <v>84</v>
      </c>
    </row>
    <row r="164" s="13" customFormat="1">
      <c r="A164" s="13"/>
      <c r="B164" s="224"/>
      <c r="C164" s="225"/>
      <c r="D164" s="226" t="s">
        <v>138</v>
      </c>
      <c r="E164" s="225"/>
      <c r="F164" s="228" t="s">
        <v>275</v>
      </c>
      <c r="G164" s="225"/>
      <c r="H164" s="229">
        <v>5.7599999999999998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138</v>
      </c>
      <c r="AU164" s="235" t="s">
        <v>84</v>
      </c>
      <c r="AV164" s="13" t="s">
        <v>84</v>
      </c>
      <c r="AW164" s="13" t="s">
        <v>4</v>
      </c>
      <c r="AX164" s="13" t="s">
        <v>80</v>
      </c>
      <c r="AY164" s="235" t="s">
        <v>121</v>
      </c>
    </row>
    <row r="165" s="2" customFormat="1" ht="16.5" customHeight="1">
      <c r="A165" s="40"/>
      <c r="B165" s="41"/>
      <c r="C165" s="206" t="s">
        <v>276</v>
      </c>
      <c r="D165" s="206" t="s">
        <v>124</v>
      </c>
      <c r="E165" s="207" t="s">
        <v>277</v>
      </c>
      <c r="F165" s="208" t="s">
        <v>278</v>
      </c>
      <c r="G165" s="209" t="s">
        <v>135</v>
      </c>
      <c r="H165" s="210">
        <v>5.7599999999999998</v>
      </c>
      <c r="I165" s="211"/>
      <c r="J165" s="212">
        <f>ROUND(I165*H165,2)</f>
        <v>0</v>
      </c>
      <c r="K165" s="208" t="s">
        <v>128</v>
      </c>
      <c r="L165" s="46"/>
      <c r="M165" s="213" t="s">
        <v>19</v>
      </c>
      <c r="N165" s="214" t="s">
        <v>46</v>
      </c>
      <c r="O165" s="86"/>
      <c r="P165" s="215">
        <f>O165*H165</f>
        <v>0</v>
      </c>
      <c r="Q165" s="215">
        <v>0.00021000000000000001</v>
      </c>
      <c r="R165" s="215">
        <f>Q165*H165</f>
        <v>0.0012095999999999999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222</v>
      </c>
      <c r="AT165" s="217" t="s">
        <v>124</v>
      </c>
      <c r="AU165" s="217" t="s">
        <v>84</v>
      </c>
      <c r="AY165" s="19" t="s">
        <v>121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222</v>
      </c>
      <c r="BM165" s="217" t="s">
        <v>279</v>
      </c>
    </row>
    <row r="166" s="2" customFormat="1">
      <c r="A166" s="40"/>
      <c r="B166" s="41"/>
      <c r="C166" s="42"/>
      <c r="D166" s="219" t="s">
        <v>131</v>
      </c>
      <c r="E166" s="42"/>
      <c r="F166" s="220" t="s">
        <v>280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131</v>
      </c>
      <c r="AU166" s="19" t="s">
        <v>84</v>
      </c>
    </row>
    <row r="167" s="2" customFormat="1" ht="24.15" customHeight="1">
      <c r="A167" s="40"/>
      <c r="B167" s="41"/>
      <c r="C167" s="206" t="s">
        <v>281</v>
      </c>
      <c r="D167" s="206" t="s">
        <v>124</v>
      </c>
      <c r="E167" s="207" t="s">
        <v>282</v>
      </c>
      <c r="F167" s="208" t="s">
        <v>283</v>
      </c>
      <c r="G167" s="209" t="s">
        <v>135</v>
      </c>
      <c r="H167" s="210">
        <v>5.7599999999999998</v>
      </c>
      <c r="I167" s="211"/>
      <c r="J167" s="212">
        <f>ROUND(I167*H167,2)</f>
        <v>0</v>
      </c>
      <c r="K167" s="208" t="s">
        <v>128</v>
      </c>
      <c r="L167" s="46"/>
      <c r="M167" s="213" t="s">
        <v>19</v>
      </c>
      <c r="N167" s="214" t="s">
        <v>46</v>
      </c>
      <c r="O167" s="86"/>
      <c r="P167" s="215">
        <f>O167*H167</f>
        <v>0</v>
      </c>
      <c r="Q167" s="215">
        <v>0.00029</v>
      </c>
      <c r="R167" s="215">
        <f>Q167*H167</f>
        <v>0.0016704000000000001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222</v>
      </c>
      <c r="AT167" s="217" t="s">
        <v>124</v>
      </c>
      <c r="AU167" s="217" t="s">
        <v>84</v>
      </c>
      <c r="AY167" s="19" t="s">
        <v>121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80</v>
      </c>
      <c r="BK167" s="218">
        <f>ROUND(I167*H167,2)</f>
        <v>0</v>
      </c>
      <c r="BL167" s="19" t="s">
        <v>222</v>
      </c>
      <c r="BM167" s="217" t="s">
        <v>284</v>
      </c>
    </row>
    <row r="168" s="2" customFormat="1">
      <c r="A168" s="40"/>
      <c r="B168" s="41"/>
      <c r="C168" s="42"/>
      <c r="D168" s="219" t="s">
        <v>131</v>
      </c>
      <c r="E168" s="42"/>
      <c r="F168" s="220" t="s">
        <v>285</v>
      </c>
      <c r="G168" s="42"/>
      <c r="H168" s="42"/>
      <c r="I168" s="221"/>
      <c r="J168" s="42"/>
      <c r="K168" s="42"/>
      <c r="L168" s="46"/>
      <c r="M168" s="268"/>
      <c r="N168" s="269"/>
      <c r="O168" s="270"/>
      <c r="P168" s="270"/>
      <c r="Q168" s="270"/>
      <c r="R168" s="270"/>
      <c r="S168" s="270"/>
      <c r="T168" s="271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131</v>
      </c>
      <c r="AU168" s="19" t="s">
        <v>84</v>
      </c>
    </row>
    <row r="169" s="2" customFormat="1" ht="6.96" customHeight="1">
      <c r="A169" s="40"/>
      <c r="B169" s="61"/>
      <c r="C169" s="62"/>
      <c r="D169" s="62"/>
      <c r="E169" s="62"/>
      <c r="F169" s="62"/>
      <c r="G169" s="62"/>
      <c r="H169" s="62"/>
      <c r="I169" s="62"/>
      <c r="J169" s="62"/>
      <c r="K169" s="62"/>
      <c r="L169" s="46"/>
      <c r="M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</sheetData>
  <sheetProtection sheet="1" autoFilter="0" formatColumns="0" formatRows="0" objects="1" scenarios="1" spinCount="100000" saltValue="qH7ywDr7etBDcSAmdERUdGtbL4RxSGKelntHn5kInidiAXilP2i3Ix6HXfia/5i+kXk2ljuPjcxl8F80O3+OZQ==" hashValue="kIhj8HGluSumAunYGSXBR992swwzo2t8R8f7d0tLY0l1kuTM8CQIfsVNYwjTJswrfMVsJushcRJG7VKBVyljXA==" algorithmName="SHA-512" password="CC35"/>
  <autoFilter ref="C90:K168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317142444"/>
    <hyperlink ref="F97" r:id="rId2" display="https://podminky.urs.cz/item/CS_URS_2024_02/342272245"/>
    <hyperlink ref="F103" r:id="rId3" display="https://podminky.urs.cz/item/CS_URS_2024_02/612131121"/>
    <hyperlink ref="F106" r:id="rId4" display="https://podminky.urs.cz/item/CS_URS_2024_02/612142001"/>
    <hyperlink ref="F108" r:id="rId5" display="https://podminky.urs.cz/item/CS_URS_2024_02/612321131"/>
    <hyperlink ref="F111" r:id="rId6" display="https://podminky.urs.cz/item/CS_URS_2024_02/622131121"/>
    <hyperlink ref="F114" r:id="rId7" display="https://podminky.urs.cz/item/CS_URS_2024_02/622142001"/>
    <hyperlink ref="F116" r:id="rId8" display="https://podminky.urs.cz/item/CS_URS_2024_02/622531012"/>
    <hyperlink ref="F119" r:id="rId9" display="https://podminky.urs.cz/item/CS_URS_2024_02/949101111"/>
    <hyperlink ref="F123" r:id="rId10" display="https://podminky.urs.cz/item/CS_URS_2024_02/953961112"/>
    <hyperlink ref="F130" r:id="rId11" display="https://podminky.urs.cz/item/CS_URS_2024_02/962086111"/>
    <hyperlink ref="F135" r:id="rId12" display="https://podminky.urs.cz/item/CS_URS_2024_02/968072456"/>
    <hyperlink ref="F139" r:id="rId13" display="https://podminky.urs.cz/item/CS_URS_2024_02/997013211"/>
    <hyperlink ref="F141" r:id="rId14" display="https://podminky.urs.cz/item/CS_URS_2024_02/997013501"/>
    <hyperlink ref="F143" r:id="rId15" display="https://podminky.urs.cz/item/CS_URS_2024_02/997013509"/>
    <hyperlink ref="F148" r:id="rId16" display="https://podminky.urs.cz/item/CS_URS_2024_02/998018001"/>
    <hyperlink ref="F152" r:id="rId17" display="https://podminky.urs.cz/item/CS_URS_2024_02/767640111"/>
    <hyperlink ref="F157" r:id="rId18" display="https://podminky.urs.cz/item/CS_URS_2024_02/767649191"/>
    <hyperlink ref="F160" r:id="rId19" display="https://podminky.urs.cz/item/CS_URS_2024_02/998767121"/>
    <hyperlink ref="F163" r:id="rId20" display="https://podminky.urs.cz/item/CS_URS_2024_02/784111011"/>
    <hyperlink ref="F166" r:id="rId21" display="https://podminky.urs.cz/item/CS_URS_2024_02/784181101"/>
    <hyperlink ref="F168" r:id="rId22" display="https://podminky.urs.cz/item/CS_URS_2024_02/78422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87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Výměna vchodových dveří v MŠ Školní a Weberova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286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18. 11. 2024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ROUND((SUM(BE87:BE124)),  2)</f>
        <v>0</v>
      </c>
      <c r="G33" s="40"/>
      <c r="H33" s="40"/>
      <c r="I33" s="150">
        <v>0.20999999999999999</v>
      </c>
      <c r="J33" s="149">
        <f>ROUND(((SUM(BE87:BE124))*I33),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ROUND((SUM(BF87:BF124)),  2)</f>
        <v>0</v>
      </c>
      <c r="G34" s="40"/>
      <c r="H34" s="40"/>
      <c r="I34" s="150">
        <v>0.12</v>
      </c>
      <c r="J34" s="149">
        <f>ROUND(((SUM(BF87:BF124))*I34),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ROUND((SUM(BG87:BG124)),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ROUND((SUM(BH87:BH124)),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ROUND((SUM(BI87:BI124)),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Výměna vchodových dveří v MŠ Školní a Weberova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2 - MŠ Weberova 1535/16, Děčín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Děčín</v>
      </c>
      <c r="G52" s="42"/>
      <c r="H52" s="42"/>
      <c r="I52" s="34" t="s">
        <v>23</v>
      </c>
      <c r="J52" s="74" t="str">
        <f>IF(J12="","",J12)</f>
        <v>18. 11. 2024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Děčín</v>
      </c>
      <c r="G54" s="42"/>
      <c r="H54" s="42"/>
      <c r="I54" s="34" t="s">
        <v>32</v>
      </c>
      <c r="J54" s="38" t="str">
        <f>E21</f>
        <v>Vladimír Vidai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94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287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288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100</v>
      </c>
      <c r="E63" s="176"/>
      <c r="F63" s="176"/>
      <c r="G63" s="176"/>
      <c r="H63" s="176"/>
      <c r="I63" s="176"/>
      <c r="J63" s="177">
        <f>J97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101</v>
      </c>
      <c r="E64" s="176"/>
      <c r="F64" s="176"/>
      <c r="G64" s="176"/>
      <c r="H64" s="176"/>
      <c r="I64" s="176"/>
      <c r="J64" s="177">
        <f>J101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102</v>
      </c>
      <c r="E65" s="176"/>
      <c r="F65" s="176"/>
      <c r="G65" s="176"/>
      <c r="H65" s="176"/>
      <c r="I65" s="176"/>
      <c r="J65" s="177">
        <f>J110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103</v>
      </c>
      <c r="E66" s="170"/>
      <c r="F66" s="170"/>
      <c r="G66" s="170"/>
      <c r="H66" s="170"/>
      <c r="I66" s="170"/>
      <c r="J66" s="171">
        <f>J113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104</v>
      </c>
      <c r="E67" s="176"/>
      <c r="F67" s="176"/>
      <c r="G67" s="176"/>
      <c r="H67" s="176"/>
      <c r="I67" s="176"/>
      <c r="J67" s="177">
        <f>J114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106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Výměna vchodových dveří v MŠ Školní a Weberova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88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2 - MŠ Weberova 1535/16, Děčín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Děčín</v>
      </c>
      <c r="G81" s="42"/>
      <c r="H81" s="42"/>
      <c r="I81" s="34" t="s">
        <v>23</v>
      </c>
      <c r="J81" s="74" t="str">
        <f>IF(J12="","",J12)</f>
        <v>18. 11. 2024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Statutární město Děčín</v>
      </c>
      <c r="G83" s="42"/>
      <c r="H83" s="42"/>
      <c r="I83" s="34" t="s">
        <v>32</v>
      </c>
      <c r="J83" s="38" t="str">
        <f>E21</f>
        <v>Vladimír Vidai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30</v>
      </c>
      <c r="D84" s="42"/>
      <c r="E84" s="42"/>
      <c r="F84" s="29" t="str">
        <f>IF(E18="","",E18)</f>
        <v>Vyplň údaj</v>
      </c>
      <c r="G84" s="42"/>
      <c r="H84" s="42"/>
      <c r="I84" s="34" t="s">
        <v>37</v>
      </c>
      <c r="J84" s="38" t="str">
        <f>E24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107</v>
      </c>
      <c r="D86" s="182" t="s">
        <v>60</v>
      </c>
      <c r="E86" s="182" t="s">
        <v>56</v>
      </c>
      <c r="F86" s="182" t="s">
        <v>57</v>
      </c>
      <c r="G86" s="182" t="s">
        <v>108</v>
      </c>
      <c r="H86" s="182" t="s">
        <v>109</v>
      </c>
      <c r="I86" s="182" t="s">
        <v>110</v>
      </c>
      <c r="J86" s="182" t="s">
        <v>92</v>
      </c>
      <c r="K86" s="183" t="s">
        <v>111</v>
      </c>
      <c r="L86" s="184"/>
      <c r="M86" s="94" t="s">
        <v>19</v>
      </c>
      <c r="N86" s="95" t="s">
        <v>45</v>
      </c>
      <c r="O86" s="95" t="s">
        <v>112</v>
      </c>
      <c r="P86" s="95" t="s">
        <v>113</v>
      </c>
      <c r="Q86" s="95" t="s">
        <v>114</v>
      </c>
      <c r="R86" s="95" t="s">
        <v>115</v>
      </c>
      <c r="S86" s="95" t="s">
        <v>116</v>
      </c>
      <c r="T86" s="96" t="s">
        <v>117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118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P88+P113</f>
        <v>0</v>
      </c>
      <c r="Q87" s="98"/>
      <c r="R87" s="187">
        <f>R88+R113</f>
        <v>0.13323576000000001</v>
      </c>
      <c r="S87" s="98"/>
      <c r="T87" s="188">
        <f>T88+T113</f>
        <v>0.34473600000000004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74</v>
      </c>
      <c r="AU87" s="19" t="s">
        <v>93</v>
      </c>
      <c r="BK87" s="189">
        <f>BK88+BK113</f>
        <v>0</v>
      </c>
    </row>
    <row r="88" s="12" customFormat="1" ht="25.92" customHeight="1">
      <c r="A88" s="12"/>
      <c r="B88" s="190"/>
      <c r="C88" s="191"/>
      <c r="D88" s="192" t="s">
        <v>74</v>
      </c>
      <c r="E88" s="193" t="s">
        <v>119</v>
      </c>
      <c r="F88" s="193" t="s">
        <v>120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P89+P93+P97+P101+P110</f>
        <v>0</v>
      </c>
      <c r="Q88" s="198"/>
      <c r="R88" s="199">
        <f>R89+R93+R97+R101+R110</f>
        <v>0.024030000000000003</v>
      </c>
      <c r="S88" s="198"/>
      <c r="T88" s="200">
        <f>T89+T93+T97+T101+T110</f>
        <v>0.34473600000000004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74</v>
      </c>
      <c r="AU88" s="202" t="s">
        <v>75</v>
      </c>
      <c r="AY88" s="201" t="s">
        <v>121</v>
      </c>
      <c r="BK88" s="203">
        <f>BK89+BK93+BK97+BK101+BK110</f>
        <v>0</v>
      </c>
    </row>
    <row r="89" s="12" customFormat="1" ht="22.8" customHeight="1">
      <c r="A89" s="12"/>
      <c r="B89" s="190"/>
      <c r="C89" s="191"/>
      <c r="D89" s="192" t="s">
        <v>74</v>
      </c>
      <c r="E89" s="204" t="s">
        <v>159</v>
      </c>
      <c r="F89" s="204" t="s">
        <v>289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SUM(P90:P92)</f>
        <v>0</v>
      </c>
      <c r="Q89" s="198"/>
      <c r="R89" s="199">
        <f>SUM(R90:R92)</f>
        <v>0.022860000000000002</v>
      </c>
      <c r="S89" s="198"/>
      <c r="T89" s="200">
        <f>SUM(T90:T92)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74</v>
      </c>
      <c r="AU89" s="202" t="s">
        <v>80</v>
      </c>
      <c r="AY89" s="201" t="s">
        <v>121</v>
      </c>
      <c r="BK89" s="203">
        <f>SUM(BK90:BK92)</f>
        <v>0</v>
      </c>
    </row>
    <row r="90" s="2" customFormat="1" ht="16.5" customHeight="1">
      <c r="A90" s="40"/>
      <c r="B90" s="41"/>
      <c r="C90" s="206" t="s">
        <v>80</v>
      </c>
      <c r="D90" s="206" t="s">
        <v>124</v>
      </c>
      <c r="E90" s="207" t="s">
        <v>290</v>
      </c>
      <c r="F90" s="208" t="s">
        <v>291</v>
      </c>
      <c r="G90" s="209" t="s">
        <v>292</v>
      </c>
      <c r="H90" s="210">
        <v>15.24</v>
      </c>
      <c r="I90" s="211"/>
      <c r="J90" s="212">
        <f>ROUND(I90*H90,2)</f>
        <v>0</v>
      </c>
      <c r="K90" s="208" t="s">
        <v>128</v>
      </c>
      <c r="L90" s="46"/>
      <c r="M90" s="213" t="s">
        <v>19</v>
      </c>
      <c r="N90" s="214" t="s">
        <v>46</v>
      </c>
      <c r="O90" s="86"/>
      <c r="P90" s="215">
        <f>O90*H90</f>
        <v>0</v>
      </c>
      <c r="Q90" s="215">
        <v>0.0015</v>
      </c>
      <c r="R90" s="215">
        <f>Q90*H90</f>
        <v>0.022860000000000002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129</v>
      </c>
      <c r="AT90" s="217" t="s">
        <v>124</v>
      </c>
      <c r="AU90" s="217" t="s">
        <v>84</v>
      </c>
      <c r="AY90" s="19" t="s">
        <v>121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129</v>
      </c>
      <c r="BM90" s="217" t="s">
        <v>293</v>
      </c>
    </row>
    <row r="91" s="2" customFormat="1">
      <c r="A91" s="40"/>
      <c r="B91" s="41"/>
      <c r="C91" s="42"/>
      <c r="D91" s="219" t="s">
        <v>131</v>
      </c>
      <c r="E91" s="42"/>
      <c r="F91" s="220" t="s">
        <v>294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131</v>
      </c>
      <c r="AU91" s="19" t="s">
        <v>84</v>
      </c>
    </row>
    <row r="92" s="13" customFormat="1">
      <c r="A92" s="13"/>
      <c r="B92" s="224"/>
      <c r="C92" s="225"/>
      <c r="D92" s="226" t="s">
        <v>138</v>
      </c>
      <c r="E92" s="227" t="s">
        <v>19</v>
      </c>
      <c r="F92" s="228" t="s">
        <v>295</v>
      </c>
      <c r="G92" s="225"/>
      <c r="H92" s="229">
        <v>15.24</v>
      </c>
      <c r="I92" s="230"/>
      <c r="J92" s="225"/>
      <c r="K92" s="225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138</v>
      </c>
      <c r="AU92" s="235" t="s">
        <v>84</v>
      </c>
      <c r="AV92" s="13" t="s">
        <v>84</v>
      </c>
      <c r="AW92" s="13" t="s">
        <v>36</v>
      </c>
      <c r="AX92" s="13" t="s">
        <v>80</v>
      </c>
      <c r="AY92" s="235" t="s">
        <v>121</v>
      </c>
    </row>
    <row r="93" s="12" customFormat="1" ht="22.8" customHeight="1">
      <c r="A93" s="12"/>
      <c r="B93" s="190"/>
      <c r="C93" s="191"/>
      <c r="D93" s="192" t="s">
        <v>74</v>
      </c>
      <c r="E93" s="204" t="s">
        <v>174</v>
      </c>
      <c r="F93" s="204" t="s">
        <v>296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SUM(P94:P96)</f>
        <v>0</v>
      </c>
      <c r="Q93" s="198"/>
      <c r="R93" s="199">
        <f>SUM(R94:R96)</f>
        <v>0.0011699999999999998</v>
      </c>
      <c r="S93" s="198"/>
      <c r="T93" s="200">
        <f>SUM(T94:T96)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74</v>
      </c>
      <c r="AU93" s="202" t="s">
        <v>80</v>
      </c>
      <c r="AY93" s="201" t="s">
        <v>121</v>
      </c>
      <c r="BK93" s="203">
        <f>SUM(BK94:BK96)</f>
        <v>0</v>
      </c>
    </row>
    <row r="94" s="2" customFormat="1" ht="24.15" customHeight="1">
      <c r="A94" s="40"/>
      <c r="B94" s="41"/>
      <c r="C94" s="206" t="s">
        <v>84</v>
      </c>
      <c r="D94" s="206" t="s">
        <v>124</v>
      </c>
      <c r="E94" s="207" t="s">
        <v>177</v>
      </c>
      <c r="F94" s="208" t="s">
        <v>178</v>
      </c>
      <c r="G94" s="209" t="s">
        <v>135</v>
      </c>
      <c r="H94" s="210">
        <v>9</v>
      </c>
      <c r="I94" s="211"/>
      <c r="J94" s="212">
        <f>ROUND(I94*H94,2)</f>
        <v>0</v>
      </c>
      <c r="K94" s="208" t="s">
        <v>128</v>
      </c>
      <c r="L94" s="46"/>
      <c r="M94" s="213" t="s">
        <v>19</v>
      </c>
      <c r="N94" s="214" t="s">
        <v>46</v>
      </c>
      <c r="O94" s="86"/>
      <c r="P94" s="215">
        <f>O94*H94</f>
        <v>0</v>
      </c>
      <c r="Q94" s="215">
        <v>0.00012999999999999999</v>
      </c>
      <c r="R94" s="215">
        <f>Q94*H94</f>
        <v>0.0011699999999999998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129</v>
      </c>
      <c r="AT94" s="217" t="s">
        <v>124</v>
      </c>
      <c r="AU94" s="217" t="s">
        <v>84</v>
      </c>
      <c r="AY94" s="19" t="s">
        <v>121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129</v>
      </c>
      <c r="BM94" s="217" t="s">
        <v>297</v>
      </c>
    </row>
    <row r="95" s="2" customFormat="1">
      <c r="A95" s="40"/>
      <c r="B95" s="41"/>
      <c r="C95" s="42"/>
      <c r="D95" s="219" t="s">
        <v>131</v>
      </c>
      <c r="E95" s="42"/>
      <c r="F95" s="220" t="s">
        <v>180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131</v>
      </c>
      <c r="AU95" s="19" t="s">
        <v>84</v>
      </c>
    </row>
    <row r="96" s="13" customFormat="1">
      <c r="A96" s="13"/>
      <c r="B96" s="224"/>
      <c r="C96" s="225"/>
      <c r="D96" s="226" t="s">
        <v>138</v>
      </c>
      <c r="E96" s="227" t="s">
        <v>19</v>
      </c>
      <c r="F96" s="228" t="s">
        <v>298</v>
      </c>
      <c r="G96" s="225"/>
      <c r="H96" s="229">
        <v>9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138</v>
      </c>
      <c r="AU96" s="235" t="s">
        <v>84</v>
      </c>
      <c r="AV96" s="13" t="s">
        <v>84</v>
      </c>
      <c r="AW96" s="13" t="s">
        <v>36</v>
      </c>
      <c r="AX96" s="13" t="s">
        <v>80</v>
      </c>
      <c r="AY96" s="235" t="s">
        <v>121</v>
      </c>
    </row>
    <row r="97" s="12" customFormat="1" ht="22.8" customHeight="1">
      <c r="A97" s="12"/>
      <c r="B97" s="190"/>
      <c r="C97" s="191"/>
      <c r="D97" s="192" t="s">
        <v>74</v>
      </c>
      <c r="E97" s="204" t="s">
        <v>198</v>
      </c>
      <c r="F97" s="204" t="s">
        <v>199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SUM(P98:P100)</f>
        <v>0</v>
      </c>
      <c r="Q97" s="198"/>
      <c r="R97" s="199">
        <f>SUM(R98:R100)</f>
        <v>0</v>
      </c>
      <c r="S97" s="198"/>
      <c r="T97" s="200">
        <f>SUM(T98:T100)</f>
        <v>0.34473600000000004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80</v>
      </c>
      <c r="AT97" s="202" t="s">
        <v>74</v>
      </c>
      <c r="AU97" s="202" t="s">
        <v>80</v>
      </c>
      <c r="AY97" s="201" t="s">
        <v>121</v>
      </c>
      <c r="BK97" s="203">
        <f>SUM(BK98:BK100)</f>
        <v>0</v>
      </c>
    </row>
    <row r="98" s="2" customFormat="1" ht="24.15" customHeight="1">
      <c r="A98" s="40"/>
      <c r="B98" s="41"/>
      <c r="C98" s="206" t="s">
        <v>122</v>
      </c>
      <c r="D98" s="206" t="s">
        <v>124</v>
      </c>
      <c r="E98" s="207" t="s">
        <v>205</v>
      </c>
      <c r="F98" s="208" t="s">
        <v>206</v>
      </c>
      <c r="G98" s="209" t="s">
        <v>135</v>
      </c>
      <c r="H98" s="210">
        <v>5.4720000000000004</v>
      </c>
      <c r="I98" s="211"/>
      <c r="J98" s="212">
        <f>ROUND(I98*H98,2)</f>
        <v>0</v>
      </c>
      <c r="K98" s="208" t="s">
        <v>128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0.063</v>
      </c>
      <c r="T98" s="216">
        <f>S98*H98</f>
        <v>0.34473600000000004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129</v>
      </c>
      <c r="AT98" s="217" t="s">
        <v>124</v>
      </c>
      <c r="AU98" s="217" t="s">
        <v>84</v>
      </c>
      <c r="AY98" s="19" t="s">
        <v>121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129</v>
      </c>
      <c r="BM98" s="217" t="s">
        <v>299</v>
      </c>
    </row>
    <row r="99" s="2" customFormat="1">
      <c r="A99" s="40"/>
      <c r="B99" s="41"/>
      <c r="C99" s="42"/>
      <c r="D99" s="219" t="s">
        <v>131</v>
      </c>
      <c r="E99" s="42"/>
      <c r="F99" s="220" t="s">
        <v>208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131</v>
      </c>
      <c r="AU99" s="19" t="s">
        <v>84</v>
      </c>
    </row>
    <row r="100" s="13" customFormat="1">
      <c r="A100" s="13"/>
      <c r="B100" s="224"/>
      <c r="C100" s="225"/>
      <c r="D100" s="226" t="s">
        <v>138</v>
      </c>
      <c r="E100" s="227" t="s">
        <v>19</v>
      </c>
      <c r="F100" s="228" t="s">
        <v>300</v>
      </c>
      <c r="G100" s="225"/>
      <c r="H100" s="229">
        <v>5.4720000000000004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138</v>
      </c>
      <c r="AU100" s="235" t="s">
        <v>84</v>
      </c>
      <c r="AV100" s="13" t="s">
        <v>84</v>
      </c>
      <c r="AW100" s="13" t="s">
        <v>36</v>
      </c>
      <c r="AX100" s="13" t="s">
        <v>80</v>
      </c>
      <c r="AY100" s="235" t="s">
        <v>121</v>
      </c>
    </row>
    <row r="101" s="12" customFormat="1" ht="22.8" customHeight="1">
      <c r="A101" s="12"/>
      <c r="B101" s="190"/>
      <c r="C101" s="191"/>
      <c r="D101" s="192" t="s">
        <v>74</v>
      </c>
      <c r="E101" s="204" t="s">
        <v>210</v>
      </c>
      <c r="F101" s="204" t="s">
        <v>211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SUM(P102:P109)</f>
        <v>0</v>
      </c>
      <c r="Q101" s="198"/>
      <c r="R101" s="199">
        <f>SUM(R102:R109)</f>
        <v>0</v>
      </c>
      <c r="S101" s="198"/>
      <c r="T101" s="200">
        <f>SUM(T102:T109)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80</v>
      </c>
      <c r="AT101" s="202" t="s">
        <v>74</v>
      </c>
      <c r="AU101" s="202" t="s">
        <v>80</v>
      </c>
      <c r="AY101" s="201" t="s">
        <v>121</v>
      </c>
      <c r="BK101" s="203">
        <f>SUM(BK102:BK109)</f>
        <v>0</v>
      </c>
    </row>
    <row r="102" s="2" customFormat="1" ht="24.15" customHeight="1">
      <c r="A102" s="40"/>
      <c r="B102" s="41"/>
      <c r="C102" s="206" t="s">
        <v>129</v>
      </c>
      <c r="D102" s="206" t="s">
        <v>124</v>
      </c>
      <c r="E102" s="207" t="s">
        <v>213</v>
      </c>
      <c r="F102" s="208" t="s">
        <v>214</v>
      </c>
      <c r="G102" s="209" t="s">
        <v>194</v>
      </c>
      <c r="H102" s="210">
        <v>0.34499999999999997</v>
      </c>
      <c r="I102" s="211"/>
      <c r="J102" s="212">
        <f>ROUND(I102*H102,2)</f>
        <v>0</v>
      </c>
      <c r="K102" s="208" t="s">
        <v>128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129</v>
      </c>
      <c r="AT102" s="217" t="s">
        <v>124</v>
      </c>
      <c r="AU102" s="217" t="s">
        <v>84</v>
      </c>
      <c r="AY102" s="19" t="s">
        <v>121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129</v>
      </c>
      <c r="BM102" s="217" t="s">
        <v>301</v>
      </c>
    </row>
    <row r="103" s="2" customFormat="1">
      <c r="A103" s="40"/>
      <c r="B103" s="41"/>
      <c r="C103" s="42"/>
      <c r="D103" s="219" t="s">
        <v>131</v>
      </c>
      <c r="E103" s="42"/>
      <c r="F103" s="220" t="s">
        <v>216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131</v>
      </c>
      <c r="AU103" s="19" t="s">
        <v>84</v>
      </c>
    </row>
    <row r="104" s="2" customFormat="1" ht="21.75" customHeight="1">
      <c r="A104" s="40"/>
      <c r="B104" s="41"/>
      <c r="C104" s="206" t="s">
        <v>152</v>
      </c>
      <c r="D104" s="206" t="s">
        <v>124</v>
      </c>
      <c r="E104" s="207" t="s">
        <v>218</v>
      </c>
      <c r="F104" s="208" t="s">
        <v>219</v>
      </c>
      <c r="G104" s="209" t="s">
        <v>194</v>
      </c>
      <c r="H104" s="210">
        <v>0.34499999999999997</v>
      </c>
      <c r="I104" s="211"/>
      <c r="J104" s="212">
        <f>ROUND(I104*H104,2)</f>
        <v>0</v>
      </c>
      <c r="K104" s="208" t="s">
        <v>128</v>
      </c>
      <c r="L104" s="46"/>
      <c r="M104" s="213" t="s">
        <v>19</v>
      </c>
      <c r="N104" s="214" t="s">
        <v>46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129</v>
      </c>
      <c r="AT104" s="217" t="s">
        <v>124</v>
      </c>
      <c r="AU104" s="217" t="s">
        <v>84</v>
      </c>
      <c r="AY104" s="19" t="s">
        <v>121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129</v>
      </c>
      <c r="BM104" s="217" t="s">
        <v>302</v>
      </c>
    </row>
    <row r="105" s="2" customFormat="1">
      <c r="A105" s="40"/>
      <c r="B105" s="41"/>
      <c r="C105" s="42"/>
      <c r="D105" s="219" t="s">
        <v>131</v>
      </c>
      <c r="E105" s="42"/>
      <c r="F105" s="220" t="s">
        <v>221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131</v>
      </c>
      <c r="AU105" s="19" t="s">
        <v>84</v>
      </c>
    </row>
    <row r="106" s="2" customFormat="1" ht="24.15" customHeight="1">
      <c r="A106" s="40"/>
      <c r="B106" s="41"/>
      <c r="C106" s="206" t="s">
        <v>159</v>
      </c>
      <c r="D106" s="206" t="s">
        <v>124</v>
      </c>
      <c r="E106" s="207" t="s">
        <v>223</v>
      </c>
      <c r="F106" s="208" t="s">
        <v>224</v>
      </c>
      <c r="G106" s="209" t="s">
        <v>194</v>
      </c>
      <c r="H106" s="210">
        <v>6.5549999999999997</v>
      </c>
      <c r="I106" s="211"/>
      <c r="J106" s="212">
        <f>ROUND(I106*H106,2)</f>
        <v>0</v>
      </c>
      <c r="K106" s="208" t="s">
        <v>128</v>
      </c>
      <c r="L106" s="46"/>
      <c r="M106" s="213" t="s">
        <v>19</v>
      </c>
      <c r="N106" s="214" t="s">
        <v>46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129</v>
      </c>
      <c r="AT106" s="217" t="s">
        <v>124</v>
      </c>
      <c r="AU106" s="217" t="s">
        <v>84</v>
      </c>
      <c r="AY106" s="19" t="s">
        <v>121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129</v>
      </c>
      <c r="BM106" s="217" t="s">
        <v>303</v>
      </c>
    </row>
    <row r="107" s="2" customFormat="1">
      <c r="A107" s="40"/>
      <c r="B107" s="41"/>
      <c r="C107" s="42"/>
      <c r="D107" s="219" t="s">
        <v>131</v>
      </c>
      <c r="E107" s="42"/>
      <c r="F107" s="220" t="s">
        <v>226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131</v>
      </c>
      <c r="AU107" s="19" t="s">
        <v>84</v>
      </c>
    </row>
    <row r="108" s="13" customFormat="1">
      <c r="A108" s="13"/>
      <c r="B108" s="224"/>
      <c r="C108" s="225"/>
      <c r="D108" s="226" t="s">
        <v>138</v>
      </c>
      <c r="E108" s="225"/>
      <c r="F108" s="228" t="s">
        <v>304</v>
      </c>
      <c r="G108" s="225"/>
      <c r="H108" s="229">
        <v>6.5549999999999997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138</v>
      </c>
      <c r="AU108" s="235" t="s">
        <v>84</v>
      </c>
      <c r="AV108" s="13" t="s">
        <v>84</v>
      </c>
      <c r="AW108" s="13" t="s">
        <v>4</v>
      </c>
      <c r="AX108" s="13" t="s">
        <v>80</v>
      </c>
      <c r="AY108" s="235" t="s">
        <v>121</v>
      </c>
    </row>
    <row r="109" s="2" customFormat="1" ht="16.5" customHeight="1">
      <c r="A109" s="40"/>
      <c r="B109" s="41"/>
      <c r="C109" s="247" t="s">
        <v>164</v>
      </c>
      <c r="D109" s="247" t="s">
        <v>191</v>
      </c>
      <c r="E109" s="248" t="s">
        <v>229</v>
      </c>
      <c r="F109" s="249" t="s">
        <v>230</v>
      </c>
      <c r="G109" s="250" t="s">
        <v>194</v>
      </c>
      <c r="H109" s="251">
        <v>0.34499999999999997</v>
      </c>
      <c r="I109" s="252"/>
      <c r="J109" s="253">
        <f>ROUND(I109*H109,2)</f>
        <v>0</v>
      </c>
      <c r="K109" s="249" t="s">
        <v>128</v>
      </c>
      <c r="L109" s="254"/>
      <c r="M109" s="255" t="s">
        <v>19</v>
      </c>
      <c r="N109" s="256" t="s">
        <v>46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169</v>
      </c>
      <c r="AT109" s="217" t="s">
        <v>191</v>
      </c>
      <c r="AU109" s="217" t="s">
        <v>84</v>
      </c>
      <c r="AY109" s="19" t="s">
        <v>121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129</v>
      </c>
      <c r="BM109" s="217" t="s">
        <v>305</v>
      </c>
    </row>
    <row r="110" s="12" customFormat="1" ht="22.8" customHeight="1">
      <c r="A110" s="12"/>
      <c r="B110" s="190"/>
      <c r="C110" s="191"/>
      <c r="D110" s="192" t="s">
        <v>74</v>
      </c>
      <c r="E110" s="204" t="s">
        <v>232</v>
      </c>
      <c r="F110" s="204" t="s">
        <v>233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SUM(P111:P112)</f>
        <v>0</v>
      </c>
      <c r="Q110" s="198"/>
      <c r="R110" s="199">
        <f>SUM(R111:R112)</f>
        <v>0</v>
      </c>
      <c r="S110" s="198"/>
      <c r="T110" s="20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80</v>
      </c>
      <c r="AT110" s="202" t="s">
        <v>74</v>
      </c>
      <c r="AU110" s="202" t="s">
        <v>80</v>
      </c>
      <c r="AY110" s="201" t="s">
        <v>121</v>
      </c>
      <c r="BK110" s="203">
        <f>SUM(BK111:BK112)</f>
        <v>0</v>
      </c>
    </row>
    <row r="111" s="2" customFormat="1" ht="33" customHeight="1">
      <c r="A111" s="40"/>
      <c r="B111" s="41"/>
      <c r="C111" s="206" t="s">
        <v>169</v>
      </c>
      <c r="D111" s="206" t="s">
        <v>124</v>
      </c>
      <c r="E111" s="207" t="s">
        <v>235</v>
      </c>
      <c r="F111" s="208" t="s">
        <v>236</v>
      </c>
      <c r="G111" s="209" t="s">
        <v>194</v>
      </c>
      <c r="H111" s="210">
        <v>0.024</v>
      </c>
      <c r="I111" s="211"/>
      <c r="J111" s="212">
        <f>ROUND(I111*H111,2)</f>
        <v>0</v>
      </c>
      <c r="K111" s="208" t="s">
        <v>128</v>
      </c>
      <c r="L111" s="46"/>
      <c r="M111" s="213" t="s">
        <v>19</v>
      </c>
      <c r="N111" s="214" t="s">
        <v>46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129</v>
      </c>
      <c r="AT111" s="217" t="s">
        <v>124</v>
      </c>
      <c r="AU111" s="217" t="s">
        <v>84</v>
      </c>
      <c r="AY111" s="19" t="s">
        <v>121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129</v>
      </c>
      <c r="BM111" s="217" t="s">
        <v>306</v>
      </c>
    </row>
    <row r="112" s="2" customFormat="1">
      <c r="A112" s="40"/>
      <c r="B112" s="41"/>
      <c r="C112" s="42"/>
      <c r="D112" s="219" t="s">
        <v>131</v>
      </c>
      <c r="E112" s="42"/>
      <c r="F112" s="220" t="s">
        <v>238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131</v>
      </c>
      <c r="AU112" s="19" t="s">
        <v>84</v>
      </c>
    </row>
    <row r="113" s="12" customFormat="1" ht="25.92" customHeight="1">
      <c r="A113" s="12"/>
      <c r="B113" s="190"/>
      <c r="C113" s="191"/>
      <c r="D113" s="192" t="s">
        <v>74</v>
      </c>
      <c r="E113" s="193" t="s">
        <v>239</v>
      </c>
      <c r="F113" s="193" t="s">
        <v>240</v>
      </c>
      <c r="G113" s="191"/>
      <c r="H113" s="191"/>
      <c r="I113" s="194"/>
      <c r="J113" s="195">
        <f>BK113</f>
        <v>0</v>
      </c>
      <c r="K113" s="191"/>
      <c r="L113" s="196"/>
      <c r="M113" s="197"/>
      <c r="N113" s="198"/>
      <c r="O113" s="198"/>
      <c r="P113" s="199">
        <f>P114</f>
        <v>0</v>
      </c>
      <c r="Q113" s="198"/>
      <c r="R113" s="199">
        <f>R114</f>
        <v>0.10920576</v>
      </c>
      <c r="S113" s="198"/>
      <c r="T113" s="200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84</v>
      </c>
      <c r="AT113" s="202" t="s">
        <v>74</v>
      </c>
      <c r="AU113" s="202" t="s">
        <v>75</v>
      </c>
      <c r="AY113" s="201" t="s">
        <v>121</v>
      </c>
      <c r="BK113" s="203">
        <f>BK114</f>
        <v>0</v>
      </c>
    </row>
    <row r="114" s="12" customFormat="1" ht="22.8" customHeight="1">
      <c r="A114" s="12"/>
      <c r="B114" s="190"/>
      <c r="C114" s="191"/>
      <c r="D114" s="192" t="s">
        <v>74</v>
      </c>
      <c r="E114" s="204" t="s">
        <v>241</v>
      </c>
      <c r="F114" s="204" t="s">
        <v>242</v>
      </c>
      <c r="G114" s="191"/>
      <c r="H114" s="191"/>
      <c r="I114" s="194"/>
      <c r="J114" s="205">
        <f>BK114</f>
        <v>0</v>
      </c>
      <c r="K114" s="191"/>
      <c r="L114" s="196"/>
      <c r="M114" s="197"/>
      <c r="N114" s="198"/>
      <c r="O114" s="198"/>
      <c r="P114" s="199">
        <f>SUM(P115:P124)</f>
        <v>0</v>
      </c>
      <c r="Q114" s="198"/>
      <c r="R114" s="199">
        <f>SUM(R115:R124)</f>
        <v>0.10920576</v>
      </c>
      <c r="S114" s="198"/>
      <c r="T114" s="200">
        <f>SUM(T115:T124)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84</v>
      </c>
      <c r="AT114" s="202" t="s">
        <v>74</v>
      </c>
      <c r="AU114" s="202" t="s">
        <v>80</v>
      </c>
      <c r="AY114" s="201" t="s">
        <v>121</v>
      </c>
      <c r="BK114" s="203">
        <f>SUM(BK115:BK124)</f>
        <v>0</v>
      </c>
    </row>
    <row r="115" s="2" customFormat="1" ht="16.5" customHeight="1">
      <c r="A115" s="40"/>
      <c r="B115" s="41"/>
      <c r="C115" s="206" t="s">
        <v>176</v>
      </c>
      <c r="D115" s="206" t="s">
        <v>124</v>
      </c>
      <c r="E115" s="207" t="s">
        <v>307</v>
      </c>
      <c r="F115" s="208" t="s">
        <v>308</v>
      </c>
      <c r="G115" s="209" t="s">
        <v>127</v>
      </c>
      <c r="H115" s="210">
        <v>2</v>
      </c>
      <c r="I115" s="211"/>
      <c r="J115" s="212">
        <f>ROUND(I115*H115,2)</f>
        <v>0</v>
      </c>
      <c r="K115" s="208" t="s">
        <v>128</v>
      </c>
      <c r="L115" s="46"/>
      <c r="M115" s="213" t="s">
        <v>19</v>
      </c>
      <c r="N115" s="214" t="s">
        <v>46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222</v>
      </c>
      <c r="AT115" s="217" t="s">
        <v>124</v>
      </c>
      <c r="AU115" s="217" t="s">
        <v>84</v>
      </c>
      <c r="AY115" s="19" t="s">
        <v>121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222</v>
      </c>
      <c r="BM115" s="217" t="s">
        <v>309</v>
      </c>
    </row>
    <row r="116" s="2" customFormat="1">
      <c r="A116" s="40"/>
      <c r="B116" s="41"/>
      <c r="C116" s="42"/>
      <c r="D116" s="219" t="s">
        <v>131</v>
      </c>
      <c r="E116" s="42"/>
      <c r="F116" s="220" t="s">
        <v>310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131</v>
      </c>
      <c r="AU116" s="19" t="s">
        <v>84</v>
      </c>
    </row>
    <row r="117" s="2" customFormat="1" ht="21.75" customHeight="1">
      <c r="A117" s="40"/>
      <c r="B117" s="41"/>
      <c r="C117" s="247" t="s">
        <v>184</v>
      </c>
      <c r="D117" s="247" t="s">
        <v>191</v>
      </c>
      <c r="E117" s="248" t="s">
        <v>311</v>
      </c>
      <c r="F117" s="249" t="s">
        <v>312</v>
      </c>
      <c r="G117" s="250" t="s">
        <v>135</v>
      </c>
      <c r="H117" s="251">
        <v>5.4720000000000004</v>
      </c>
      <c r="I117" s="252"/>
      <c r="J117" s="253">
        <f>ROUND(I117*H117,2)</f>
        <v>0</v>
      </c>
      <c r="K117" s="249" t="s">
        <v>128</v>
      </c>
      <c r="L117" s="254"/>
      <c r="M117" s="255" t="s">
        <v>19</v>
      </c>
      <c r="N117" s="256" t="s">
        <v>46</v>
      </c>
      <c r="O117" s="86"/>
      <c r="P117" s="215">
        <f>O117*H117</f>
        <v>0</v>
      </c>
      <c r="Q117" s="215">
        <v>0.01908</v>
      </c>
      <c r="R117" s="215">
        <f>Q117*H117</f>
        <v>0.10440576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251</v>
      </c>
      <c r="AT117" s="217" t="s">
        <v>191</v>
      </c>
      <c r="AU117" s="217" t="s">
        <v>84</v>
      </c>
      <c r="AY117" s="19" t="s">
        <v>121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222</v>
      </c>
      <c r="BM117" s="217" t="s">
        <v>313</v>
      </c>
    </row>
    <row r="118" s="2" customFormat="1">
      <c r="A118" s="40"/>
      <c r="B118" s="41"/>
      <c r="C118" s="42"/>
      <c r="D118" s="226" t="s">
        <v>253</v>
      </c>
      <c r="E118" s="42"/>
      <c r="F118" s="267" t="s">
        <v>254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253</v>
      </c>
      <c r="AU118" s="19" t="s">
        <v>84</v>
      </c>
    </row>
    <row r="119" s="13" customFormat="1">
      <c r="A119" s="13"/>
      <c r="B119" s="224"/>
      <c r="C119" s="225"/>
      <c r="D119" s="226" t="s">
        <v>138</v>
      </c>
      <c r="E119" s="227" t="s">
        <v>19</v>
      </c>
      <c r="F119" s="228" t="s">
        <v>300</v>
      </c>
      <c r="G119" s="225"/>
      <c r="H119" s="229">
        <v>5.4720000000000004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138</v>
      </c>
      <c r="AU119" s="235" t="s">
        <v>84</v>
      </c>
      <c r="AV119" s="13" t="s">
        <v>84</v>
      </c>
      <c r="AW119" s="13" t="s">
        <v>36</v>
      </c>
      <c r="AX119" s="13" t="s">
        <v>80</v>
      </c>
      <c r="AY119" s="235" t="s">
        <v>121</v>
      </c>
    </row>
    <row r="120" s="2" customFormat="1" ht="16.5" customHeight="1">
      <c r="A120" s="40"/>
      <c r="B120" s="41"/>
      <c r="C120" s="206" t="s">
        <v>190</v>
      </c>
      <c r="D120" s="206" t="s">
        <v>124</v>
      </c>
      <c r="E120" s="207" t="s">
        <v>255</v>
      </c>
      <c r="F120" s="208" t="s">
        <v>256</v>
      </c>
      <c r="G120" s="209" t="s">
        <v>127</v>
      </c>
      <c r="H120" s="210">
        <v>2</v>
      </c>
      <c r="I120" s="211"/>
      <c r="J120" s="212">
        <f>ROUND(I120*H120,2)</f>
        <v>0</v>
      </c>
      <c r="K120" s="208" t="s">
        <v>128</v>
      </c>
      <c r="L120" s="46"/>
      <c r="M120" s="213" t="s">
        <v>19</v>
      </c>
      <c r="N120" s="214" t="s">
        <v>46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222</v>
      </c>
      <c r="AT120" s="217" t="s">
        <v>124</v>
      </c>
      <c r="AU120" s="217" t="s">
        <v>84</v>
      </c>
      <c r="AY120" s="19" t="s">
        <v>121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222</v>
      </c>
      <c r="BM120" s="217" t="s">
        <v>314</v>
      </c>
    </row>
    <row r="121" s="2" customFormat="1">
      <c r="A121" s="40"/>
      <c r="B121" s="41"/>
      <c r="C121" s="42"/>
      <c r="D121" s="219" t="s">
        <v>131</v>
      </c>
      <c r="E121" s="42"/>
      <c r="F121" s="220" t="s">
        <v>258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131</v>
      </c>
      <c r="AU121" s="19" t="s">
        <v>84</v>
      </c>
    </row>
    <row r="122" s="2" customFormat="1" ht="16.5" customHeight="1">
      <c r="A122" s="40"/>
      <c r="B122" s="41"/>
      <c r="C122" s="247" t="s">
        <v>8</v>
      </c>
      <c r="D122" s="247" t="s">
        <v>191</v>
      </c>
      <c r="E122" s="248" t="s">
        <v>260</v>
      </c>
      <c r="F122" s="249" t="s">
        <v>261</v>
      </c>
      <c r="G122" s="250" t="s">
        <v>127</v>
      </c>
      <c r="H122" s="251">
        <v>2</v>
      </c>
      <c r="I122" s="252"/>
      <c r="J122" s="253">
        <f>ROUND(I122*H122,2)</f>
        <v>0</v>
      </c>
      <c r="K122" s="249" t="s">
        <v>128</v>
      </c>
      <c r="L122" s="254"/>
      <c r="M122" s="255" t="s">
        <v>19</v>
      </c>
      <c r="N122" s="256" t="s">
        <v>46</v>
      </c>
      <c r="O122" s="86"/>
      <c r="P122" s="215">
        <f>O122*H122</f>
        <v>0</v>
      </c>
      <c r="Q122" s="215">
        <v>0.0023999999999999998</v>
      </c>
      <c r="R122" s="215">
        <f>Q122*H122</f>
        <v>0.0047999999999999996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251</v>
      </c>
      <c r="AT122" s="217" t="s">
        <v>191</v>
      </c>
      <c r="AU122" s="217" t="s">
        <v>84</v>
      </c>
      <c r="AY122" s="19" t="s">
        <v>121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222</v>
      </c>
      <c r="BM122" s="217" t="s">
        <v>315</v>
      </c>
    </row>
    <row r="123" s="2" customFormat="1" ht="24.15" customHeight="1">
      <c r="A123" s="40"/>
      <c r="B123" s="41"/>
      <c r="C123" s="206" t="s">
        <v>204</v>
      </c>
      <c r="D123" s="206" t="s">
        <v>124</v>
      </c>
      <c r="E123" s="207" t="s">
        <v>264</v>
      </c>
      <c r="F123" s="208" t="s">
        <v>265</v>
      </c>
      <c r="G123" s="209" t="s">
        <v>194</v>
      </c>
      <c r="H123" s="210">
        <v>0.109</v>
      </c>
      <c r="I123" s="211"/>
      <c r="J123" s="212">
        <f>ROUND(I123*H123,2)</f>
        <v>0</v>
      </c>
      <c r="K123" s="208" t="s">
        <v>128</v>
      </c>
      <c r="L123" s="46"/>
      <c r="M123" s="213" t="s">
        <v>19</v>
      </c>
      <c r="N123" s="214" t="s">
        <v>46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222</v>
      </c>
      <c r="AT123" s="217" t="s">
        <v>124</v>
      </c>
      <c r="AU123" s="217" t="s">
        <v>84</v>
      </c>
      <c r="AY123" s="19" t="s">
        <v>121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222</v>
      </c>
      <c r="BM123" s="217" t="s">
        <v>316</v>
      </c>
    </row>
    <row r="124" s="2" customFormat="1">
      <c r="A124" s="40"/>
      <c r="B124" s="41"/>
      <c r="C124" s="42"/>
      <c r="D124" s="219" t="s">
        <v>131</v>
      </c>
      <c r="E124" s="42"/>
      <c r="F124" s="220" t="s">
        <v>267</v>
      </c>
      <c r="G124" s="42"/>
      <c r="H124" s="42"/>
      <c r="I124" s="221"/>
      <c r="J124" s="42"/>
      <c r="K124" s="42"/>
      <c r="L124" s="46"/>
      <c r="M124" s="268"/>
      <c r="N124" s="269"/>
      <c r="O124" s="270"/>
      <c r="P124" s="270"/>
      <c r="Q124" s="270"/>
      <c r="R124" s="270"/>
      <c r="S124" s="270"/>
      <c r="T124" s="271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131</v>
      </c>
      <c r="AU124" s="19" t="s">
        <v>84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SL4InB4qwAyWC5rBNHAvDdPNgYvsbChx/+4ekhgDGGXTMUGFUOh44H+D9MhJK45sma2oAfrzAtUJY5ZXmfI7tQ==" hashValue="8OVBzPe+xxa3ZqIgZFGZga+6qfdlRTaFFaHjGErflieY2FHvbh7aA+6GXLFVs93fNjFdOOq+tVKc1xdjIb3FlA==" algorithmName="SHA-512" password="CC35"/>
  <autoFilter ref="C86:K12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619995001"/>
    <hyperlink ref="F95" r:id="rId2" display="https://podminky.urs.cz/item/CS_URS_2024_02/949101111"/>
    <hyperlink ref="F99" r:id="rId3" display="https://podminky.urs.cz/item/CS_URS_2024_02/968072456"/>
    <hyperlink ref="F103" r:id="rId4" display="https://podminky.urs.cz/item/CS_URS_2024_02/997013211"/>
    <hyperlink ref="F105" r:id="rId5" display="https://podminky.urs.cz/item/CS_URS_2024_02/997013501"/>
    <hyperlink ref="F107" r:id="rId6" display="https://podminky.urs.cz/item/CS_URS_2024_02/997013509"/>
    <hyperlink ref="F112" r:id="rId7" display="https://podminky.urs.cz/item/CS_URS_2024_02/998018001"/>
    <hyperlink ref="F116" r:id="rId8" display="https://podminky.urs.cz/item/CS_URS_2024_02/767640112"/>
    <hyperlink ref="F121" r:id="rId9" display="https://podminky.urs.cz/item/CS_URS_2024_02/767649191"/>
    <hyperlink ref="F124" r:id="rId10" display="https://podminky.urs.cz/item/CS_URS_2024_02/998767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2" customWidth="1"/>
    <col min="2" max="2" width="1.667969" style="272" customWidth="1"/>
    <col min="3" max="4" width="5" style="272" customWidth="1"/>
    <col min="5" max="5" width="11.66016" style="272" customWidth="1"/>
    <col min="6" max="6" width="9.160156" style="272" customWidth="1"/>
    <col min="7" max="7" width="5" style="272" customWidth="1"/>
    <col min="8" max="8" width="77.83203" style="272" customWidth="1"/>
    <col min="9" max="10" width="20" style="272" customWidth="1"/>
    <col min="11" max="11" width="1.667969" style="272" customWidth="1"/>
  </cols>
  <sheetData>
    <row r="1" s="1" customFormat="1" ht="37.5" customHeight="1"/>
    <row r="2" s="1" customFormat="1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="16" customFormat="1" ht="45" customHeight="1">
      <c r="B3" s="276"/>
      <c r="C3" s="277" t="s">
        <v>317</v>
      </c>
      <c r="D3" s="277"/>
      <c r="E3" s="277"/>
      <c r="F3" s="277"/>
      <c r="G3" s="277"/>
      <c r="H3" s="277"/>
      <c r="I3" s="277"/>
      <c r="J3" s="277"/>
      <c r="K3" s="278"/>
    </row>
    <row r="4" s="1" customFormat="1" ht="25.5" customHeight="1">
      <c r="B4" s="279"/>
      <c r="C4" s="280" t="s">
        <v>318</v>
      </c>
      <c r="D4" s="280"/>
      <c r="E4" s="280"/>
      <c r="F4" s="280"/>
      <c r="G4" s="280"/>
      <c r="H4" s="280"/>
      <c r="I4" s="280"/>
      <c r="J4" s="280"/>
      <c r="K4" s="281"/>
    </row>
    <row r="5" s="1" customFormat="1" ht="5.25" customHeight="1">
      <c r="B5" s="279"/>
      <c r="C5" s="282"/>
      <c r="D5" s="282"/>
      <c r="E5" s="282"/>
      <c r="F5" s="282"/>
      <c r="G5" s="282"/>
      <c r="H5" s="282"/>
      <c r="I5" s="282"/>
      <c r="J5" s="282"/>
      <c r="K5" s="281"/>
    </row>
    <row r="6" s="1" customFormat="1" ht="15" customHeight="1">
      <c r="B6" s="279"/>
      <c r="C6" s="283" t="s">
        <v>319</v>
      </c>
      <c r="D6" s="283"/>
      <c r="E6" s="283"/>
      <c r="F6" s="283"/>
      <c r="G6" s="283"/>
      <c r="H6" s="283"/>
      <c r="I6" s="283"/>
      <c r="J6" s="283"/>
      <c r="K6" s="281"/>
    </row>
    <row r="7" s="1" customFormat="1" ht="15" customHeight="1">
      <c r="B7" s="284"/>
      <c r="C7" s="283" t="s">
        <v>320</v>
      </c>
      <c r="D7" s="283"/>
      <c r="E7" s="283"/>
      <c r="F7" s="283"/>
      <c r="G7" s="283"/>
      <c r="H7" s="283"/>
      <c r="I7" s="283"/>
      <c r="J7" s="283"/>
      <c r="K7" s="281"/>
    </row>
    <row r="8" s="1" customFormat="1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s="1" customFormat="1" ht="15" customHeight="1">
      <c r="B9" s="284"/>
      <c r="C9" s="283" t="s">
        <v>321</v>
      </c>
      <c r="D9" s="283"/>
      <c r="E9" s="283"/>
      <c r="F9" s="283"/>
      <c r="G9" s="283"/>
      <c r="H9" s="283"/>
      <c r="I9" s="283"/>
      <c r="J9" s="283"/>
      <c r="K9" s="281"/>
    </row>
    <row r="10" s="1" customFormat="1" ht="15" customHeight="1">
      <c r="B10" s="284"/>
      <c r="C10" s="283"/>
      <c r="D10" s="283" t="s">
        <v>322</v>
      </c>
      <c r="E10" s="283"/>
      <c r="F10" s="283"/>
      <c r="G10" s="283"/>
      <c r="H10" s="283"/>
      <c r="I10" s="283"/>
      <c r="J10" s="283"/>
      <c r="K10" s="281"/>
    </row>
    <row r="11" s="1" customFormat="1" ht="15" customHeight="1">
      <c r="B11" s="284"/>
      <c r="C11" s="285"/>
      <c r="D11" s="283" t="s">
        <v>323</v>
      </c>
      <c r="E11" s="283"/>
      <c r="F11" s="283"/>
      <c r="G11" s="283"/>
      <c r="H11" s="283"/>
      <c r="I11" s="283"/>
      <c r="J11" s="283"/>
      <c r="K11" s="281"/>
    </row>
    <row r="12" s="1" customFormat="1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s="1" customFormat="1" ht="15" customHeight="1">
      <c r="B13" s="284"/>
      <c r="C13" s="285"/>
      <c r="D13" s="286" t="s">
        <v>324</v>
      </c>
      <c r="E13" s="283"/>
      <c r="F13" s="283"/>
      <c r="G13" s="283"/>
      <c r="H13" s="283"/>
      <c r="I13" s="283"/>
      <c r="J13" s="283"/>
      <c r="K13" s="281"/>
    </row>
    <row r="14" s="1" customFormat="1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s="1" customFormat="1" ht="15" customHeight="1">
      <c r="B15" s="284"/>
      <c r="C15" s="285"/>
      <c r="D15" s="283" t="s">
        <v>325</v>
      </c>
      <c r="E15" s="283"/>
      <c r="F15" s="283"/>
      <c r="G15" s="283"/>
      <c r="H15" s="283"/>
      <c r="I15" s="283"/>
      <c r="J15" s="283"/>
      <c r="K15" s="281"/>
    </row>
    <row r="16" s="1" customFormat="1" ht="15" customHeight="1">
      <c r="B16" s="284"/>
      <c r="C16" s="285"/>
      <c r="D16" s="283" t="s">
        <v>326</v>
      </c>
      <c r="E16" s="283"/>
      <c r="F16" s="283"/>
      <c r="G16" s="283"/>
      <c r="H16" s="283"/>
      <c r="I16" s="283"/>
      <c r="J16" s="283"/>
      <c r="K16" s="281"/>
    </row>
    <row r="17" s="1" customFormat="1" ht="15" customHeight="1">
      <c r="B17" s="284"/>
      <c r="C17" s="285"/>
      <c r="D17" s="283" t="s">
        <v>327</v>
      </c>
      <c r="E17" s="283"/>
      <c r="F17" s="283"/>
      <c r="G17" s="283"/>
      <c r="H17" s="283"/>
      <c r="I17" s="283"/>
      <c r="J17" s="283"/>
      <c r="K17" s="281"/>
    </row>
    <row r="18" s="1" customFormat="1" ht="15" customHeight="1">
      <c r="B18" s="284"/>
      <c r="C18" s="285"/>
      <c r="D18" s="285"/>
      <c r="E18" s="287" t="s">
        <v>82</v>
      </c>
      <c r="F18" s="283" t="s">
        <v>328</v>
      </c>
      <c r="G18" s="283"/>
      <c r="H18" s="283"/>
      <c r="I18" s="283"/>
      <c r="J18" s="283"/>
      <c r="K18" s="281"/>
    </row>
    <row r="19" s="1" customFormat="1" ht="15" customHeight="1">
      <c r="B19" s="284"/>
      <c r="C19" s="285"/>
      <c r="D19" s="285"/>
      <c r="E19" s="287" t="s">
        <v>329</v>
      </c>
      <c r="F19" s="283" t="s">
        <v>330</v>
      </c>
      <c r="G19" s="283"/>
      <c r="H19" s="283"/>
      <c r="I19" s="283"/>
      <c r="J19" s="283"/>
      <c r="K19" s="281"/>
    </row>
    <row r="20" s="1" customFormat="1" ht="15" customHeight="1">
      <c r="B20" s="284"/>
      <c r="C20" s="285"/>
      <c r="D20" s="285"/>
      <c r="E20" s="287" t="s">
        <v>331</v>
      </c>
      <c r="F20" s="283" t="s">
        <v>332</v>
      </c>
      <c r="G20" s="283"/>
      <c r="H20" s="283"/>
      <c r="I20" s="283"/>
      <c r="J20" s="283"/>
      <c r="K20" s="281"/>
    </row>
    <row r="21" s="1" customFormat="1" ht="15" customHeight="1">
      <c r="B21" s="284"/>
      <c r="C21" s="285"/>
      <c r="D21" s="285"/>
      <c r="E21" s="287" t="s">
        <v>333</v>
      </c>
      <c r="F21" s="283" t="s">
        <v>334</v>
      </c>
      <c r="G21" s="283"/>
      <c r="H21" s="283"/>
      <c r="I21" s="283"/>
      <c r="J21" s="283"/>
      <c r="K21" s="281"/>
    </row>
    <row r="22" s="1" customFormat="1" ht="15" customHeight="1">
      <c r="B22" s="284"/>
      <c r="C22" s="285"/>
      <c r="D22" s="285"/>
      <c r="E22" s="287" t="s">
        <v>335</v>
      </c>
      <c r="F22" s="283" t="s">
        <v>336</v>
      </c>
      <c r="G22" s="283"/>
      <c r="H22" s="283"/>
      <c r="I22" s="283"/>
      <c r="J22" s="283"/>
      <c r="K22" s="281"/>
    </row>
    <row r="23" s="1" customFormat="1" ht="15" customHeight="1">
      <c r="B23" s="284"/>
      <c r="C23" s="285"/>
      <c r="D23" s="285"/>
      <c r="E23" s="287" t="s">
        <v>337</v>
      </c>
      <c r="F23" s="283" t="s">
        <v>338</v>
      </c>
      <c r="G23" s="283"/>
      <c r="H23" s="283"/>
      <c r="I23" s="283"/>
      <c r="J23" s="283"/>
      <c r="K23" s="281"/>
    </row>
    <row r="24" s="1" customFormat="1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s="1" customFormat="1" ht="15" customHeight="1">
      <c r="B25" s="284"/>
      <c r="C25" s="283" t="s">
        <v>339</v>
      </c>
      <c r="D25" s="283"/>
      <c r="E25" s="283"/>
      <c r="F25" s="283"/>
      <c r="G25" s="283"/>
      <c r="H25" s="283"/>
      <c r="I25" s="283"/>
      <c r="J25" s="283"/>
      <c r="K25" s="281"/>
    </row>
    <row r="26" s="1" customFormat="1" ht="15" customHeight="1">
      <c r="B26" s="284"/>
      <c r="C26" s="283" t="s">
        <v>340</v>
      </c>
      <c r="D26" s="283"/>
      <c r="E26" s="283"/>
      <c r="F26" s="283"/>
      <c r="G26" s="283"/>
      <c r="H26" s="283"/>
      <c r="I26" s="283"/>
      <c r="J26" s="283"/>
      <c r="K26" s="281"/>
    </row>
    <row r="27" s="1" customFormat="1" ht="15" customHeight="1">
      <c r="B27" s="284"/>
      <c r="C27" s="283"/>
      <c r="D27" s="283" t="s">
        <v>341</v>
      </c>
      <c r="E27" s="283"/>
      <c r="F27" s="283"/>
      <c r="G27" s="283"/>
      <c r="H27" s="283"/>
      <c r="I27" s="283"/>
      <c r="J27" s="283"/>
      <c r="K27" s="281"/>
    </row>
    <row r="28" s="1" customFormat="1" ht="15" customHeight="1">
      <c r="B28" s="284"/>
      <c r="C28" s="285"/>
      <c r="D28" s="283" t="s">
        <v>342</v>
      </c>
      <c r="E28" s="283"/>
      <c r="F28" s="283"/>
      <c r="G28" s="283"/>
      <c r="H28" s="283"/>
      <c r="I28" s="283"/>
      <c r="J28" s="283"/>
      <c r="K28" s="281"/>
    </row>
    <row r="29" s="1" customFormat="1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s="1" customFormat="1" ht="15" customHeight="1">
      <c r="B30" s="284"/>
      <c r="C30" s="285"/>
      <c r="D30" s="283" t="s">
        <v>343</v>
      </c>
      <c r="E30" s="283"/>
      <c r="F30" s="283"/>
      <c r="G30" s="283"/>
      <c r="H30" s="283"/>
      <c r="I30" s="283"/>
      <c r="J30" s="283"/>
      <c r="K30" s="281"/>
    </row>
    <row r="31" s="1" customFormat="1" ht="15" customHeight="1">
      <c r="B31" s="284"/>
      <c r="C31" s="285"/>
      <c r="D31" s="283" t="s">
        <v>344</v>
      </c>
      <c r="E31" s="283"/>
      <c r="F31" s="283"/>
      <c r="G31" s="283"/>
      <c r="H31" s="283"/>
      <c r="I31" s="283"/>
      <c r="J31" s="283"/>
      <c r="K31" s="281"/>
    </row>
    <row r="32" s="1" customFormat="1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s="1" customFormat="1" ht="15" customHeight="1">
      <c r="B33" s="284"/>
      <c r="C33" s="285"/>
      <c r="D33" s="283" t="s">
        <v>345</v>
      </c>
      <c r="E33" s="283"/>
      <c r="F33" s="283"/>
      <c r="G33" s="283"/>
      <c r="H33" s="283"/>
      <c r="I33" s="283"/>
      <c r="J33" s="283"/>
      <c r="K33" s="281"/>
    </row>
    <row r="34" s="1" customFormat="1" ht="15" customHeight="1">
      <c r="B34" s="284"/>
      <c r="C34" s="285"/>
      <c r="D34" s="283" t="s">
        <v>346</v>
      </c>
      <c r="E34" s="283"/>
      <c r="F34" s="283"/>
      <c r="G34" s="283"/>
      <c r="H34" s="283"/>
      <c r="I34" s="283"/>
      <c r="J34" s="283"/>
      <c r="K34" s="281"/>
    </row>
    <row r="35" s="1" customFormat="1" ht="15" customHeight="1">
      <c r="B35" s="284"/>
      <c r="C35" s="285"/>
      <c r="D35" s="283" t="s">
        <v>347</v>
      </c>
      <c r="E35" s="283"/>
      <c r="F35" s="283"/>
      <c r="G35" s="283"/>
      <c r="H35" s="283"/>
      <c r="I35" s="283"/>
      <c r="J35" s="283"/>
      <c r="K35" s="281"/>
    </row>
    <row r="36" s="1" customFormat="1" ht="15" customHeight="1">
      <c r="B36" s="284"/>
      <c r="C36" s="285"/>
      <c r="D36" s="283"/>
      <c r="E36" s="286" t="s">
        <v>107</v>
      </c>
      <c r="F36" s="283"/>
      <c r="G36" s="283" t="s">
        <v>348</v>
      </c>
      <c r="H36" s="283"/>
      <c r="I36" s="283"/>
      <c r="J36" s="283"/>
      <c r="K36" s="281"/>
    </row>
    <row r="37" s="1" customFormat="1" ht="30.75" customHeight="1">
      <c r="B37" s="284"/>
      <c r="C37" s="285"/>
      <c r="D37" s="283"/>
      <c r="E37" s="286" t="s">
        <v>349</v>
      </c>
      <c r="F37" s="283"/>
      <c r="G37" s="283" t="s">
        <v>350</v>
      </c>
      <c r="H37" s="283"/>
      <c r="I37" s="283"/>
      <c r="J37" s="283"/>
      <c r="K37" s="281"/>
    </row>
    <row r="38" s="1" customFormat="1" ht="15" customHeight="1">
      <c r="B38" s="284"/>
      <c r="C38" s="285"/>
      <c r="D38" s="283"/>
      <c r="E38" s="286" t="s">
        <v>56</v>
      </c>
      <c r="F38" s="283"/>
      <c r="G38" s="283" t="s">
        <v>351</v>
      </c>
      <c r="H38" s="283"/>
      <c r="I38" s="283"/>
      <c r="J38" s="283"/>
      <c r="K38" s="281"/>
    </row>
    <row r="39" s="1" customFormat="1" ht="15" customHeight="1">
      <c r="B39" s="284"/>
      <c r="C39" s="285"/>
      <c r="D39" s="283"/>
      <c r="E39" s="286" t="s">
        <v>57</v>
      </c>
      <c r="F39" s="283"/>
      <c r="G39" s="283" t="s">
        <v>352</v>
      </c>
      <c r="H39" s="283"/>
      <c r="I39" s="283"/>
      <c r="J39" s="283"/>
      <c r="K39" s="281"/>
    </row>
    <row r="40" s="1" customFormat="1" ht="15" customHeight="1">
      <c r="B40" s="284"/>
      <c r="C40" s="285"/>
      <c r="D40" s="283"/>
      <c r="E40" s="286" t="s">
        <v>108</v>
      </c>
      <c r="F40" s="283"/>
      <c r="G40" s="283" t="s">
        <v>353</v>
      </c>
      <c r="H40" s="283"/>
      <c r="I40" s="283"/>
      <c r="J40" s="283"/>
      <c r="K40" s="281"/>
    </row>
    <row r="41" s="1" customFormat="1" ht="15" customHeight="1">
      <c r="B41" s="284"/>
      <c r="C41" s="285"/>
      <c r="D41" s="283"/>
      <c r="E41" s="286" t="s">
        <v>109</v>
      </c>
      <c r="F41" s="283"/>
      <c r="G41" s="283" t="s">
        <v>354</v>
      </c>
      <c r="H41" s="283"/>
      <c r="I41" s="283"/>
      <c r="J41" s="283"/>
      <c r="K41" s="281"/>
    </row>
    <row r="42" s="1" customFormat="1" ht="15" customHeight="1">
      <c r="B42" s="284"/>
      <c r="C42" s="285"/>
      <c r="D42" s="283"/>
      <c r="E42" s="286" t="s">
        <v>355</v>
      </c>
      <c r="F42" s="283"/>
      <c r="G42" s="283" t="s">
        <v>356</v>
      </c>
      <c r="H42" s="283"/>
      <c r="I42" s="283"/>
      <c r="J42" s="283"/>
      <c r="K42" s="281"/>
    </row>
    <row r="43" s="1" customFormat="1" ht="15" customHeight="1">
      <c r="B43" s="284"/>
      <c r="C43" s="285"/>
      <c r="D43" s="283"/>
      <c r="E43" s="286"/>
      <c r="F43" s="283"/>
      <c r="G43" s="283" t="s">
        <v>357</v>
      </c>
      <c r="H43" s="283"/>
      <c r="I43" s="283"/>
      <c r="J43" s="283"/>
      <c r="K43" s="281"/>
    </row>
    <row r="44" s="1" customFormat="1" ht="15" customHeight="1">
      <c r="B44" s="284"/>
      <c r="C44" s="285"/>
      <c r="D44" s="283"/>
      <c r="E44" s="286" t="s">
        <v>358</v>
      </c>
      <c r="F44" s="283"/>
      <c r="G44" s="283" t="s">
        <v>359</v>
      </c>
      <c r="H44" s="283"/>
      <c r="I44" s="283"/>
      <c r="J44" s="283"/>
      <c r="K44" s="281"/>
    </row>
    <row r="45" s="1" customFormat="1" ht="15" customHeight="1">
      <c r="B45" s="284"/>
      <c r="C45" s="285"/>
      <c r="D45" s="283"/>
      <c r="E45" s="286" t="s">
        <v>111</v>
      </c>
      <c r="F45" s="283"/>
      <c r="G45" s="283" t="s">
        <v>360</v>
      </c>
      <c r="H45" s="283"/>
      <c r="I45" s="283"/>
      <c r="J45" s="283"/>
      <c r="K45" s="281"/>
    </row>
    <row r="46" s="1" customFormat="1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s="1" customFormat="1" ht="15" customHeight="1">
      <c r="B47" s="284"/>
      <c r="C47" s="285"/>
      <c r="D47" s="283" t="s">
        <v>361</v>
      </c>
      <c r="E47" s="283"/>
      <c r="F47" s="283"/>
      <c r="G47" s="283"/>
      <c r="H47" s="283"/>
      <c r="I47" s="283"/>
      <c r="J47" s="283"/>
      <c r="K47" s="281"/>
    </row>
    <row r="48" s="1" customFormat="1" ht="15" customHeight="1">
      <c r="B48" s="284"/>
      <c r="C48" s="285"/>
      <c r="D48" s="285"/>
      <c r="E48" s="283" t="s">
        <v>362</v>
      </c>
      <c r="F48" s="283"/>
      <c r="G48" s="283"/>
      <c r="H48" s="283"/>
      <c r="I48" s="283"/>
      <c r="J48" s="283"/>
      <c r="K48" s="281"/>
    </row>
    <row r="49" s="1" customFormat="1" ht="15" customHeight="1">
      <c r="B49" s="284"/>
      <c r="C49" s="285"/>
      <c r="D49" s="285"/>
      <c r="E49" s="283" t="s">
        <v>363</v>
      </c>
      <c r="F49" s="283"/>
      <c r="G49" s="283"/>
      <c r="H49" s="283"/>
      <c r="I49" s="283"/>
      <c r="J49" s="283"/>
      <c r="K49" s="281"/>
    </row>
    <row r="50" s="1" customFormat="1" ht="15" customHeight="1">
      <c r="B50" s="284"/>
      <c r="C50" s="285"/>
      <c r="D50" s="285"/>
      <c r="E50" s="283" t="s">
        <v>364</v>
      </c>
      <c r="F50" s="283"/>
      <c r="G50" s="283"/>
      <c r="H50" s="283"/>
      <c r="I50" s="283"/>
      <c r="J50" s="283"/>
      <c r="K50" s="281"/>
    </row>
    <row r="51" s="1" customFormat="1" ht="15" customHeight="1">
      <c r="B51" s="284"/>
      <c r="C51" s="285"/>
      <c r="D51" s="283" t="s">
        <v>365</v>
      </c>
      <c r="E51" s="283"/>
      <c r="F51" s="283"/>
      <c r="G51" s="283"/>
      <c r="H51" s="283"/>
      <c r="I51" s="283"/>
      <c r="J51" s="283"/>
      <c r="K51" s="281"/>
    </row>
    <row r="52" s="1" customFormat="1" ht="25.5" customHeight="1">
      <c r="B52" s="279"/>
      <c r="C52" s="280" t="s">
        <v>366</v>
      </c>
      <c r="D52" s="280"/>
      <c r="E52" s="280"/>
      <c r="F52" s="280"/>
      <c r="G52" s="280"/>
      <c r="H52" s="280"/>
      <c r="I52" s="280"/>
      <c r="J52" s="280"/>
      <c r="K52" s="281"/>
    </row>
    <row r="53" s="1" customFormat="1" ht="5.25" customHeight="1">
      <c r="B53" s="279"/>
      <c r="C53" s="282"/>
      <c r="D53" s="282"/>
      <c r="E53" s="282"/>
      <c r="F53" s="282"/>
      <c r="G53" s="282"/>
      <c r="H53" s="282"/>
      <c r="I53" s="282"/>
      <c r="J53" s="282"/>
      <c r="K53" s="281"/>
    </row>
    <row r="54" s="1" customFormat="1" ht="15" customHeight="1">
      <c r="B54" s="279"/>
      <c r="C54" s="283" t="s">
        <v>367</v>
      </c>
      <c r="D54" s="283"/>
      <c r="E54" s="283"/>
      <c r="F54" s="283"/>
      <c r="G54" s="283"/>
      <c r="H54" s="283"/>
      <c r="I54" s="283"/>
      <c r="J54" s="283"/>
      <c r="K54" s="281"/>
    </row>
    <row r="55" s="1" customFormat="1" ht="15" customHeight="1">
      <c r="B55" s="279"/>
      <c r="C55" s="283" t="s">
        <v>368</v>
      </c>
      <c r="D55" s="283"/>
      <c r="E55" s="283"/>
      <c r="F55" s="283"/>
      <c r="G55" s="283"/>
      <c r="H55" s="283"/>
      <c r="I55" s="283"/>
      <c r="J55" s="283"/>
      <c r="K55" s="281"/>
    </row>
    <row r="56" s="1" customFormat="1" ht="12.75" customHeight="1">
      <c r="B56" s="279"/>
      <c r="C56" s="283"/>
      <c r="D56" s="283"/>
      <c r="E56" s="283"/>
      <c r="F56" s="283"/>
      <c r="G56" s="283"/>
      <c r="H56" s="283"/>
      <c r="I56" s="283"/>
      <c r="J56" s="283"/>
      <c r="K56" s="281"/>
    </row>
    <row r="57" s="1" customFormat="1" ht="15" customHeight="1">
      <c r="B57" s="279"/>
      <c r="C57" s="283" t="s">
        <v>369</v>
      </c>
      <c r="D57" s="283"/>
      <c r="E57" s="283"/>
      <c r="F57" s="283"/>
      <c r="G57" s="283"/>
      <c r="H57" s="283"/>
      <c r="I57" s="283"/>
      <c r="J57" s="283"/>
      <c r="K57" s="281"/>
    </row>
    <row r="58" s="1" customFormat="1" ht="15" customHeight="1">
      <c r="B58" s="279"/>
      <c r="C58" s="285"/>
      <c r="D58" s="283" t="s">
        <v>370</v>
      </c>
      <c r="E58" s="283"/>
      <c r="F58" s="283"/>
      <c r="G58" s="283"/>
      <c r="H58" s="283"/>
      <c r="I58" s="283"/>
      <c r="J58" s="283"/>
      <c r="K58" s="281"/>
    </row>
    <row r="59" s="1" customFormat="1" ht="15" customHeight="1">
      <c r="B59" s="279"/>
      <c r="C59" s="285"/>
      <c r="D59" s="283" t="s">
        <v>371</v>
      </c>
      <c r="E59" s="283"/>
      <c r="F59" s="283"/>
      <c r="G59" s="283"/>
      <c r="H59" s="283"/>
      <c r="I59" s="283"/>
      <c r="J59" s="283"/>
      <c r="K59" s="281"/>
    </row>
    <row r="60" s="1" customFormat="1" ht="15" customHeight="1">
      <c r="B60" s="279"/>
      <c r="C60" s="285"/>
      <c r="D60" s="283" t="s">
        <v>372</v>
      </c>
      <c r="E60" s="283"/>
      <c r="F60" s="283"/>
      <c r="G60" s="283"/>
      <c r="H60" s="283"/>
      <c r="I60" s="283"/>
      <c r="J60" s="283"/>
      <c r="K60" s="281"/>
    </row>
    <row r="61" s="1" customFormat="1" ht="15" customHeight="1">
      <c r="B61" s="279"/>
      <c r="C61" s="285"/>
      <c r="D61" s="283" t="s">
        <v>373</v>
      </c>
      <c r="E61" s="283"/>
      <c r="F61" s="283"/>
      <c r="G61" s="283"/>
      <c r="H61" s="283"/>
      <c r="I61" s="283"/>
      <c r="J61" s="283"/>
      <c r="K61" s="281"/>
    </row>
    <row r="62" s="1" customFormat="1" ht="15" customHeight="1">
      <c r="B62" s="279"/>
      <c r="C62" s="285"/>
      <c r="D62" s="288" t="s">
        <v>374</v>
      </c>
      <c r="E62" s="288"/>
      <c r="F62" s="288"/>
      <c r="G62" s="288"/>
      <c r="H62" s="288"/>
      <c r="I62" s="288"/>
      <c r="J62" s="288"/>
      <c r="K62" s="281"/>
    </row>
    <row r="63" s="1" customFormat="1" ht="15" customHeight="1">
      <c r="B63" s="279"/>
      <c r="C63" s="285"/>
      <c r="D63" s="283" t="s">
        <v>375</v>
      </c>
      <c r="E63" s="283"/>
      <c r="F63" s="283"/>
      <c r="G63" s="283"/>
      <c r="H63" s="283"/>
      <c r="I63" s="283"/>
      <c r="J63" s="283"/>
      <c r="K63" s="281"/>
    </row>
    <row r="64" s="1" customFormat="1" ht="12.75" customHeight="1">
      <c r="B64" s="279"/>
      <c r="C64" s="285"/>
      <c r="D64" s="285"/>
      <c r="E64" s="289"/>
      <c r="F64" s="285"/>
      <c r="G64" s="285"/>
      <c r="H64" s="285"/>
      <c r="I64" s="285"/>
      <c r="J64" s="285"/>
      <c r="K64" s="281"/>
    </row>
    <row r="65" s="1" customFormat="1" ht="15" customHeight="1">
      <c r="B65" s="279"/>
      <c r="C65" s="285"/>
      <c r="D65" s="283" t="s">
        <v>376</v>
      </c>
      <c r="E65" s="283"/>
      <c r="F65" s="283"/>
      <c r="G65" s="283"/>
      <c r="H65" s="283"/>
      <c r="I65" s="283"/>
      <c r="J65" s="283"/>
      <c r="K65" s="281"/>
    </row>
    <row r="66" s="1" customFormat="1" ht="15" customHeight="1">
      <c r="B66" s="279"/>
      <c r="C66" s="285"/>
      <c r="D66" s="288" t="s">
        <v>377</v>
      </c>
      <c r="E66" s="288"/>
      <c r="F66" s="288"/>
      <c r="G66" s="288"/>
      <c r="H66" s="288"/>
      <c r="I66" s="288"/>
      <c r="J66" s="288"/>
      <c r="K66" s="281"/>
    </row>
    <row r="67" s="1" customFormat="1" ht="15" customHeight="1">
      <c r="B67" s="279"/>
      <c r="C67" s="285"/>
      <c r="D67" s="283" t="s">
        <v>378</v>
      </c>
      <c r="E67" s="283"/>
      <c r="F67" s="283"/>
      <c r="G67" s="283"/>
      <c r="H67" s="283"/>
      <c r="I67" s="283"/>
      <c r="J67" s="283"/>
      <c r="K67" s="281"/>
    </row>
    <row r="68" s="1" customFormat="1" ht="15" customHeight="1">
      <c r="B68" s="279"/>
      <c r="C68" s="285"/>
      <c r="D68" s="283" t="s">
        <v>379</v>
      </c>
      <c r="E68" s="283"/>
      <c r="F68" s="283"/>
      <c r="G68" s="283"/>
      <c r="H68" s="283"/>
      <c r="I68" s="283"/>
      <c r="J68" s="283"/>
      <c r="K68" s="281"/>
    </row>
    <row r="69" s="1" customFormat="1" ht="15" customHeight="1">
      <c r="B69" s="279"/>
      <c r="C69" s="285"/>
      <c r="D69" s="283" t="s">
        <v>380</v>
      </c>
      <c r="E69" s="283"/>
      <c r="F69" s="283"/>
      <c r="G69" s="283"/>
      <c r="H69" s="283"/>
      <c r="I69" s="283"/>
      <c r="J69" s="283"/>
      <c r="K69" s="281"/>
    </row>
    <row r="70" s="1" customFormat="1" ht="15" customHeight="1">
      <c r="B70" s="279"/>
      <c r="C70" s="285"/>
      <c r="D70" s="283" t="s">
        <v>381</v>
      </c>
      <c r="E70" s="283"/>
      <c r="F70" s="283"/>
      <c r="G70" s="283"/>
      <c r="H70" s="283"/>
      <c r="I70" s="283"/>
      <c r="J70" s="283"/>
      <c r="K70" s="281"/>
    </row>
    <row r="71" s="1" customFormat="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s="1" customFormat="1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s="1" customFormat="1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s="1" customFormat="1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s="1" customFormat="1" ht="45" customHeight="1">
      <c r="B75" s="298"/>
      <c r="C75" s="299" t="s">
        <v>382</v>
      </c>
      <c r="D75" s="299"/>
      <c r="E75" s="299"/>
      <c r="F75" s="299"/>
      <c r="G75" s="299"/>
      <c r="H75" s="299"/>
      <c r="I75" s="299"/>
      <c r="J75" s="299"/>
      <c r="K75" s="300"/>
    </row>
    <row r="76" s="1" customFormat="1" ht="17.25" customHeight="1">
      <c r="B76" s="298"/>
      <c r="C76" s="301" t="s">
        <v>383</v>
      </c>
      <c r="D76" s="301"/>
      <c r="E76" s="301"/>
      <c r="F76" s="301" t="s">
        <v>384</v>
      </c>
      <c r="G76" s="302"/>
      <c r="H76" s="301" t="s">
        <v>57</v>
      </c>
      <c r="I76" s="301" t="s">
        <v>60</v>
      </c>
      <c r="J76" s="301" t="s">
        <v>385</v>
      </c>
      <c r="K76" s="300"/>
    </row>
    <row r="77" s="1" customFormat="1" ht="17.25" customHeight="1">
      <c r="B77" s="298"/>
      <c r="C77" s="303" t="s">
        <v>386</v>
      </c>
      <c r="D77" s="303"/>
      <c r="E77" s="303"/>
      <c r="F77" s="304" t="s">
        <v>387</v>
      </c>
      <c r="G77" s="305"/>
      <c r="H77" s="303"/>
      <c r="I77" s="303"/>
      <c r="J77" s="303" t="s">
        <v>388</v>
      </c>
      <c r="K77" s="300"/>
    </row>
    <row r="78" s="1" customFormat="1" ht="5.25" customHeight="1">
      <c r="B78" s="298"/>
      <c r="C78" s="306"/>
      <c r="D78" s="306"/>
      <c r="E78" s="306"/>
      <c r="F78" s="306"/>
      <c r="G78" s="307"/>
      <c r="H78" s="306"/>
      <c r="I78" s="306"/>
      <c r="J78" s="306"/>
      <c r="K78" s="300"/>
    </row>
    <row r="79" s="1" customFormat="1" ht="15" customHeight="1">
      <c r="B79" s="298"/>
      <c r="C79" s="286" t="s">
        <v>56</v>
      </c>
      <c r="D79" s="308"/>
      <c r="E79" s="308"/>
      <c r="F79" s="309" t="s">
        <v>389</v>
      </c>
      <c r="G79" s="310"/>
      <c r="H79" s="286" t="s">
        <v>390</v>
      </c>
      <c r="I79" s="286" t="s">
        <v>391</v>
      </c>
      <c r="J79" s="286">
        <v>20</v>
      </c>
      <c r="K79" s="300"/>
    </row>
    <row r="80" s="1" customFormat="1" ht="15" customHeight="1">
      <c r="B80" s="298"/>
      <c r="C80" s="286" t="s">
        <v>392</v>
      </c>
      <c r="D80" s="286"/>
      <c r="E80" s="286"/>
      <c r="F80" s="309" t="s">
        <v>389</v>
      </c>
      <c r="G80" s="310"/>
      <c r="H80" s="286" t="s">
        <v>393</v>
      </c>
      <c r="I80" s="286" t="s">
        <v>391</v>
      </c>
      <c r="J80" s="286">
        <v>120</v>
      </c>
      <c r="K80" s="300"/>
    </row>
    <row r="81" s="1" customFormat="1" ht="15" customHeight="1">
      <c r="B81" s="311"/>
      <c r="C81" s="286" t="s">
        <v>394</v>
      </c>
      <c r="D81" s="286"/>
      <c r="E81" s="286"/>
      <c r="F81" s="309" t="s">
        <v>395</v>
      </c>
      <c r="G81" s="310"/>
      <c r="H81" s="286" t="s">
        <v>396</v>
      </c>
      <c r="I81" s="286" t="s">
        <v>391</v>
      </c>
      <c r="J81" s="286">
        <v>50</v>
      </c>
      <c r="K81" s="300"/>
    </row>
    <row r="82" s="1" customFormat="1" ht="15" customHeight="1">
      <c r="B82" s="311"/>
      <c r="C82" s="286" t="s">
        <v>397</v>
      </c>
      <c r="D82" s="286"/>
      <c r="E82" s="286"/>
      <c r="F82" s="309" t="s">
        <v>389</v>
      </c>
      <c r="G82" s="310"/>
      <c r="H82" s="286" t="s">
        <v>398</v>
      </c>
      <c r="I82" s="286" t="s">
        <v>399</v>
      </c>
      <c r="J82" s="286"/>
      <c r="K82" s="300"/>
    </row>
    <row r="83" s="1" customFormat="1" ht="15" customHeight="1">
      <c r="B83" s="311"/>
      <c r="C83" s="312" t="s">
        <v>400</v>
      </c>
      <c r="D83" s="312"/>
      <c r="E83" s="312"/>
      <c r="F83" s="313" t="s">
        <v>395</v>
      </c>
      <c r="G83" s="312"/>
      <c r="H83" s="312" t="s">
        <v>401</v>
      </c>
      <c r="I83" s="312" t="s">
        <v>391</v>
      </c>
      <c r="J83" s="312">
        <v>15</v>
      </c>
      <c r="K83" s="300"/>
    </row>
    <row r="84" s="1" customFormat="1" ht="15" customHeight="1">
      <c r="B84" s="311"/>
      <c r="C84" s="312" t="s">
        <v>402</v>
      </c>
      <c r="D84" s="312"/>
      <c r="E84" s="312"/>
      <c r="F84" s="313" t="s">
        <v>395</v>
      </c>
      <c r="G84" s="312"/>
      <c r="H84" s="312" t="s">
        <v>403</v>
      </c>
      <c r="I84" s="312" t="s">
        <v>391</v>
      </c>
      <c r="J84" s="312">
        <v>15</v>
      </c>
      <c r="K84" s="300"/>
    </row>
    <row r="85" s="1" customFormat="1" ht="15" customHeight="1">
      <c r="B85" s="311"/>
      <c r="C85" s="312" t="s">
        <v>404</v>
      </c>
      <c r="D85" s="312"/>
      <c r="E85" s="312"/>
      <c r="F85" s="313" t="s">
        <v>395</v>
      </c>
      <c r="G85" s="312"/>
      <c r="H85" s="312" t="s">
        <v>405</v>
      </c>
      <c r="I85" s="312" t="s">
        <v>391</v>
      </c>
      <c r="J85" s="312">
        <v>20</v>
      </c>
      <c r="K85" s="300"/>
    </row>
    <row r="86" s="1" customFormat="1" ht="15" customHeight="1">
      <c r="B86" s="311"/>
      <c r="C86" s="312" t="s">
        <v>406</v>
      </c>
      <c r="D86" s="312"/>
      <c r="E86" s="312"/>
      <c r="F86" s="313" t="s">
        <v>395</v>
      </c>
      <c r="G86" s="312"/>
      <c r="H86" s="312" t="s">
        <v>407</v>
      </c>
      <c r="I86" s="312" t="s">
        <v>391</v>
      </c>
      <c r="J86" s="312">
        <v>20</v>
      </c>
      <c r="K86" s="300"/>
    </row>
    <row r="87" s="1" customFormat="1" ht="15" customHeight="1">
      <c r="B87" s="311"/>
      <c r="C87" s="286" t="s">
        <v>408</v>
      </c>
      <c r="D87" s="286"/>
      <c r="E87" s="286"/>
      <c r="F87" s="309" t="s">
        <v>395</v>
      </c>
      <c r="G87" s="310"/>
      <c r="H87" s="286" t="s">
        <v>409</v>
      </c>
      <c r="I87" s="286" t="s">
        <v>391</v>
      </c>
      <c r="J87" s="286">
        <v>50</v>
      </c>
      <c r="K87" s="300"/>
    </row>
    <row r="88" s="1" customFormat="1" ht="15" customHeight="1">
      <c r="B88" s="311"/>
      <c r="C88" s="286" t="s">
        <v>410</v>
      </c>
      <c r="D88" s="286"/>
      <c r="E88" s="286"/>
      <c r="F88" s="309" t="s">
        <v>395</v>
      </c>
      <c r="G88" s="310"/>
      <c r="H88" s="286" t="s">
        <v>411</v>
      </c>
      <c r="I88" s="286" t="s">
        <v>391</v>
      </c>
      <c r="J88" s="286">
        <v>20</v>
      </c>
      <c r="K88" s="300"/>
    </row>
    <row r="89" s="1" customFormat="1" ht="15" customHeight="1">
      <c r="B89" s="311"/>
      <c r="C89" s="286" t="s">
        <v>412</v>
      </c>
      <c r="D89" s="286"/>
      <c r="E89" s="286"/>
      <c r="F89" s="309" t="s">
        <v>395</v>
      </c>
      <c r="G89" s="310"/>
      <c r="H89" s="286" t="s">
        <v>413</v>
      </c>
      <c r="I89" s="286" t="s">
        <v>391</v>
      </c>
      <c r="J89" s="286">
        <v>20</v>
      </c>
      <c r="K89" s="300"/>
    </row>
    <row r="90" s="1" customFormat="1" ht="15" customHeight="1">
      <c r="B90" s="311"/>
      <c r="C90" s="286" t="s">
        <v>414</v>
      </c>
      <c r="D90" s="286"/>
      <c r="E90" s="286"/>
      <c r="F90" s="309" t="s">
        <v>395</v>
      </c>
      <c r="G90" s="310"/>
      <c r="H90" s="286" t="s">
        <v>415</v>
      </c>
      <c r="I90" s="286" t="s">
        <v>391</v>
      </c>
      <c r="J90" s="286">
        <v>50</v>
      </c>
      <c r="K90" s="300"/>
    </row>
    <row r="91" s="1" customFormat="1" ht="15" customHeight="1">
      <c r="B91" s="311"/>
      <c r="C91" s="286" t="s">
        <v>416</v>
      </c>
      <c r="D91" s="286"/>
      <c r="E91" s="286"/>
      <c r="F91" s="309" t="s">
        <v>395</v>
      </c>
      <c r="G91" s="310"/>
      <c r="H91" s="286" t="s">
        <v>416</v>
      </c>
      <c r="I91" s="286" t="s">
        <v>391</v>
      </c>
      <c r="J91" s="286">
        <v>50</v>
      </c>
      <c r="K91" s="300"/>
    </row>
    <row r="92" s="1" customFormat="1" ht="15" customHeight="1">
      <c r="B92" s="311"/>
      <c r="C92" s="286" t="s">
        <v>417</v>
      </c>
      <c r="D92" s="286"/>
      <c r="E92" s="286"/>
      <c r="F92" s="309" t="s">
        <v>395</v>
      </c>
      <c r="G92" s="310"/>
      <c r="H92" s="286" t="s">
        <v>418</v>
      </c>
      <c r="I92" s="286" t="s">
        <v>391</v>
      </c>
      <c r="J92" s="286">
        <v>255</v>
      </c>
      <c r="K92" s="300"/>
    </row>
    <row r="93" s="1" customFormat="1" ht="15" customHeight="1">
      <c r="B93" s="311"/>
      <c r="C93" s="286" t="s">
        <v>419</v>
      </c>
      <c r="D93" s="286"/>
      <c r="E93" s="286"/>
      <c r="F93" s="309" t="s">
        <v>389</v>
      </c>
      <c r="G93" s="310"/>
      <c r="H93" s="286" t="s">
        <v>420</v>
      </c>
      <c r="I93" s="286" t="s">
        <v>421</v>
      </c>
      <c r="J93" s="286"/>
      <c r="K93" s="300"/>
    </row>
    <row r="94" s="1" customFormat="1" ht="15" customHeight="1">
      <c r="B94" s="311"/>
      <c r="C94" s="286" t="s">
        <v>422</v>
      </c>
      <c r="D94" s="286"/>
      <c r="E94" s="286"/>
      <c r="F94" s="309" t="s">
        <v>389</v>
      </c>
      <c r="G94" s="310"/>
      <c r="H94" s="286" t="s">
        <v>423</v>
      </c>
      <c r="I94" s="286" t="s">
        <v>424</v>
      </c>
      <c r="J94" s="286"/>
      <c r="K94" s="300"/>
    </row>
    <row r="95" s="1" customFormat="1" ht="15" customHeight="1">
      <c r="B95" s="311"/>
      <c r="C95" s="286" t="s">
        <v>425</v>
      </c>
      <c r="D95" s="286"/>
      <c r="E95" s="286"/>
      <c r="F95" s="309" t="s">
        <v>389</v>
      </c>
      <c r="G95" s="310"/>
      <c r="H95" s="286" t="s">
        <v>425</v>
      </c>
      <c r="I95" s="286" t="s">
        <v>424</v>
      </c>
      <c r="J95" s="286"/>
      <c r="K95" s="300"/>
    </row>
    <row r="96" s="1" customFormat="1" ht="15" customHeight="1">
      <c r="B96" s="311"/>
      <c r="C96" s="286" t="s">
        <v>41</v>
      </c>
      <c r="D96" s="286"/>
      <c r="E96" s="286"/>
      <c r="F96" s="309" t="s">
        <v>389</v>
      </c>
      <c r="G96" s="310"/>
      <c r="H96" s="286" t="s">
        <v>426</v>
      </c>
      <c r="I96" s="286" t="s">
        <v>424</v>
      </c>
      <c r="J96" s="286"/>
      <c r="K96" s="300"/>
    </row>
    <row r="97" s="1" customFormat="1" ht="15" customHeight="1">
      <c r="B97" s="311"/>
      <c r="C97" s="286" t="s">
        <v>51</v>
      </c>
      <c r="D97" s="286"/>
      <c r="E97" s="286"/>
      <c r="F97" s="309" t="s">
        <v>389</v>
      </c>
      <c r="G97" s="310"/>
      <c r="H97" s="286" t="s">
        <v>427</v>
      </c>
      <c r="I97" s="286" t="s">
        <v>424</v>
      </c>
      <c r="J97" s="286"/>
      <c r="K97" s="300"/>
    </row>
    <row r="98" s="1" customFormat="1" ht="15" customHeight="1">
      <c r="B98" s="314"/>
      <c r="C98" s="315"/>
      <c r="D98" s="315"/>
      <c r="E98" s="315"/>
      <c r="F98" s="315"/>
      <c r="G98" s="315"/>
      <c r="H98" s="315"/>
      <c r="I98" s="315"/>
      <c r="J98" s="315"/>
      <c r="K98" s="316"/>
    </row>
    <row r="99" s="1" customFormat="1" ht="18.7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7"/>
    </row>
    <row r="100" s="1" customFormat="1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s="1" customFormat="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s="1" customFormat="1" ht="45" customHeight="1">
      <c r="B102" s="298"/>
      <c r="C102" s="299" t="s">
        <v>428</v>
      </c>
      <c r="D102" s="299"/>
      <c r="E102" s="299"/>
      <c r="F102" s="299"/>
      <c r="G102" s="299"/>
      <c r="H102" s="299"/>
      <c r="I102" s="299"/>
      <c r="J102" s="299"/>
      <c r="K102" s="300"/>
    </row>
    <row r="103" s="1" customFormat="1" ht="17.25" customHeight="1">
      <c r="B103" s="298"/>
      <c r="C103" s="301" t="s">
        <v>383</v>
      </c>
      <c r="D103" s="301"/>
      <c r="E103" s="301"/>
      <c r="F103" s="301" t="s">
        <v>384</v>
      </c>
      <c r="G103" s="302"/>
      <c r="H103" s="301" t="s">
        <v>57</v>
      </c>
      <c r="I103" s="301" t="s">
        <v>60</v>
      </c>
      <c r="J103" s="301" t="s">
        <v>385</v>
      </c>
      <c r="K103" s="300"/>
    </row>
    <row r="104" s="1" customFormat="1" ht="17.25" customHeight="1">
      <c r="B104" s="298"/>
      <c r="C104" s="303" t="s">
        <v>386</v>
      </c>
      <c r="D104" s="303"/>
      <c r="E104" s="303"/>
      <c r="F104" s="304" t="s">
        <v>387</v>
      </c>
      <c r="G104" s="305"/>
      <c r="H104" s="303"/>
      <c r="I104" s="303"/>
      <c r="J104" s="303" t="s">
        <v>388</v>
      </c>
      <c r="K104" s="300"/>
    </row>
    <row r="105" s="1" customFormat="1" ht="5.25" customHeight="1">
      <c r="B105" s="298"/>
      <c r="C105" s="301"/>
      <c r="D105" s="301"/>
      <c r="E105" s="301"/>
      <c r="F105" s="301"/>
      <c r="G105" s="319"/>
      <c r="H105" s="301"/>
      <c r="I105" s="301"/>
      <c r="J105" s="301"/>
      <c r="K105" s="300"/>
    </row>
    <row r="106" s="1" customFormat="1" ht="15" customHeight="1">
      <c r="B106" s="298"/>
      <c r="C106" s="286" t="s">
        <v>56</v>
      </c>
      <c r="D106" s="308"/>
      <c r="E106" s="308"/>
      <c r="F106" s="309" t="s">
        <v>389</v>
      </c>
      <c r="G106" s="286"/>
      <c r="H106" s="286" t="s">
        <v>429</v>
      </c>
      <c r="I106" s="286" t="s">
        <v>391</v>
      </c>
      <c r="J106" s="286">
        <v>20</v>
      </c>
      <c r="K106" s="300"/>
    </row>
    <row r="107" s="1" customFormat="1" ht="15" customHeight="1">
      <c r="B107" s="298"/>
      <c r="C107" s="286" t="s">
        <v>392</v>
      </c>
      <c r="D107" s="286"/>
      <c r="E107" s="286"/>
      <c r="F107" s="309" t="s">
        <v>389</v>
      </c>
      <c r="G107" s="286"/>
      <c r="H107" s="286" t="s">
        <v>429</v>
      </c>
      <c r="I107" s="286" t="s">
        <v>391</v>
      </c>
      <c r="J107" s="286">
        <v>120</v>
      </c>
      <c r="K107" s="300"/>
    </row>
    <row r="108" s="1" customFormat="1" ht="15" customHeight="1">
      <c r="B108" s="311"/>
      <c r="C108" s="286" t="s">
        <v>394</v>
      </c>
      <c r="D108" s="286"/>
      <c r="E108" s="286"/>
      <c r="F108" s="309" t="s">
        <v>395</v>
      </c>
      <c r="G108" s="286"/>
      <c r="H108" s="286" t="s">
        <v>429</v>
      </c>
      <c r="I108" s="286" t="s">
        <v>391</v>
      </c>
      <c r="J108" s="286">
        <v>50</v>
      </c>
      <c r="K108" s="300"/>
    </row>
    <row r="109" s="1" customFormat="1" ht="15" customHeight="1">
      <c r="B109" s="311"/>
      <c r="C109" s="286" t="s">
        <v>397</v>
      </c>
      <c r="D109" s="286"/>
      <c r="E109" s="286"/>
      <c r="F109" s="309" t="s">
        <v>389</v>
      </c>
      <c r="G109" s="286"/>
      <c r="H109" s="286" t="s">
        <v>429</v>
      </c>
      <c r="I109" s="286" t="s">
        <v>399</v>
      </c>
      <c r="J109" s="286"/>
      <c r="K109" s="300"/>
    </row>
    <row r="110" s="1" customFormat="1" ht="15" customHeight="1">
      <c r="B110" s="311"/>
      <c r="C110" s="286" t="s">
        <v>408</v>
      </c>
      <c r="D110" s="286"/>
      <c r="E110" s="286"/>
      <c r="F110" s="309" t="s">
        <v>395</v>
      </c>
      <c r="G110" s="286"/>
      <c r="H110" s="286" t="s">
        <v>429</v>
      </c>
      <c r="I110" s="286" t="s">
        <v>391</v>
      </c>
      <c r="J110" s="286">
        <v>50</v>
      </c>
      <c r="K110" s="300"/>
    </row>
    <row r="111" s="1" customFormat="1" ht="15" customHeight="1">
      <c r="B111" s="311"/>
      <c r="C111" s="286" t="s">
        <v>416</v>
      </c>
      <c r="D111" s="286"/>
      <c r="E111" s="286"/>
      <c r="F111" s="309" t="s">
        <v>395</v>
      </c>
      <c r="G111" s="286"/>
      <c r="H111" s="286" t="s">
        <v>429</v>
      </c>
      <c r="I111" s="286" t="s">
        <v>391</v>
      </c>
      <c r="J111" s="286">
        <v>50</v>
      </c>
      <c r="K111" s="300"/>
    </row>
    <row r="112" s="1" customFormat="1" ht="15" customHeight="1">
      <c r="B112" s="311"/>
      <c r="C112" s="286" t="s">
        <v>414</v>
      </c>
      <c r="D112" s="286"/>
      <c r="E112" s="286"/>
      <c r="F112" s="309" t="s">
        <v>395</v>
      </c>
      <c r="G112" s="286"/>
      <c r="H112" s="286" t="s">
        <v>429</v>
      </c>
      <c r="I112" s="286" t="s">
        <v>391</v>
      </c>
      <c r="J112" s="286">
        <v>50</v>
      </c>
      <c r="K112" s="300"/>
    </row>
    <row r="113" s="1" customFormat="1" ht="15" customHeight="1">
      <c r="B113" s="311"/>
      <c r="C113" s="286" t="s">
        <v>56</v>
      </c>
      <c r="D113" s="286"/>
      <c r="E113" s="286"/>
      <c r="F113" s="309" t="s">
        <v>389</v>
      </c>
      <c r="G113" s="286"/>
      <c r="H113" s="286" t="s">
        <v>430</v>
      </c>
      <c r="I113" s="286" t="s">
        <v>391</v>
      </c>
      <c r="J113" s="286">
        <v>20</v>
      </c>
      <c r="K113" s="300"/>
    </row>
    <row r="114" s="1" customFormat="1" ht="15" customHeight="1">
      <c r="B114" s="311"/>
      <c r="C114" s="286" t="s">
        <v>431</v>
      </c>
      <c r="D114" s="286"/>
      <c r="E114" s="286"/>
      <c r="F114" s="309" t="s">
        <v>389</v>
      </c>
      <c r="G114" s="286"/>
      <c r="H114" s="286" t="s">
        <v>432</v>
      </c>
      <c r="I114" s="286" t="s">
        <v>391</v>
      </c>
      <c r="J114" s="286">
        <v>120</v>
      </c>
      <c r="K114" s="300"/>
    </row>
    <row r="115" s="1" customFormat="1" ht="15" customHeight="1">
      <c r="B115" s="311"/>
      <c r="C115" s="286" t="s">
        <v>41</v>
      </c>
      <c r="D115" s="286"/>
      <c r="E115" s="286"/>
      <c r="F115" s="309" t="s">
        <v>389</v>
      </c>
      <c r="G115" s="286"/>
      <c r="H115" s="286" t="s">
        <v>433</v>
      </c>
      <c r="I115" s="286" t="s">
        <v>424</v>
      </c>
      <c r="J115" s="286"/>
      <c r="K115" s="300"/>
    </row>
    <row r="116" s="1" customFormat="1" ht="15" customHeight="1">
      <c r="B116" s="311"/>
      <c r="C116" s="286" t="s">
        <v>51</v>
      </c>
      <c r="D116" s="286"/>
      <c r="E116" s="286"/>
      <c r="F116" s="309" t="s">
        <v>389</v>
      </c>
      <c r="G116" s="286"/>
      <c r="H116" s="286" t="s">
        <v>434</v>
      </c>
      <c r="I116" s="286" t="s">
        <v>424</v>
      </c>
      <c r="J116" s="286"/>
      <c r="K116" s="300"/>
    </row>
    <row r="117" s="1" customFormat="1" ht="15" customHeight="1">
      <c r="B117" s="311"/>
      <c r="C117" s="286" t="s">
        <v>60</v>
      </c>
      <c r="D117" s="286"/>
      <c r="E117" s="286"/>
      <c r="F117" s="309" t="s">
        <v>389</v>
      </c>
      <c r="G117" s="286"/>
      <c r="H117" s="286" t="s">
        <v>435</v>
      </c>
      <c r="I117" s="286" t="s">
        <v>436</v>
      </c>
      <c r="J117" s="286"/>
      <c r="K117" s="300"/>
    </row>
    <row r="118" s="1" customFormat="1" ht="15" customHeight="1">
      <c r="B118" s="314"/>
      <c r="C118" s="320"/>
      <c r="D118" s="320"/>
      <c r="E118" s="320"/>
      <c r="F118" s="320"/>
      <c r="G118" s="320"/>
      <c r="H118" s="320"/>
      <c r="I118" s="320"/>
      <c r="J118" s="320"/>
      <c r="K118" s="316"/>
    </row>
    <row r="119" s="1" customFormat="1" ht="18.75" customHeight="1">
      <c r="B119" s="321"/>
      <c r="C119" s="322"/>
      <c r="D119" s="322"/>
      <c r="E119" s="322"/>
      <c r="F119" s="323"/>
      <c r="G119" s="322"/>
      <c r="H119" s="322"/>
      <c r="I119" s="322"/>
      <c r="J119" s="322"/>
      <c r="K119" s="321"/>
    </row>
    <row r="120" s="1" customFormat="1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s="1" customFormat="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="1" customFormat="1" ht="45" customHeight="1">
      <c r="B122" s="327"/>
      <c r="C122" s="277" t="s">
        <v>437</v>
      </c>
      <c r="D122" s="277"/>
      <c r="E122" s="277"/>
      <c r="F122" s="277"/>
      <c r="G122" s="277"/>
      <c r="H122" s="277"/>
      <c r="I122" s="277"/>
      <c r="J122" s="277"/>
      <c r="K122" s="328"/>
    </row>
    <row r="123" s="1" customFormat="1" ht="17.25" customHeight="1">
      <c r="B123" s="329"/>
      <c r="C123" s="301" t="s">
        <v>383</v>
      </c>
      <c r="D123" s="301"/>
      <c r="E123" s="301"/>
      <c r="F123" s="301" t="s">
        <v>384</v>
      </c>
      <c r="G123" s="302"/>
      <c r="H123" s="301" t="s">
        <v>57</v>
      </c>
      <c r="I123" s="301" t="s">
        <v>60</v>
      </c>
      <c r="J123" s="301" t="s">
        <v>385</v>
      </c>
      <c r="K123" s="330"/>
    </row>
    <row r="124" s="1" customFormat="1" ht="17.25" customHeight="1">
      <c r="B124" s="329"/>
      <c r="C124" s="303" t="s">
        <v>386</v>
      </c>
      <c r="D124" s="303"/>
      <c r="E124" s="303"/>
      <c r="F124" s="304" t="s">
        <v>387</v>
      </c>
      <c r="G124" s="305"/>
      <c r="H124" s="303"/>
      <c r="I124" s="303"/>
      <c r="J124" s="303" t="s">
        <v>388</v>
      </c>
      <c r="K124" s="330"/>
    </row>
    <row r="125" s="1" customFormat="1" ht="5.25" customHeight="1">
      <c r="B125" s="331"/>
      <c r="C125" s="306"/>
      <c r="D125" s="306"/>
      <c r="E125" s="306"/>
      <c r="F125" s="306"/>
      <c r="G125" s="332"/>
      <c r="H125" s="306"/>
      <c r="I125" s="306"/>
      <c r="J125" s="306"/>
      <c r="K125" s="333"/>
    </row>
    <row r="126" s="1" customFormat="1" ht="15" customHeight="1">
      <c r="B126" s="331"/>
      <c r="C126" s="286" t="s">
        <v>392</v>
      </c>
      <c r="D126" s="308"/>
      <c r="E126" s="308"/>
      <c r="F126" s="309" t="s">
        <v>389</v>
      </c>
      <c r="G126" s="286"/>
      <c r="H126" s="286" t="s">
        <v>429</v>
      </c>
      <c r="I126" s="286" t="s">
        <v>391</v>
      </c>
      <c r="J126" s="286">
        <v>120</v>
      </c>
      <c r="K126" s="334"/>
    </row>
    <row r="127" s="1" customFormat="1" ht="15" customHeight="1">
      <c r="B127" s="331"/>
      <c r="C127" s="286" t="s">
        <v>438</v>
      </c>
      <c r="D127" s="286"/>
      <c r="E127" s="286"/>
      <c r="F127" s="309" t="s">
        <v>389</v>
      </c>
      <c r="G127" s="286"/>
      <c r="H127" s="286" t="s">
        <v>439</v>
      </c>
      <c r="I127" s="286" t="s">
        <v>391</v>
      </c>
      <c r="J127" s="286" t="s">
        <v>440</v>
      </c>
      <c r="K127" s="334"/>
    </row>
    <row r="128" s="1" customFormat="1" ht="15" customHeight="1">
      <c r="B128" s="331"/>
      <c r="C128" s="286" t="s">
        <v>337</v>
      </c>
      <c r="D128" s="286"/>
      <c r="E128" s="286"/>
      <c r="F128" s="309" t="s">
        <v>389</v>
      </c>
      <c r="G128" s="286"/>
      <c r="H128" s="286" t="s">
        <v>441</v>
      </c>
      <c r="I128" s="286" t="s">
        <v>391</v>
      </c>
      <c r="J128" s="286" t="s">
        <v>440</v>
      </c>
      <c r="K128" s="334"/>
    </row>
    <row r="129" s="1" customFormat="1" ht="15" customHeight="1">
      <c r="B129" s="331"/>
      <c r="C129" s="286" t="s">
        <v>400</v>
      </c>
      <c r="D129" s="286"/>
      <c r="E129" s="286"/>
      <c r="F129" s="309" t="s">
        <v>395</v>
      </c>
      <c r="G129" s="286"/>
      <c r="H129" s="286" t="s">
        <v>401</v>
      </c>
      <c r="I129" s="286" t="s">
        <v>391</v>
      </c>
      <c r="J129" s="286">
        <v>15</v>
      </c>
      <c r="K129" s="334"/>
    </row>
    <row r="130" s="1" customFormat="1" ht="15" customHeight="1">
      <c r="B130" s="331"/>
      <c r="C130" s="312" t="s">
        <v>402</v>
      </c>
      <c r="D130" s="312"/>
      <c r="E130" s="312"/>
      <c r="F130" s="313" t="s">
        <v>395</v>
      </c>
      <c r="G130" s="312"/>
      <c r="H130" s="312" t="s">
        <v>403</v>
      </c>
      <c r="I130" s="312" t="s">
        <v>391</v>
      </c>
      <c r="J130" s="312">
        <v>15</v>
      </c>
      <c r="K130" s="334"/>
    </row>
    <row r="131" s="1" customFormat="1" ht="15" customHeight="1">
      <c r="B131" s="331"/>
      <c r="C131" s="312" t="s">
        <v>404</v>
      </c>
      <c r="D131" s="312"/>
      <c r="E131" s="312"/>
      <c r="F131" s="313" t="s">
        <v>395</v>
      </c>
      <c r="G131" s="312"/>
      <c r="H131" s="312" t="s">
        <v>405</v>
      </c>
      <c r="I131" s="312" t="s">
        <v>391</v>
      </c>
      <c r="J131" s="312">
        <v>20</v>
      </c>
      <c r="K131" s="334"/>
    </row>
    <row r="132" s="1" customFormat="1" ht="15" customHeight="1">
      <c r="B132" s="331"/>
      <c r="C132" s="312" t="s">
        <v>406</v>
      </c>
      <c r="D132" s="312"/>
      <c r="E132" s="312"/>
      <c r="F132" s="313" t="s">
        <v>395</v>
      </c>
      <c r="G132" s="312"/>
      <c r="H132" s="312" t="s">
        <v>407</v>
      </c>
      <c r="I132" s="312" t="s">
        <v>391</v>
      </c>
      <c r="J132" s="312">
        <v>20</v>
      </c>
      <c r="K132" s="334"/>
    </row>
    <row r="133" s="1" customFormat="1" ht="15" customHeight="1">
      <c r="B133" s="331"/>
      <c r="C133" s="286" t="s">
        <v>394</v>
      </c>
      <c r="D133" s="286"/>
      <c r="E133" s="286"/>
      <c r="F133" s="309" t="s">
        <v>395</v>
      </c>
      <c r="G133" s="286"/>
      <c r="H133" s="286" t="s">
        <v>429</v>
      </c>
      <c r="I133" s="286" t="s">
        <v>391</v>
      </c>
      <c r="J133" s="286">
        <v>50</v>
      </c>
      <c r="K133" s="334"/>
    </row>
    <row r="134" s="1" customFormat="1" ht="15" customHeight="1">
      <c r="B134" s="331"/>
      <c r="C134" s="286" t="s">
        <v>408</v>
      </c>
      <c r="D134" s="286"/>
      <c r="E134" s="286"/>
      <c r="F134" s="309" t="s">
        <v>395</v>
      </c>
      <c r="G134" s="286"/>
      <c r="H134" s="286" t="s">
        <v>429</v>
      </c>
      <c r="I134" s="286" t="s">
        <v>391</v>
      </c>
      <c r="J134" s="286">
        <v>50</v>
      </c>
      <c r="K134" s="334"/>
    </row>
    <row r="135" s="1" customFormat="1" ht="15" customHeight="1">
      <c r="B135" s="331"/>
      <c r="C135" s="286" t="s">
        <v>414</v>
      </c>
      <c r="D135" s="286"/>
      <c r="E135" s="286"/>
      <c r="F135" s="309" t="s">
        <v>395</v>
      </c>
      <c r="G135" s="286"/>
      <c r="H135" s="286" t="s">
        <v>429</v>
      </c>
      <c r="I135" s="286" t="s">
        <v>391</v>
      </c>
      <c r="J135" s="286">
        <v>50</v>
      </c>
      <c r="K135" s="334"/>
    </row>
    <row r="136" s="1" customFormat="1" ht="15" customHeight="1">
      <c r="B136" s="331"/>
      <c r="C136" s="286" t="s">
        <v>416</v>
      </c>
      <c r="D136" s="286"/>
      <c r="E136" s="286"/>
      <c r="F136" s="309" t="s">
        <v>395</v>
      </c>
      <c r="G136" s="286"/>
      <c r="H136" s="286" t="s">
        <v>429</v>
      </c>
      <c r="I136" s="286" t="s">
        <v>391</v>
      </c>
      <c r="J136" s="286">
        <v>50</v>
      </c>
      <c r="K136" s="334"/>
    </row>
    <row r="137" s="1" customFormat="1" ht="15" customHeight="1">
      <c r="B137" s="331"/>
      <c r="C137" s="286" t="s">
        <v>417</v>
      </c>
      <c r="D137" s="286"/>
      <c r="E137" s="286"/>
      <c r="F137" s="309" t="s">
        <v>395</v>
      </c>
      <c r="G137" s="286"/>
      <c r="H137" s="286" t="s">
        <v>442</v>
      </c>
      <c r="I137" s="286" t="s">
        <v>391</v>
      </c>
      <c r="J137" s="286">
        <v>255</v>
      </c>
      <c r="K137" s="334"/>
    </row>
    <row r="138" s="1" customFormat="1" ht="15" customHeight="1">
      <c r="B138" s="331"/>
      <c r="C138" s="286" t="s">
        <v>419</v>
      </c>
      <c r="D138" s="286"/>
      <c r="E138" s="286"/>
      <c r="F138" s="309" t="s">
        <v>389</v>
      </c>
      <c r="G138" s="286"/>
      <c r="H138" s="286" t="s">
        <v>443</v>
      </c>
      <c r="I138" s="286" t="s">
        <v>421</v>
      </c>
      <c r="J138" s="286"/>
      <c r="K138" s="334"/>
    </row>
    <row r="139" s="1" customFormat="1" ht="15" customHeight="1">
      <c r="B139" s="331"/>
      <c r="C139" s="286" t="s">
        <v>422</v>
      </c>
      <c r="D139" s="286"/>
      <c r="E139" s="286"/>
      <c r="F139" s="309" t="s">
        <v>389</v>
      </c>
      <c r="G139" s="286"/>
      <c r="H139" s="286" t="s">
        <v>444</v>
      </c>
      <c r="I139" s="286" t="s">
        <v>424</v>
      </c>
      <c r="J139" s="286"/>
      <c r="K139" s="334"/>
    </row>
    <row r="140" s="1" customFormat="1" ht="15" customHeight="1">
      <c r="B140" s="331"/>
      <c r="C140" s="286" t="s">
        <v>425</v>
      </c>
      <c r="D140" s="286"/>
      <c r="E140" s="286"/>
      <c r="F140" s="309" t="s">
        <v>389</v>
      </c>
      <c r="G140" s="286"/>
      <c r="H140" s="286" t="s">
        <v>425</v>
      </c>
      <c r="I140" s="286" t="s">
        <v>424</v>
      </c>
      <c r="J140" s="286"/>
      <c r="K140" s="334"/>
    </row>
    <row r="141" s="1" customFormat="1" ht="15" customHeight="1">
      <c r="B141" s="331"/>
      <c r="C141" s="286" t="s">
        <v>41</v>
      </c>
      <c r="D141" s="286"/>
      <c r="E141" s="286"/>
      <c r="F141" s="309" t="s">
        <v>389</v>
      </c>
      <c r="G141" s="286"/>
      <c r="H141" s="286" t="s">
        <v>445</v>
      </c>
      <c r="I141" s="286" t="s">
        <v>424</v>
      </c>
      <c r="J141" s="286"/>
      <c r="K141" s="334"/>
    </row>
    <row r="142" s="1" customFormat="1" ht="15" customHeight="1">
      <c r="B142" s="331"/>
      <c r="C142" s="286" t="s">
        <v>446</v>
      </c>
      <c r="D142" s="286"/>
      <c r="E142" s="286"/>
      <c r="F142" s="309" t="s">
        <v>389</v>
      </c>
      <c r="G142" s="286"/>
      <c r="H142" s="286" t="s">
        <v>447</v>
      </c>
      <c r="I142" s="286" t="s">
        <v>424</v>
      </c>
      <c r="J142" s="286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322"/>
      <c r="C144" s="322"/>
      <c r="D144" s="322"/>
      <c r="E144" s="322"/>
      <c r="F144" s="323"/>
      <c r="G144" s="322"/>
      <c r="H144" s="322"/>
      <c r="I144" s="322"/>
      <c r="J144" s="322"/>
      <c r="K144" s="322"/>
    </row>
    <row r="145" s="1" customFormat="1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s="1" customFormat="1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s="1" customFormat="1" ht="45" customHeight="1">
      <c r="B147" s="298"/>
      <c r="C147" s="299" t="s">
        <v>448</v>
      </c>
      <c r="D147" s="299"/>
      <c r="E147" s="299"/>
      <c r="F147" s="299"/>
      <c r="G147" s="299"/>
      <c r="H147" s="299"/>
      <c r="I147" s="299"/>
      <c r="J147" s="299"/>
      <c r="K147" s="300"/>
    </row>
    <row r="148" s="1" customFormat="1" ht="17.25" customHeight="1">
      <c r="B148" s="298"/>
      <c r="C148" s="301" t="s">
        <v>383</v>
      </c>
      <c r="D148" s="301"/>
      <c r="E148" s="301"/>
      <c r="F148" s="301" t="s">
        <v>384</v>
      </c>
      <c r="G148" s="302"/>
      <c r="H148" s="301" t="s">
        <v>57</v>
      </c>
      <c r="I148" s="301" t="s">
        <v>60</v>
      </c>
      <c r="J148" s="301" t="s">
        <v>385</v>
      </c>
      <c r="K148" s="300"/>
    </row>
    <row r="149" s="1" customFormat="1" ht="17.25" customHeight="1">
      <c r="B149" s="298"/>
      <c r="C149" s="303" t="s">
        <v>386</v>
      </c>
      <c r="D149" s="303"/>
      <c r="E149" s="303"/>
      <c r="F149" s="304" t="s">
        <v>387</v>
      </c>
      <c r="G149" s="305"/>
      <c r="H149" s="303"/>
      <c r="I149" s="303"/>
      <c r="J149" s="303" t="s">
        <v>388</v>
      </c>
      <c r="K149" s="300"/>
    </row>
    <row r="150" s="1" customFormat="1" ht="5.25" customHeight="1">
      <c r="B150" s="311"/>
      <c r="C150" s="306"/>
      <c r="D150" s="306"/>
      <c r="E150" s="306"/>
      <c r="F150" s="306"/>
      <c r="G150" s="307"/>
      <c r="H150" s="306"/>
      <c r="I150" s="306"/>
      <c r="J150" s="306"/>
      <c r="K150" s="334"/>
    </row>
    <row r="151" s="1" customFormat="1" ht="15" customHeight="1">
      <c r="B151" s="311"/>
      <c r="C151" s="338" t="s">
        <v>392</v>
      </c>
      <c r="D151" s="286"/>
      <c r="E151" s="286"/>
      <c r="F151" s="339" t="s">
        <v>389</v>
      </c>
      <c r="G151" s="286"/>
      <c r="H151" s="338" t="s">
        <v>429</v>
      </c>
      <c r="I151" s="338" t="s">
        <v>391</v>
      </c>
      <c r="J151" s="338">
        <v>120</v>
      </c>
      <c r="K151" s="334"/>
    </row>
    <row r="152" s="1" customFormat="1" ht="15" customHeight="1">
      <c r="B152" s="311"/>
      <c r="C152" s="338" t="s">
        <v>438</v>
      </c>
      <c r="D152" s="286"/>
      <c r="E152" s="286"/>
      <c r="F152" s="339" t="s">
        <v>389</v>
      </c>
      <c r="G152" s="286"/>
      <c r="H152" s="338" t="s">
        <v>449</v>
      </c>
      <c r="I152" s="338" t="s">
        <v>391</v>
      </c>
      <c r="J152" s="338" t="s">
        <v>440</v>
      </c>
      <c r="K152" s="334"/>
    </row>
    <row r="153" s="1" customFormat="1" ht="15" customHeight="1">
      <c r="B153" s="311"/>
      <c r="C153" s="338" t="s">
        <v>337</v>
      </c>
      <c r="D153" s="286"/>
      <c r="E153" s="286"/>
      <c r="F153" s="339" t="s">
        <v>389</v>
      </c>
      <c r="G153" s="286"/>
      <c r="H153" s="338" t="s">
        <v>450</v>
      </c>
      <c r="I153" s="338" t="s">
        <v>391</v>
      </c>
      <c r="J153" s="338" t="s">
        <v>440</v>
      </c>
      <c r="K153" s="334"/>
    </row>
    <row r="154" s="1" customFormat="1" ht="15" customHeight="1">
      <c r="B154" s="311"/>
      <c r="C154" s="338" t="s">
        <v>394</v>
      </c>
      <c r="D154" s="286"/>
      <c r="E154" s="286"/>
      <c r="F154" s="339" t="s">
        <v>395</v>
      </c>
      <c r="G154" s="286"/>
      <c r="H154" s="338" t="s">
        <v>429</v>
      </c>
      <c r="I154" s="338" t="s">
        <v>391</v>
      </c>
      <c r="J154" s="338">
        <v>50</v>
      </c>
      <c r="K154" s="334"/>
    </row>
    <row r="155" s="1" customFormat="1" ht="15" customHeight="1">
      <c r="B155" s="311"/>
      <c r="C155" s="338" t="s">
        <v>397</v>
      </c>
      <c r="D155" s="286"/>
      <c r="E155" s="286"/>
      <c r="F155" s="339" t="s">
        <v>389</v>
      </c>
      <c r="G155" s="286"/>
      <c r="H155" s="338" t="s">
        <v>429</v>
      </c>
      <c r="I155" s="338" t="s">
        <v>399</v>
      </c>
      <c r="J155" s="338"/>
      <c r="K155" s="334"/>
    </row>
    <row r="156" s="1" customFormat="1" ht="15" customHeight="1">
      <c r="B156" s="311"/>
      <c r="C156" s="338" t="s">
        <v>408</v>
      </c>
      <c r="D156" s="286"/>
      <c r="E156" s="286"/>
      <c r="F156" s="339" t="s">
        <v>395</v>
      </c>
      <c r="G156" s="286"/>
      <c r="H156" s="338" t="s">
        <v>429</v>
      </c>
      <c r="I156" s="338" t="s">
        <v>391</v>
      </c>
      <c r="J156" s="338">
        <v>50</v>
      </c>
      <c r="K156" s="334"/>
    </row>
    <row r="157" s="1" customFormat="1" ht="15" customHeight="1">
      <c r="B157" s="311"/>
      <c r="C157" s="338" t="s">
        <v>416</v>
      </c>
      <c r="D157" s="286"/>
      <c r="E157" s="286"/>
      <c r="F157" s="339" t="s">
        <v>395</v>
      </c>
      <c r="G157" s="286"/>
      <c r="H157" s="338" t="s">
        <v>429</v>
      </c>
      <c r="I157" s="338" t="s">
        <v>391</v>
      </c>
      <c r="J157" s="338">
        <v>50</v>
      </c>
      <c r="K157" s="334"/>
    </row>
    <row r="158" s="1" customFormat="1" ht="15" customHeight="1">
      <c r="B158" s="311"/>
      <c r="C158" s="338" t="s">
        <v>414</v>
      </c>
      <c r="D158" s="286"/>
      <c r="E158" s="286"/>
      <c r="F158" s="339" t="s">
        <v>395</v>
      </c>
      <c r="G158" s="286"/>
      <c r="H158" s="338" t="s">
        <v>429</v>
      </c>
      <c r="I158" s="338" t="s">
        <v>391</v>
      </c>
      <c r="J158" s="338">
        <v>50</v>
      </c>
      <c r="K158" s="334"/>
    </row>
    <row r="159" s="1" customFormat="1" ht="15" customHeight="1">
      <c r="B159" s="311"/>
      <c r="C159" s="338" t="s">
        <v>91</v>
      </c>
      <c r="D159" s="286"/>
      <c r="E159" s="286"/>
      <c r="F159" s="339" t="s">
        <v>389</v>
      </c>
      <c r="G159" s="286"/>
      <c r="H159" s="338" t="s">
        <v>451</v>
      </c>
      <c r="I159" s="338" t="s">
        <v>391</v>
      </c>
      <c r="J159" s="338" t="s">
        <v>452</v>
      </c>
      <c r="K159" s="334"/>
    </row>
    <row r="160" s="1" customFormat="1" ht="15" customHeight="1">
      <c r="B160" s="311"/>
      <c r="C160" s="338" t="s">
        <v>453</v>
      </c>
      <c r="D160" s="286"/>
      <c r="E160" s="286"/>
      <c r="F160" s="339" t="s">
        <v>389</v>
      </c>
      <c r="G160" s="286"/>
      <c r="H160" s="338" t="s">
        <v>454</v>
      </c>
      <c r="I160" s="338" t="s">
        <v>424</v>
      </c>
      <c r="J160" s="338"/>
      <c r="K160" s="334"/>
    </row>
    <row r="161" s="1" customFormat="1" ht="15" customHeight="1">
      <c r="B161" s="340"/>
      <c r="C161" s="320"/>
      <c r="D161" s="320"/>
      <c r="E161" s="320"/>
      <c r="F161" s="320"/>
      <c r="G161" s="320"/>
      <c r="H161" s="320"/>
      <c r="I161" s="320"/>
      <c r="J161" s="320"/>
      <c r="K161" s="341"/>
    </row>
    <row r="162" s="1" customFormat="1" ht="18.75" customHeight="1">
      <c r="B162" s="322"/>
      <c r="C162" s="332"/>
      <c r="D162" s="332"/>
      <c r="E162" s="332"/>
      <c r="F162" s="342"/>
      <c r="G162" s="332"/>
      <c r="H162" s="332"/>
      <c r="I162" s="332"/>
      <c r="J162" s="332"/>
      <c r="K162" s="322"/>
    </row>
    <row r="163" s="1" customFormat="1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s="1" customFormat="1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s="1" customFormat="1" ht="45" customHeight="1">
      <c r="B165" s="276"/>
      <c r="C165" s="277" t="s">
        <v>455</v>
      </c>
      <c r="D165" s="277"/>
      <c r="E165" s="277"/>
      <c r="F165" s="277"/>
      <c r="G165" s="277"/>
      <c r="H165" s="277"/>
      <c r="I165" s="277"/>
      <c r="J165" s="277"/>
      <c r="K165" s="278"/>
    </row>
    <row r="166" s="1" customFormat="1" ht="17.25" customHeight="1">
      <c r="B166" s="276"/>
      <c r="C166" s="301" t="s">
        <v>383</v>
      </c>
      <c r="D166" s="301"/>
      <c r="E166" s="301"/>
      <c r="F166" s="301" t="s">
        <v>384</v>
      </c>
      <c r="G166" s="343"/>
      <c r="H166" s="344" t="s">
        <v>57</v>
      </c>
      <c r="I166" s="344" t="s">
        <v>60</v>
      </c>
      <c r="J166" s="301" t="s">
        <v>385</v>
      </c>
      <c r="K166" s="278"/>
    </row>
    <row r="167" s="1" customFormat="1" ht="17.25" customHeight="1">
      <c r="B167" s="279"/>
      <c r="C167" s="303" t="s">
        <v>386</v>
      </c>
      <c r="D167" s="303"/>
      <c r="E167" s="303"/>
      <c r="F167" s="304" t="s">
        <v>387</v>
      </c>
      <c r="G167" s="345"/>
      <c r="H167" s="346"/>
      <c r="I167" s="346"/>
      <c r="J167" s="303" t="s">
        <v>388</v>
      </c>
      <c r="K167" s="281"/>
    </row>
    <row r="168" s="1" customFormat="1" ht="5.25" customHeight="1">
      <c r="B168" s="311"/>
      <c r="C168" s="306"/>
      <c r="D168" s="306"/>
      <c r="E168" s="306"/>
      <c r="F168" s="306"/>
      <c r="G168" s="307"/>
      <c r="H168" s="306"/>
      <c r="I168" s="306"/>
      <c r="J168" s="306"/>
      <c r="K168" s="334"/>
    </row>
    <row r="169" s="1" customFormat="1" ht="15" customHeight="1">
      <c r="B169" s="311"/>
      <c r="C169" s="286" t="s">
        <v>392</v>
      </c>
      <c r="D169" s="286"/>
      <c r="E169" s="286"/>
      <c r="F169" s="309" t="s">
        <v>389</v>
      </c>
      <c r="G169" s="286"/>
      <c r="H169" s="286" t="s">
        <v>429</v>
      </c>
      <c r="I169" s="286" t="s">
        <v>391</v>
      </c>
      <c r="J169" s="286">
        <v>120</v>
      </c>
      <c r="K169" s="334"/>
    </row>
    <row r="170" s="1" customFormat="1" ht="15" customHeight="1">
      <c r="B170" s="311"/>
      <c r="C170" s="286" t="s">
        <v>438</v>
      </c>
      <c r="D170" s="286"/>
      <c r="E170" s="286"/>
      <c r="F170" s="309" t="s">
        <v>389</v>
      </c>
      <c r="G170" s="286"/>
      <c r="H170" s="286" t="s">
        <v>439</v>
      </c>
      <c r="I170" s="286" t="s">
        <v>391</v>
      </c>
      <c r="J170" s="286" t="s">
        <v>440</v>
      </c>
      <c r="K170" s="334"/>
    </row>
    <row r="171" s="1" customFormat="1" ht="15" customHeight="1">
      <c r="B171" s="311"/>
      <c r="C171" s="286" t="s">
        <v>337</v>
      </c>
      <c r="D171" s="286"/>
      <c r="E171" s="286"/>
      <c r="F171" s="309" t="s">
        <v>389</v>
      </c>
      <c r="G171" s="286"/>
      <c r="H171" s="286" t="s">
        <v>456</v>
      </c>
      <c r="I171" s="286" t="s">
        <v>391</v>
      </c>
      <c r="J171" s="286" t="s">
        <v>440</v>
      </c>
      <c r="K171" s="334"/>
    </row>
    <row r="172" s="1" customFormat="1" ht="15" customHeight="1">
      <c r="B172" s="311"/>
      <c r="C172" s="286" t="s">
        <v>394</v>
      </c>
      <c r="D172" s="286"/>
      <c r="E172" s="286"/>
      <c r="F172" s="309" t="s">
        <v>395</v>
      </c>
      <c r="G172" s="286"/>
      <c r="H172" s="286" t="s">
        <v>456</v>
      </c>
      <c r="I172" s="286" t="s">
        <v>391</v>
      </c>
      <c r="J172" s="286">
        <v>50</v>
      </c>
      <c r="K172" s="334"/>
    </row>
    <row r="173" s="1" customFormat="1" ht="15" customHeight="1">
      <c r="B173" s="311"/>
      <c r="C173" s="286" t="s">
        <v>397</v>
      </c>
      <c r="D173" s="286"/>
      <c r="E173" s="286"/>
      <c r="F173" s="309" t="s">
        <v>389</v>
      </c>
      <c r="G173" s="286"/>
      <c r="H173" s="286" t="s">
        <v>456</v>
      </c>
      <c r="I173" s="286" t="s">
        <v>399</v>
      </c>
      <c r="J173" s="286"/>
      <c r="K173" s="334"/>
    </row>
    <row r="174" s="1" customFormat="1" ht="15" customHeight="1">
      <c r="B174" s="311"/>
      <c r="C174" s="286" t="s">
        <v>408</v>
      </c>
      <c r="D174" s="286"/>
      <c r="E174" s="286"/>
      <c r="F174" s="309" t="s">
        <v>395</v>
      </c>
      <c r="G174" s="286"/>
      <c r="H174" s="286" t="s">
        <v>456</v>
      </c>
      <c r="I174" s="286" t="s">
        <v>391</v>
      </c>
      <c r="J174" s="286">
        <v>50</v>
      </c>
      <c r="K174" s="334"/>
    </row>
    <row r="175" s="1" customFormat="1" ht="15" customHeight="1">
      <c r="B175" s="311"/>
      <c r="C175" s="286" t="s">
        <v>416</v>
      </c>
      <c r="D175" s="286"/>
      <c r="E175" s="286"/>
      <c r="F175" s="309" t="s">
        <v>395</v>
      </c>
      <c r="G175" s="286"/>
      <c r="H175" s="286" t="s">
        <v>456</v>
      </c>
      <c r="I175" s="286" t="s">
        <v>391</v>
      </c>
      <c r="J175" s="286">
        <v>50</v>
      </c>
      <c r="K175" s="334"/>
    </row>
    <row r="176" s="1" customFormat="1" ht="15" customHeight="1">
      <c r="B176" s="311"/>
      <c r="C176" s="286" t="s">
        <v>414</v>
      </c>
      <c r="D176" s="286"/>
      <c r="E176" s="286"/>
      <c r="F176" s="309" t="s">
        <v>395</v>
      </c>
      <c r="G176" s="286"/>
      <c r="H176" s="286" t="s">
        <v>456</v>
      </c>
      <c r="I176" s="286" t="s">
        <v>391</v>
      </c>
      <c r="J176" s="286">
        <v>50</v>
      </c>
      <c r="K176" s="334"/>
    </row>
    <row r="177" s="1" customFormat="1" ht="15" customHeight="1">
      <c r="B177" s="311"/>
      <c r="C177" s="286" t="s">
        <v>107</v>
      </c>
      <c r="D177" s="286"/>
      <c r="E177" s="286"/>
      <c r="F177" s="309" t="s">
        <v>389</v>
      </c>
      <c r="G177" s="286"/>
      <c r="H177" s="286" t="s">
        <v>457</v>
      </c>
      <c r="I177" s="286" t="s">
        <v>458</v>
      </c>
      <c r="J177" s="286"/>
      <c r="K177" s="334"/>
    </row>
    <row r="178" s="1" customFormat="1" ht="15" customHeight="1">
      <c r="B178" s="311"/>
      <c r="C178" s="286" t="s">
        <v>60</v>
      </c>
      <c r="D178" s="286"/>
      <c r="E178" s="286"/>
      <c r="F178" s="309" t="s">
        <v>389</v>
      </c>
      <c r="G178" s="286"/>
      <c r="H178" s="286" t="s">
        <v>459</v>
      </c>
      <c r="I178" s="286" t="s">
        <v>460</v>
      </c>
      <c r="J178" s="286">
        <v>1</v>
      </c>
      <c r="K178" s="334"/>
    </row>
    <row r="179" s="1" customFormat="1" ht="15" customHeight="1">
      <c r="B179" s="311"/>
      <c r="C179" s="286" t="s">
        <v>56</v>
      </c>
      <c r="D179" s="286"/>
      <c r="E179" s="286"/>
      <c r="F179" s="309" t="s">
        <v>389</v>
      </c>
      <c r="G179" s="286"/>
      <c r="H179" s="286" t="s">
        <v>461</v>
      </c>
      <c r="I179" s="286" t="s">
        <v>391</v>
      </c>
      <c r="J179" s="286">
        <v>20</v>
      </c>
      <c r="K179" s="334"/>
    </row>
    <row r="180" s="1" customFormat="1" ht="15" customHeight="1">
      <c r="B180" s="311"/>
      <c r="C180" s="286" t="s">
        <v>57</v>
      </c>
      <c r="D180" s="286"/>
      <c r="E180" s="286"/>
      <c r="F180" s="309" t="s">
        <v>389</v>
      </c>
      <c r="G180" s="286"/>
      <c r="H180" s="286" t="s">
        <v>462</v>
      </c>
      <c r="I180" s="286" t="s">
        <v>391</v>
      </c>
      <c r="J180" s="286">
        <v>255</v>
      </c>
      <c r="K180" s="334"/>
    </row>
    <row r="181" s="1" customFormat="1" ht="15" customHeight="1">
      <c r="B181" s="311"/>
      <c r="C181" s="286" t="s">
        <v>108</v>
      </c>
      <c r="D181" s="286"/>
      <c r="E181" s="286"/>
      <c r="F181" s="309" t="s">
        <v>389</v>
      </c>
      <c r="G181" s="286"/>
      <c r="H181" s="286" t="s">
        <v>353</v>
      </c>
      <c r="I181" s="286" t="s">
        <v>391</v>
      </c>
      <c r="J181" s="286">
        <v>10</v>
      </c>
      <c r="K181" s="334"/>
    </row>
    <row r="182" s="1" customFormat="1" ht="15" customHeight="1">
      <c r="B182" s="311"/>
      <c r="C182" s="286" t="s">
        <v>109</v>
      </c>
      <c r="D182" s="286"/>
      <c r="E182" s="286"/>
      <c r="F182" s="309" t="s">
        <v>389</v>
      </c>
      <c r="G182" s="286"/>
      <c r="H182" s="286" t="s">
        <v>463</v>
      </c>
      <c r="I182" s="286" t="s">
        <v>424</v>
      </c>
      <c r="J182" s="286"/>
      <c r="K182" s="334"/>
    </row>
    <row r="183" s="1" customFormat="1" ht="15" customHeight="1">
      <c r="B183" s="311"/>
      <c r="C183" s="286" t="s">
        <v>464</v>
      </c>
      <c r="D183" s="286"/>
      <c r="E183" s="286"/>
      <c r="F183" s="309" t="s">
        <v>389</v>
      </c>
      <c r="G183" s="286"/>
      <c r="H183" s="286" t="s">
        <v>465</v>
      </c>
      <c r="I183" s="286" t="s">
        <v>424</v>
      </c>
      <c r="J183" s="286"/>
      <c r="K183" s="334"/>
    </row>
    <row r="184" s="1" customFormat="1" ht="15" customHeight="1">
      <c r="B184" s="311"/>
      <c r="C184" s="286" t="s">
        <v>453</v>
      </c>
      <c r="D184" s="286"/>
      <c r="E184" s="286"/>
      <c r="F184" s="309" t="s">
        <v>389</v>
      </c>
      <c r="G184" s="286"/>
      <c r="H184" s="286" t="s">
        <v>466</v>
      </c>
      <c r="I184" s="286" t="s">
        <v>424</v>
      </c>
      <c r="J184" s="286"/>
      <c r="K184" s="334"/>
    </row>
    <row r="185" s="1" customFormat="1" ht="15" customHeight="1">
      <c r="B185" s="311"/>
      <c r="C185" s="286" t="s">
        <v>111</v>
      </c>
      <c r="D185" s="286"/>
      <c r="E185" s="286"/>
      <c r="F185" s="309" t="s">
        <v>395</v>
      </c>
      <c r="G185" s="286"/>
      <c r="H185" s="286" t="s">
        <v>467</v>
      </c>
      <c r="I185" s="286" t="s">
        <v>391</v>
      </c>
      <c r="J185" s="286">
        <v>50</v>
      </c>
      <c r="K185" s="334"/>
    </row>
    <row r="186" s="1" customFormat="1" ht="15" customHeight="1">
      <c r="B186" s="311"/>
      <c r="C186" s="286" t="s">
        <v>468</v>
      </c>
      <c r="D186" s="286"/>
      <c r="E186" s="286"/>
      <c r="F186" s="309" t="s">
        <v>395</v>
      </c>
      <c r="G186" s="286"/>
      <c r="H186" s="286" t="s">
        <v>469</v>
      </c>
      <c r="I186" s="286" t="s">
        <v>470</v>
      </c>
      <c r="J186" s="286"/>
      <c r="K186" s="334"/>
    </row>
    <row r="187" s="1" customFormat="1" ht="15" customHeight="1">
      <c r="B187" s="311"/>
      <c r="C187" s="286" t="s">
        <v>471</v>
      </c>
      <c r="D187" s="286"/>
      <c r="E187" s="286"/>
      <c r="F187" s="309" t="s">
        <v>395</v>
      </c>
      <c r="G187" s="286"/>
      <c r="H187" s="286" t="s">
        <v>472</v>
      </c>
      <c r="I187" s="286" t="s">
        <v>470</v>
      </c>
      <c r="J187" s="286"/>
      <c r="K187" s="334"/>
    </row>
    <row r="188" s="1" customFormat="1" ht="15" customHeight="1">
      <c r="B188" s="311"/>
      <c r="C188" s="286" t="s">
        <v>473</v>
      </c>
      <c r="D188" s="286"/>
      <c r="E188" s="286"/>
      <c r="F188" s="309" t="s">
        <v>395</v>
      </c>
      <c r="G188" s="286"/>
      <c r="H188" s="286" t="s">
        <v>474</v>
      </c>
      <c r="I188" s="286" t="s">
        <v>470</v>
      </c>
      <c r="J188" s="286"/>
      <c r="K188" s="334"/>
    </row>
    <row r="189" s="1" customFormat="1" ht="15" customHeight="1">
      <c r="B189" s="311"/>
      <c r="C189" s="347" t="s">
        <v>475</v>
      </c>
      <c r="D189" s="286"/>
      <c r="E189" s="286"/>
      <c r="F189" s="309" t="s">
        <v>395</v>
      </c>
      <c r="G189" s="286"/>
      <c r="H189" s="286" t="s">
        <v>476</v>
      </c>
      <c r="I189" s="286" t="s">
        <v>477</v>
      </c>
      <c r="J189" s="348" t="s">
        <v>478</v>
      </c>
      <c r="K189" s="334"/>
    </row>
    <row r="190" s="17" customFormat="1" ht="15" customHeight="1">
      <c r="B190" s="349"/>
      <c r="C190" s="350" t="s">
        <v>479</v>
      </c>
      <c r="D190" s="351"/>
      <c r="E190" s="351"/>
      <c r="F190" s="352" t="s">
        <v>395</v>
      </c>
      <c r="G190" s="351"/>
      <c r="H190" s="351" t="s">
        <v>480</v>
      </c>
      <c r="I190" s="351" t="s">
        <v>477</v>
      </c>
      <c r="J190" s="353" t="s">
        <v>478</v>
      </c>
      <c r="K190" s="354"/>
    </row>
    <row r="191" s="1" customFormat="1" ht="15" customHeight="1">
      <c r="B191" s="311"/>
      <c r="C191" s="347" t="s">
        <v>45</v>
      </c>
      <c r="D191" s="286"/>
      <c r="E191" s="286"/>
      <c r="F191" s="309" t="s">
        <v>389</v>
      </c>
      <c r="G191" s="286"/>
      <c r="H191" s="283" t="s">
        <v>481</v>
      </c>
      <c r="I191" s="286" t="s">
        <v>482</v>
      </c>
      <c r="J191" s="286"/>
      <c r="K191" s="334"/>
    </row>
    <row r="192" s="1" customFormat="1" ht="15" customHeight="1">
      <c r="B192" s="311"/>
      <c r="C192" s="347" t="s">
        <v>483</v>
      </c>
      <c r="D192" s="286"/>
      <c r="E192" s="286"/>
      <c r="F192" s="309" t="s">
        <v>389</v>
      </c>
      <c r="G192" s="286"/>
      <c r="H192" s="286" t="s">
        <v>484</v>
      </c>
      <c r="I192" s="286" t="s">
        <v>424</v>
      </c>
      <c r="J192" s="286"/>
      <c r="K192" s="334"/>
    </row>
    <row r="193" s="1" customFormat="1" ht="15" customHeight="1">
      <c r="B193" s="311"/>
      <c r="C193" s="347" t="s">
        <v>485</v>
      </c>
      <c r="D193" s="286"/>
      <c r="E193" s="286"/>
      <c r="F193" s="309" t="s">
        <v>389</v>
      </c>
      <c r="G193" s="286"/>
      <c r="H193" s="286" t="s">
        <v>486</v>
      </c>
      <c r="I193" s="286" t="s">
        <v>424</v>
      </c>
      <c r="J193" s="286"/>
      <c r="K193" s="334"/>
    </row>
    <row r="194" s="1" customFormat="1" ht="15" customHeight="1">
      <c r="B194" s="311"/>
      <c r="C194" s="347" t="s">
        <v>487</v>
      </c>
      <c r="D194" s="286"/>
      <c r="E194" s="286"/>
      <c r="F194" s="309" t="s">
        <v>395</v>
      </c>
      <c r="G194" s="286"/>
      <c r="H194" s="286" t="s">
        <v>488</v>
      </c>
      <c r="I194" s="286" t="s">
        <v>424</v>
      </c>
      <c r="J194" s="286"/>
      <c r="K194" s="334"/>
    </row>
    <row r="195" s="1" customFormat="1" ht="15" customHeight="1">
      <c r="B195" s="340"/>
      <c r="C195" s="355"/>
      <c r="D195" s="320"/>
      <c r="E195" s="320"/>
      <c r="F195" s="320"/>
      <c r="G195" s="320"/>
      <c r="H195" s="320"/>
      <c r="I195" s="320"/>
      <c r="J195" s="320"/>
      <c r="K195" s="341"/>
    </row>
    <row r="196" s="1" customFormat="1" ht="18.75" customHeight="1">
      <c r="B196" s="322"/>
      <c r="C196" s="332"/>
      <c r="D196" s="332"/>
      <c r="E196" s="332"/>
      <c r="F196" s="342"/>
      <c r="G196" s="332"/>
      <c r="H196" s="332"/>
      <c r="I196" s="332"/>
      <c r="J196" s="332"/>
      <c r="K196" s="322"/>
    </row>
    <row r="197" s="1" customFormat="1" ht="18.75" customHeight="1">
      <c r="B197" s="322"/>
      <c r="C197" s="332"/>
      <c r="D197" s="332"/>
      <c r="E197" s="332"/>
      <c r="F197" s="342"/>
      <c r="G197" s="332"/>
      <c r="H197" s="332"/>
      <c r="I197" s="332"/>
      <c r="J197" s="332"/>
      <c r="K197" s="322"/>
    </row>
    <row r="198" s="1" customFormat="1" ht="18.75" customHeight="1"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</row>
    <row r="199" s="1" customFormat="1" ht="13.5">
      <c r="B199" s="273"/>
      <c r="C199" s="274"/>
      <c r="D199" s="274"/>
      <c r="E199" s="274"/>
      <c r="F199" s="274"/>
      <c r="G199" s="274"/>
      <c r="H199" s="274"/>
      <c r="I199" s="274"/>
      <c r="J199" s="274"/>
      <c r="K199" s="275"/>
    </row>
    <row r="200" s="1" customFormat="1" ht="21">
      <c r="B200" s="276"/>
      <c r="C200" s="277" t="s">
        <v>489</v>
      </c>
      <c r="D200" s="277"/>
      <c r="E200" s="277"/>
      <c r="F200" s="277"/>
      <c r="G200" s="277"/>
      <c r="H200" s="277"/>
      <c r="I200" s="277"/>
      <c r="J200" s="277"/>
      <c r="K200" s="278"/>
    </row>
    <row r="201" s="1" customFormat="1" ht="25.5" customHeight="1">
      <c r="B201" s="276"/>
      <c r="C201" s="356" t="s">
        <v>490</v>
      </c>
      <c r="D201" s="356"/>
      <c r="E201" s="356"/>
      <c r="F201" s="356" t="s">
        <v>491</v>
      </c>
      <c r="G201" s="357"/>
      <c r="H201" s="356" t="s">
        <v>492</v>
      </c>
      <c r="I201" s="356"/>
      <c r="J201" s="356"/>
      <c r="K201" s="278"/>
    </row>
    <row r="202" s="1" customFormat="1" ht="5.25" customHeight="1">
      <c r="B202" s="311"/>
      <c r="C202" s="306"/>
      <c r="D202" s="306"/>
      <c r="E202" s="306"/>
      <c r="F202" s="306"/>
      <c r="G202" s="332"/>
      <c r="H202" s="306"/>
      <c r="I202" s="306"/>
      <c r="J202" s="306"/>
      <c r="K202" s="334"/>
    </row>
    <row r="203" s="1" customFormat="1" ht="15" customHeight="1">
      <c r="B203" s="311"/>
      <c r="C203" s="286" t="s">
        <v>482</v>
      </c>
      <c r="D203" s="286"/>
      <c r="E203" s="286"/>
      <c r="F203" s="309" t="s">
        <v>46</v>
      </c>
      <c r="G203" s="286"/>
      <c r="H203" s="286" t="s">
        <v>493</v>
      </c>
      <c r="I203" s="286"/>
      <c r="J203" s="286"/>
      <c r="K203" s="334"/>
    </row>
    <row r="204" s="1" customFormat="1" ht="15" customHeight="1">
      <c r="B204" s="311"/>
      <c r="C204" s="286"/>
      <c r="D204" s="286"/>
      <c r="E204" s="286"/>
      <c r="F204" s="309" t="s">
        <v>47</v>
      </c>
      <c r="G204" s="286"/>
      <c r="H204" s="286" t="s">
        <v>494</v>
      </c>
      <c r="I204" s="286"/>
      <c r="J204" s="286"/>
      <c r="K204" s="334"/>
    </row>
    <row r="205" s="1" customFormat="1" ht="15" customHeight="1">
      <c r="B205" s="311"/>
      <c r="C205" s="286"/>
      <c r="D205" s="286"/>
      <c r="E205" s="286"/>
      <c r="F205" s="309" t="s">
        <v>50</v>
      </c>
      <c r="G205" s="286"/>
      <c r="H205" s="286" t="s">
        <v>495</v>
      </c>
      <c r="I205" s="286"/>
      <c r="J205" s="286"/>
      <c r="K205" s="334"/>
    </row>
    <row r="206" s="1" customFormat="1" ht="15" customHeight="1">
      <c r="B206" s="311"/>
      <c r="C206" s="286"/>
      <c r="D206" s="286"/>
      <c r="E206" s="286"/>
      <c r="F206" s="309" t="s">
        <v>48</v>
      </c>
      <c r="G206" s="286"/>
      <c r="H206" s="286" t="s">
        <v>496</v>
      </c>
      <c r="I206" s="286"/>
      <c r="J206" s="286"/>
      <c r="K206" s="334"/>
    </row>
    <row r="207" s="1" customFormat="1" ht="15" customHeight="1">
      <c r="B207" s="311"/>
      <c r="C207" s="286"/>
      <c r="D207" s="286"/>
      <c r="E207" s="286"/>
      <c r="F207" s="309" t="s">
        <v>49</v>
      </c>
      <c r="G207" s="286"/>
      <c r="H207" s="286" t="s">
        <v>497</v>
      </c>
      <c r="I207" s="286"/>
      <c r="J207" s="286"/>
      <c r="K207" s="334"/>
    </row>
    <row r="208" s="1" customFormat="1" ht="15" customHeight="1">
      <c r="B208" s="311"/>
      <c r="C208" s="286"/>
      <c r="D208" s="286"/>
      <c r="E208" s="286"/>
      <c r="F208" s="309"/>
      <c r="G208" s="286"/>
      <c r="H208" s="286"/>
      <c r="I208" s="286"/>
      <c r="J208" s="286"/>
      <c r="K208" s="334"/>
    </row>
    <row r="209" s="1" customFormat="1" ht="15" customHeight="1">
      <c r="B209" s="311"/>
      <c r="C209" s="286" t="s">
        <v>436</v>
      </c>
      <c r="D209" s="286"/>
      <c r="E209" s="286"/>
      <c r="F209" s="309" t="s">
        <v>82</v>
      </c>
      <c r="G209" s="286"/>
      <c r="H209" s="286" t="s">
        <v>498</v>
      </c>
      <c r="I209" s="286"/>
      <c r="J209" s="286"/>
      <c r="K209" s="334"/>
    </row>
    <row r="210" s="1" customFormat="1" ht="15" customHeight="1">
      <c r="B210" s="311"/>
      <c r="C210" s="286"/>
      <c r="D210" s="286"/>
      <c r="E210" s="286"/>
      <c r="F210" s="309" t="s">
        <v>331</v>
      </c>
      <c r="G210" s="286"/>
      <c r="H210" s="286" t="s">
        <v>332</v>
      </c>
      <c r="I210" s="286"/>
      <c r="J210" s="286"/>
      <c r="K210" s="334"/>
    </row>
    <row r="211" s="1" customFormat="1" ht="15" customHeight="1">
      <c r="B211" s="311"/>
      <c r="C211" s="286"/>
      <c r="D211" s="286"/>
      <c r="E211" s="286"/>
      <c r="F211" s="309" t="s">
        <v>329</v>
      </c>
      <c r="G211" s="286"/>
      <c r="H211" s="286" t="s">
        <v>499</v>
      </c>
      <c r="I211" s="286"/>
      <c r="J211" s="286"/>
      <c r="K211" s="334"/>
    </row>
    <row r="212" s="1" customFormat="1" ht="15" customHeight="1">
      <c r="B212" s="358"/>
      <c r="C212" s="286"/>
      <c r="D212" s="286"/>
      <c r="E212" s="286"/>
      <c r="F212" s="309" t="s">
        <v>333</v>
      </c>
      <c r="G212" s="347"/>
      <c r="H212" s="338" t="s">
        <v>334</v>
      </c>
      <c r="I212" s="338"/>
      <c r="J212" s="338"/>
      <c r="K212" s="359"/>
    </row>
    <row r="213" s="1" customFormat="1" ht="15" customHeight="1">
      <c r="B213" s="358"/>
      <c r="C213" s="286"/>
      <c r="D213" s="286"/>
      <c r="E213" s="286"/>
      <c r="F213" s="309" t="s">
        <v>335</v>
      </c>
      <c r="G213" s="347"/>
      <c r="H213" s="338" t="s">
        <v>500</v>
      </c>
      <c r="I213" s="338"/>
      <c r="J213" s="338"/>
      <c r="K213" s="359"/>
    </row>
    <row r="214" s="1" customFormat="1" ht="15" customHeight="1">
      <c r="B214" s="358"/>
      <c r="C214" s="286"/>
      <c r="D214" s="286"/>
      <c r="E214" s="286"/>
      <c r="F214" s="309"/>
      <c r="G214" s="347"/>
      <c r="H214" s="338"/>
      <c r="I214" s="338"/>
      <c r="J214" s="338"/>
      <c r="K214" s="359"/>
    </row>
    <row r="215" s="1" customFormat="1" ht="15" customHeight="1">
      <c r="B215" s="358"/>
      <c r="C215" s="286" t="s">
        <v>460</v>
      </c>
      <c r="D215" s="286"/>
      <c r="E215" s="286"/>
      <c r="F215" s="309">
        <v>1</v>
      </c>
      <c r="G215" s="347"/>
      <c r="H215" s="338" t="s">
        <v>501</v>
      </c>
      <c r="I215" s="338"/>
      <c r="J215" s="338"/>
      <c r="K215" s="359"/>
    </row>
    <row r="216" s="1" customFormat="1" ht="15" customHeight="1">
      <c r="B216" s="358"/>
      <c r="C216" s="286"/>
      <c r="D216" s="286"/>
      <c r="E216" s="286"/>
      <c r="F216" s="309">
        <v>2</v>
      </c>
      <c r="G216" s="347"/>
      <c r="H216" s="338" t="s">
        <v>502</v>
      </c>
      <c r="I216" s="338"/>
      <c r="J216" s="338"/>
      <c r="K216" s="359"/>
    </row>
    <row r="217" s="1" customFormat="1" ht="15" customHeight="1">
      <c r="B217" s="358"/>
      <c r="C217" s="286"/>
      <c r="D217" s="286"/>
      <c r="E217" s="286"/>
      <c r="F217" s="309">
        <v>3</v>
      </c>
      <c r="G217" s="347"/>
      <c r="H217" s="338" t="s">
        <v>503</v>
      </c>
      <c r="I217" s="338"/>
      <c r="J217" s="338"/>
      <c r="K217" s="359"/>
    </row>
    <row r="218" s="1" customFormat="1" ht="15" customHeight="1">
      <c r="B218" s="358"/>
      <c r="C218" s="286"/>
      <c r="D218" s="286"/>
      <c r="E218" s="286"/>
      <c r="F218" s="309">
        <v>4</v>
      </c>
      <c r="G218" s="347"/>
      <c r="H218" s="338" t="s">
        <v>504</v>
      </c>
      <c r="I218" s="338"/>
      <c r="J218" s="338"/>
      <c r="K218" s="359"/>
    </row>
    <row r="219" s="1" customFormat="1" ht="12.75" customHeight="1">
      <c r="B219" s="360"/>
      <c r="C219" s="361"/>
      <c r="D219" s="361"/>
      <c r="E219" s="361"/>
      <c r="F219" s="361"/>
      <c r="G219" s="361"/>
      <c r="H219" s="361"/>
      <c r="I219" s="361"/>
      <c r="J219" s="361"/>
      <c r="K219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2024-11-20T15:37:55Z</dcterms:created>
  <dcterms:modified xsi:type="dcterms:W3CDTF">2024-11-20T15:37:58Z</dcterms:modified>
</cp:coreProperties>
</file>