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Pol'!$A$1:$Y$234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6" i="1"/>
  <c r="I65"/>
  <c r="I64"/>
  <c r="I63"/>
  <c r="I62"/>
  <c r="I61"/>
  <c r="I60"/>
  <c r="I59"/>
  <c r="I58"/>
  <c r="I57"/>
  <c r="I56"/>
  <c r="I55"/>
  <c r="I54"/>
  <c r="I53"/>
  <c r="I52"/>
  <c r="G41"/>
  <c r="F41"/>
  <c r="G40"/>
  <c r="F40"/>
  <c r="G39"/>
  <c r="G42" s="1"/>
  <c r="G25" s="1"/>
  <c r="A25" s="1"/>
  <c r="F39"/>
  <c r="F42" s="1"/>
  <c r="G224" i="12"/>
  <c r="G9"/>
  <c r="I9"/>
  <c r="I8" s="1"/>
  <c r="K9"/>
  <c r="M9"/>
  <c r="O9"/>
  <c r="Q9"/>
  <c r="Q8" s="1"/>
  <c r="V9"/>
  <c r="G13"/>
  <c r="M13" s="1"/>
  <c r="I13"/>
  <c r="K13"/>
  <c r="K8" s="1"/>
  <c r="O13"/>
  <c r="O8" s="1"/>
  <c r="Q13"/>
  <c r="V13"/>
  <c r="V8" s="1"/>
  <c r="G19"/>
  <c r="I19"/>
  <c r="K19"/>
  <c r="M19"/>
  <c r="O19"/>
  <c r="Q19"/>
  <c r="V19"/>
  <c r="G31"/>
  <c r="M31" s="1"/>
  <c r="I31"/>
  <c r="K31"/>
  <c r="O31"/>
  <c r="Q31"/>
  <c r="V31"/>
  <c r="G33"/>
  <c r="I33"/>
  <c r="K33"/>
  <c r="M33"/>
  <c r="O33"/>
  <c r="Q33"/>
  <c r="V33"/>
  <c r="G39"/>
  <c r="M39" s="1"/>
  <c r="I39"/>
  <c r="K39"/>
  <c r="O39"/>
  <c r="Q39"/>
  <c r="V39"/>
  <c r="G48"/>
  <c r="I48"/>
  <c r="K48"/>
  <c r="M48"/>
  <c r="O48"/>
  <c r="Q48"/>
  <c r="V48"/>
  <c r="G52"/>
  <c r="M52" s="1"/>
  <c r="I52"/>
  <c r="K52"/>
  <c r="O52"/>
  <c r="Q52"/>
  <c r="V52"/>
  <c r="G59"/>
  <c r="I59"/>
  <c r="K59"/>
  <c r="M59"/>
  <c r="O59"/>
  <c r="Q59"/>
  <c r="V59"/>
  <c r="G69"/>
  <c r="I69"/>
  <c r="I68" s="1"/>
  <c r="K69"/>
  <c r="M69"/>
  <c r="O69"/>
  <c r="Q69"/>
  <c r="Q68" s="1"/>
  <c r="V69"/>
  <c r="G77"/>
  <c r="M77" s="1"/>
  <c r="I77"/>
  <c r="K77"/>
  <c r="K68" s="1"/>
  <c r="O77"/>
  <c r="O68" s="1"/>
  <c r="Q77"/>
  <c r="V77"/>
  <c r="V68" s="1"/>
  <c r="I85"/>
  <c r="Q85"/>
  <c r="G86"/>
  <c r="G85" s="1"/>
  <c r="I86"/>
  <c r="K86"/>
  <c r="K85" s="1"/>
  <c r="O86"/>
  <c r="O85" s="1"/>
  <c r="Q86"/>
  <c r="V86"/>
  <c r="V85" s="1"/>
  <c r="G95"/>
  <c r="G94" s="1"/>
  <c r="I95"/>
  <c r="K95"/>
  <c r="K94" s="1"/>
  <c r="O95"/>
  <c r="O94" s="1"/>
  <c r="Q95"/>
  <c r="V95"/>
  <c r="V94" s="1"/>
  <c r="G98"/>
  <c r="I98"/>
  <c r="I94" s="1"/>
  <c r="K98"/>
  <c r="M98"/>
  <c r="O98"/>
  <c r="Q98"/>
  <c r="Q94" s="1"/>
  <c r="V98"/>
  <c r="G102"/>
  <c r="M102" s="1"/>
  <c r="I102"/>
  <c r="K102"/>
  <c r="O102"/>
  <c r="Q102"/>
  <c r="V102"/>
  <c r="I107"/>
  <c r="Q107"/>
  <c r="G108"/>
  <c r="G107" s="1"/>
  <c r="I108"/>
  <c r="K108"/>
  <c r="K107" s="1"/>
  <c r="O108"/>
  <c r="O107" s="1"/>
  <c r="Q108"/>
  <c r="V108"/>
  <c r="V107" s="1"/>
  <c r="I112"/>
  <c r="Q112"/>
  <c r="G113"/>
  <c r="G112" s="1"/>
  <c r="I113"/>
  <c r="K113"/>
  <c r="K112" s="1"/>
  <c r="O113"/>
  <c r="O112" s="1"/>
  <c r="Q113"/>
  <c r="V113"/>
  <c r="V112" s="1"/>
  <c r="G120"/>
  <c r="G119" s="1"/>
  <c r="I120"/>
  <c r="K120"/>
  <c r="K119" s="1"/>
  <c r="O120"/>
  <c r="O119" s="1"/>
  <c r="Q120"/>
  <c r="V120"/>
  <c r="V119" s="1"/>
  <c r="G124"/>
  <c r="I124"/>
  <c r="I119" s="1"/>
  <c r="K124"/>
  <c r="M124"/>
  <c r="O124"/>
  <c r="Q124"/>
  <c r="Q119" s="1"/>
  <c r="V124"/>
  <c r="G127"/>
  <c r="M127" s="1"/>
  <c r="I127"/>
  <c r="K127"/>
  <c r="O127"/>
  <c r="Q127"/>
  <c r="V127"/>
  <c r="G132"/>
  <c r="I132"/>
  <c r="K132"/>
  <c r="M132"/>
  <c r="O132"/>
  <c r="Q132"/>
  <c r="V132"/>
  <c r="G136"/>
  <c r="I136"/>
  <c r="I135" s="1"/>
  <c r="K136"/>
  <c r="M136"/>
  <c r="O136"/>
  <c r="Q136"/>
  <c r="Q135" s="1"/>
  <c r="V136"/>
  <c r="G145"/>
  <c r="M145" s="1"/>
  <c r="I145"/>
  <c r="K145"/>
  <c r="K135" s="1"/>
  <c r="O145"/>
  <c r="O135" s="1"/>
  <c r="Q145"/>
  <c r="V145"/>
  <c r="V135" s="1"/>
  <c r="I154"/>
  <c r="Q154"/>
  <c r="G155"/>
  <c r="G154" s="1"/>
  <c r="I155"/>
  <c r="K155"/>
  <c r="K154" s="1"/>
  <c r="O155"/>
  <c r="O154" s="1"/>
  <c r="Q155"/>
  <c r="V155"/>
  <c r="V154" s="1"/>
  <c r="G159"/>
  <c r="G158" s="1"/>
  <c r="I159"/>
  <c r="K159"/>
  <c r="K158" s="1"/>
  <c r="O159"/>
  <c r="O158" s="1"/>
  <c r="Q159"/>
  <c r="V159"/>
  <c r="V158" s="1"/>
  <c r="G164"/>
  <c r="I164"/>
  <c r="I158" s="1"/>
  <c r="K164"/>
  <c r="M164"/>
  <c r="O164"/>
  <c r="Q164"/>
  <c r="Q158" s="1"/>
  <c r="V164"/>
  <c r="G172"/>
  <c r="M172" s="1"/>
  <c r="I172"/>
  <c r="K172"/>
  <c r="O172"/>
  <c r="Q172"/>
  <c r="V172"/>
  <c r="G176"/>
  <c r="I176"/>
  <c r="K176"/>
  <c r="M176"/>
  <c r="O176"/>
  <c r="Q176"/>
  <c r="V176"/>
  <c r="G182"/>
  <c r="I182"/>
  <c r="I181" s="1"/>
  <c r="K182"/>
  <c r="M182"/>
  <c r="O182"/>
  <c r="Q182"/>
  <c r="Q181" s="1"/>
  <c r="V182"/>
  <c r="G185"/>
  <c r="M185" s="1"/>
  <c r="I185"/>
  <c r="K185"/>
  <c r="K181" s="1"/>
  <c r="O185"/>
  <c r="O181" s="1"/>
  <c r="Q185"/>
  <c r="V185"/>
  <c r="V181" s="1"/>
  <c r="G188"/>
  <c r="G187" s="1"/>
  <c r="I188"/>
  <c r="K188"/>
  <c r="K187" s="1"/>
  <c r="O188"/>
  <c r="O187" s="1"/>
  <c r="Q188"/>
  <c r="V188"/>
  <c r="V187" s="1"/>
  <c r="G192"/>
  <c r="I192"/>
  <c r="I187" s="1"/>
  <c r="K192"/>
  <c r="M192"/>
  <c r="O192"/>
  <c r="Q192"/>
  <c r="Q187" s="1"/>
  <c r="V192"/>
  <c r="G196"/>
  <c r="K196"/>
  <c r="O196"/>
  <c r="V196"/>
  <c r="G197"/>
  <c r="I197"/>
  <c r="I196" s="1"/>
  <c r="K197"/>
  <c r="M197"/>
  <c r="M196" s="1"/>
  <c r="O197"/>
  <c r="Q197"/>
  <c r="Q196" s="1"/>
  <c r="V197"/>
  <c r="G201"/>
  <c r="I201"/>
  <c r="I200" s="1"/>
  <c r="K201"/>
  <c r="M201"/>
  <c r="O201"/>
  <c r="Q201"/>
  <c r="Q200" s="1"/>
  <c r="V201"/>
  <c r="G205"/>
  <c r="M205" s="1"/>
  <c r="I205"/>
  <c r="K205"/>
  <c r="K200" s="1"/>
  <c r="O205"/>
  <c r="O200" s="1"/>
  <c r="Q205"/>
  <c r="V205"/>
  <c r="V200" s="1"/>
  <c r="G209"/>
  <c r="I209"/>
  <c r="K209"/>
  <c r="M209"/>
  <c r="O209"/>
  <c r="Q209"/>
  <c r="V209"/>
  <c r="G212"/>
  <c r="M212" s="1"/>
  <c r="I212"/>
  <c r="K212"/>
  <c r="O212"/>
  <c r="Q212"/>
  <c r="V212"/>
  <c r="G218"/>
  <c r="G217" s="1"/>
  <c r="I218"/>
  <c r="K218"/>
  <c r="K217" s="1"/>
  <c r="O218"/>
  <c r="O217" s="1"/>
  <c r="Q218"/>
  <c r="V218"/>
  <c r="V217" s="1"/>
  <c r="G221"/>
  <c r="I221"/>
  <c r="I217" s="1"/>
  <c r="K221"/>
  <c r="M221"/>
  <c r="O221"/>
  <c r="Q221"/>
  <c r="Q217" s="1"/>
  <c r="V221"/>
  <c r="AE224"/>
  <c r="I20" i="1"/>
  <c r="I19"/>
  <c r="I18"/>
  <c r="H41"/>
  <c r="I41" s="1"/>
  <c r="H40" l="1"/>
  <c r="I40" s="1"/>
  <c r="I17"/>
  <c r="I67"/>
  <c r="J66" s="1"/>
  <c r="I16"/>
  <c r="I21" s="1"/>
  <c r="J52"/>
  <c r="J60"/>
  <c r="A26"/>
  <c r="G26"/>
  <c r="G28"/>
  <c r="G23"/>
  <c r="H39"/>
  <c r="I39" s="1"/>
  <c r="I42" s="1"/>
  <c r="J39" s="1"/>
  <c r="J42" s="1"/>
  <c r="M200" i="12"/>
  <c r="M135"/>
  <c r="M68"/>
  <c r="M181"/>
  <c r="M8"/>
  <c r="G200"/>
  <c r="G181"/>
  <c r="G135"/>
  <c r="G68"/>
  <c r="G8"/>
  <c r="AF224"/>
  <c r="M218"/>
  <c r="M217" s="1"/>
  <c r="M188"/>
  <c r="M187" s="1"/>
  <c r="M159"/>
  <c r="M158" s="1"/>
  <c r="M155"/>
  <c r="M154" s="1"/>
  <c r="M120"/>
  <c r="M119" s="1"/>
  <c r="M113"/>
  <c r="M112" s="1"/>
  <c r="M108"/>
  <c r="M107" s="1"/>
  <c r="M95"/>
  <c r="M94" s="1"/>
  <c r="M86"/>
  <c r="M85" s="1"/>
  <c r="J28" i="1"/>
  <c r="J26"/>
  <c r="G38"/>
  <c r="F38"/>
  <c r="J23"/>
  <c r="J24"/>
  <c r="J25"/>
  <c r="J27"/>
  <c r="E24"/>
  <c r="E26"/>
  <c r="J64" l="1"/>
  <c r="J56"/>
  <c r="J62"/>
  <c r="J58"/>
  <c r="J54"/>
  <c r="J65"/>
  <c r="J63"/>
  <c r="J61"/>
  <c r="J59"/>
  <c r="J57"/>
  <c r="J55"/>
  <c r="J53"/>
  <c r="A23"/>
  <c r="J40"/>
  <c r="J41"/>
  <c r="H42"/>
  <c r="J67" l="1"/>
  <c r="A24"/>
  <c r="G24"/>
  <c r="A27" s="1"/>
  <c r="G29" l="1"/>
  <c r="G27" s="1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<sst xmlns="http://schemas.openxmlformats.org/spreadsheetml/2006/main" count="881" uniqueCount="347">
  <si>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</si>
  <si>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</si>
  <si>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</si>
  <si>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</si>
  <si>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</si>
  <si>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</si>
  <si>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</si>
  <si>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</si>
  <si>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</si>
  <si>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</si>
  <si>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</si>
  <si>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</si>
  <si>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</si>
  <si>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</si>
  <si>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</si>
  <si>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</si>
  <si>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</si>
  <si>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</si>
  <si>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</si>
  <si>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</si>
  <si>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</si>
  <si>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</si>
  <si>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</si>
  <si>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</si>
  <si>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</si>
  <si>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</si>
  <si>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</si>
  <si>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</si>
  <si>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</si>
  <si>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</si>
  <si>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</si>
  <si>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</si>
  <si>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</si>
  <si>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</si>
  <si>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</si>
  <si>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</si>
  <si>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</si>
  <si>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</si>
  <si>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</si>
  <si>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</si>
  <si>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</si>
  <si>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</si>
  <si>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</si>
  <si>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</si>
  <si>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výběhu ovcí v ZOO Děčín</t>
  </si>
  <si>
    <t>SO 01</t>
  </si>
  <si>
    <t>Objekt:</t>
  </si>
  <si>
    <t>Rozpočet:</t>
  </si>
  <si>
    <t>Ing. Jiří Marek</t>
  </si>
  <si>
    <t>004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</si>
  <si>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</si>
  <si>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</si>
  <si>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</si>
  <si>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</si>
  <si>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</si>
  <si>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</si>
  <si>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</si>
  <si>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</si>
  <si>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</si>
  <si>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</si>
  <si>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</si>
  <si>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004 - Oprava výběhu ovcí v ZOO Děčín</t>
  </si>
  <si>
    <t>#POPO</t>
  </si>
  <si>
    <t>Popis objektu: SO 01 - Oprava výběhu ovcí v ZOO Děčín</t>
  </si>
  <si>
    <t>#POPR</t>
  </si>
  <si>
    <t>Popis rozpočtu: 1 - Oprava výběhu ovcí v ZOO Děčín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</si>
  <si>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</si>
  <si>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</si>
  <si>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</si>
  <si>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</si>
  <si>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</si>
  <si>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</si>
  <si>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</si>
  <si>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</si>
  <si>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</si>
  <si>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62</t>
  </si>
  <si>
    <t>Úpravy povrchů vnější</t>
  </si>
  <si>
    <t>63</t>
  </si>
  <si>
    <t>Podlahy a podlahové konstrukce</t>
  </si>
  <si>
    <t>8</t>
  </si>
  <si>
    <t>Trubní vedení</t>
  </si>
  <si>
    <t>93</t>
  </si>
  <si>
    <t>Dokončovací práce inženýrských staveb</t>
  </si>
  <si>
    <t>94</t>
  </si>
  <si>
    <t>Lešení a stavební výtahy</t>
  </si>
  <si>
    <t>96</t>
  </si>
  <si>
    <t>Bourání konstrukcí</t>
  </si>
  <si>
    <t>99</t>
  </si>
  <si>
    <t>Staveništní přesun hmot</t>
  </si>
  <si>
    <t>767</t>
  </si>
  <si>
    <t>Konstrukce zámečnické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</si>
  <si>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</si>
  <si>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</si>
  <si>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</si>
  <si>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</si>
  <si>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</si>
  <si>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</si>
  <si>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</si>
  <si>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</si>
  <si>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</si>
  <si>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</si>
  <si>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</si>
  <si>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</si>
  <si>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</si>
  <si>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</si>
  <si>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</si>
  <si>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</si>
  <si>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</si>
  <si>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</si>
  <si>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</si>
  <si>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</si>
  <si>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</si>
  <si>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</si>
  <si>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</si>
  <si>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</si>
  <si>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</si>
  <si>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</si>
  <si>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</si>
  <si>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</si>
  <si>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</si>
  <si>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</si>
  <si>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</si>
  <si>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</si>
  <si>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</si>
  <si>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</si>
  <si>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</si>
  <si>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113106121R00</t>
  </si>
  <si>
    <t>Rozebrání dlažeb z betonových dlaždic na sucho</t>
  </si>
  <si>
    <t>m2</t>
  </si>
  <si>
    <t>RTS 25/ I</t>
  </si>
  <si>
    <t>Práce</t>
  </si>
  <si>
    <t>Běžná</t>
  </si>
  <si>
    <t>POL1_</t>
  </si>
  <si>
    <t xml:space="preserve">rozebrání dlažby  pro položení kanalizace : </t>
  </si>
  <si>
    <t>VV</t>
  </si>
  <si>
    <t xml:space="preserve">uložení dlažby pro zpětné použití, výměra dle koord. situace cca 2,5m2 : </t>
  </si>
  <si>
    <t>2,5</t>
  </si>
  <si>
    <t>122201101R00</t>
  </si>
  <si>
    <t>Odkopávky nezapažené v hor. 3 do 100 m3</t>
  </si>
  <si>
    <t>m3</t>
  </si>
  <si>
    <t xml:space="preserve">výšková úprava terénu ve výběhu-naplavená zemina,včetně obnažení zídky v jižní části : </t>
  </si>
  <si>
    <t xml:space="preserve">úprava terénu -viz řezy, předpoklad odvozu na skládku : </t>
  </si>
  <si>
    <t xml:space="preserve">předpoklad množství odstraněné zeminy cca 15 m3- bude upřesněno při úpravě : </t>
  </si>
  <si>
    <t xml:space="preserve">včetně odkopávky a urovnání z.s. pro chodník-po montáži kanalizace : </t>
  </si>
  <si>
    <t>15</t>
  </si>
  <si>
    <t>132101110R00</t>
  </si>
  <si>
    <t>Hloubení rýh š.do 60 cm v hor.2 do 50 m3, STROJNĚ</t>
  </si>
  <si>
    <t xml:space="preserve">rýha pro kanalizační potrubí od konírny do stávající šachty : </t>
  </si>
  <si>
    <t xml:space="preserve">šíře cca 60 cm, hloubky- předpoklad prům. hloubky 1m, délky cca 11,5m : </t>
  </si>
  <si>
    <t>11,5*0,6*1</t>
  </si>
  <si>
    <t xml:space="preserve">rýha pro zídku délky 9,18m : </t>
  </si>
  <si>
    <t xml:space="preserve">výměry- viz koordinační situace a řez terénem č.1+ vysvahování : </t>
  </si>
  <si>
    <t>9,18*0,5*1,05</t>
  </si>
  <si>
    <t>2*9,18*0,3*0,3/2</t>
  </si>
  <si>
    <t xml:space="preserve">rýha pro zídku délky 12,53m : </t>
  </si>
  <si>
    <t xml:space="preserve">výměry- viz koordinační situace a řez terénem č.1+vysvahování : </t>
  </si>
  <si>
    <t>12,53*0,5*1,05</t>
  </si>
  <si>
    <t>2*12,53*0,3*0,3/2</t>
  </si>
  <si>
    <t>132201119R00</t>
  </si>
  <si>
    <t>Přípl.za lepivost,hloubení rýh 60 cm,hor.3,STROJNĚ</t>
  </si>
  <si>
    <t>20,25/3</t>
  </si>
  <si>
    <t>162701105R00</t>
  </si>
  <si>
    <t>Vodorovné přemístění výkopku z hor.1-4 do 10000 m</t>
  </si>
  <si>
    <t xml:space="preserve">odvoz vytěžené zeminy na skládku, skládka cca do 10 km : </t>
  </si>
  <si>
    <t xml:space="preserve">odkopávka =15m3 : </t>
  </si>
  <si>
    <t xml:space="preserve">rýhy =20,25m3 : </t>
  </si>
  <si>
    <t>20,25</t>
  </si>
  <si>
    <t>174101101R00</t>
  </si>
  <si>
    <t>Zásyp jam, rýh, šachet se zhutněním</t>
  </si>
  <si>
    <t>včetně strojního přemístění materiálu pro zásyp ze vzdálenosti do 10 m od okraje zásypu</t>
  </si>
  <si>
    <t>POP</t>
  </si>
  <si>
    <t xml:space="preserve">obsyp kanalizačního potrubí štěrkopískem : </t>
  </si>
  <si>
    <t xml:space="preserve">obsyp zídek po vyzdění  zídek- v místě vysvahování rýhy : </t>
  </si>
  <si>
    <t xml:space="preserve">vysvahování  pro zídku délky 9,18m : </t>
  </si>
  <si>
    <t xml:space="preserve">vysvahování  pro zídku délky 12,53m : </t>
  </si>
  <si>
    <t>181101111R00</t>
  </si>
  <si>
    <t>Úprava pláně v zářezech se zhutněním - ručně</t>
  </si>
  <si>
    <t xml:space="preserve">kompletní úprava výběhu po realizaci chodníku a zídek : </t>
  </si>
  <si>
    <t xml:space="preserve">cca plocha do 150m2 : </t>
  </si>
  <si>
    <t>150</t>
  </si>
  <si>
    <t>199000005R00</t>
  </si>
  <si>
    <t>Poplatek za skládku zeminy 1- 4, č. dle katal. odpadů 17 05 04</t>
  </si>
  <si>
    <t>t</t>
  </si>
  <si>
    <t xml:space="preserve">cena bude dle vybrané skládky odpadů : </t>
  </si>
  <si>
    <t xml:space="preserve">předpoklad 1m3 zeminy = 1,5t zeminy : </t>
  </si>
  <si>
    <t xml:space="preserve">odkopávka : </t>
  </si>
  <si>
    <t>15*1,5</t>
  </si>
  <si>
    <t xml:space="preserve">rýhy : </t>
  </si>
  <si>
    <t>20,25*1,5</t>
  </si>
  <si>
    <t>58330002.AR</t>
  </si>
  <si>
    <t>Štěrkopísek k zásypu</t>
  </si>
  <si>
    <t>SPCM</t>
  </si>
  <si>
    <t>Specifikace</t>
  </si>
  <si>
    <t>POL3_</t>
  </si>
  <si>
    <t xml:space="preserve">dodávka štěrkopísku : </t>
  </si>
  <si>
    <t>11,5*0,6*1*1,7</t>
  </si>
  <si>
    <t>2*9,18*0,3*0,3/2*1,7</t>
  </si>
  <si>
    <t>2*12,53*0,3*0,3/2*1,7</t>
  </si>
  <si>
    <t>215901101RT5</t>
  </si>
  <si>
    <t>Zhutnění podloží z hornin nesoudržných do 92% PS vibrační deskou</t>
  </si>
  <si>
    <t xml:space="preserve">zhutnění zs pod zídkami : </t>
  </si>
  <si>
    <t xml:space="preserve">výměry- viz koordinační situace a řez terénem č.1 : </t>
  </si>
  <si>
    <t>9,18*0,5</t>
  </si>
  <si>
    <t>12,53*0,5</t>
  </si>
  <si>
    <t>274313611R00</t>
  </si>
  <si>
    <t>Beton základových pasů prostý C 16/20</t>
  </si>
  <si>
    <t>Včetně dodávky a uložení betonu a kamene.</t>
  </si>
  <si>
    <t xml:space="preserve">pas pro zídku délky 9,18m, hl. cca 80cm : </t>
  </si>
  <si>
    <t>9,18*0,5*0,8</t>
  </si>
  <si>
    <t xml:space="preserve">pas pro zídku délky 12,53m, hl. cca 80cm : </t>
  </si>
  <si>
    <t>12,53*0,5*0,8</t>
  </si>
  <si>
    <t>311211124R00</t>
  </si>
  <si>
    <t>Zdivo nadzákladové z lomového kamene na maltu cementovou 10 MPa</t>
  </si>
  <si>
    <t xml:space="preserve">nadzákladové zdivo zídek z pískovce, včetně dodávka kamene : </t>
  </si>
  <si>
    <t xml:space="preserve">zdivo pro zídku délky 9,18m, výšky dle TZ 0,5m : </t>
  </si>
  <si>
    <t>9,18*0,5*0,5</t>
  </si>
  <si>
    <t xml:space="preserve">pas pro zídku délky 12,53m, výšky 0,5m : </t>
  </si>
  <si>
    <t>12,53*0,5*0,5</t>
  </si>
  <si>
    <t>596215040R00</t>
  </si>
  <si>
    <t>Kladení zámkové dlažby tl. 8 cm do drtě tl. 4 cm</t>
  </si>
  <si>
    <t xml:space="preserve">zpětné osazení demontované  a uskladněné dlažby- po montáži kanalizace : </t>
  </si>
  <si>
    <t>596415061R00</t>
  </si>
  <si>
    <t>Kladení kamenné dlažby tl. 20 cm do drtě tl. 4 cm</t>
  </si>
  <si>
    <t xml:space="preserve">nový přístupový chodník podél objektu konírny : </t>
  </si>
  <si>
    <t xml:space="preserve">výměra dle TZ a koord situace  9m2 : </t>
  </si>
  <si>
    <t>9</t>
  </si>
  <si>
    <t>58381330R</t>
  </si>
  <si>
    <t>Deska dlažební pískovcová řezaná tl. 20 mm</t>
  </si>
  <si>
    <t xml:space="preserve">dodávka dlažby pískovcové : </t>
  </si>
  <si>
    <t>9*1,1</t>
  </si>
  <si>
    <t>622904115R00</t>
  </si>
  <si>
    <t>Očištění fasád tlakovou vodou složitost 3 - 5</t>
  </si>
  <si>
    <t xml:space="preserve">omytí fasády objektu konírny : </t>
  </si>
  <si>
    <t xml:space="preserve">výměra dle TZ cca 100m2 : </t>
  </si>
  <si>
    <t>100</t>
  </si>
  <si>
    <t>631313621RM1</t>
  </si>
  <si>
    <t>Mazanina betonová tl. 8 - 12 cm C 20/25 z betonu prostého</t>
  </si>
  <si>
    <t>Včetně vytvoření dilatačních spár, bez zaplnění.</t>
  </si>
  <si>
    <t xml:space="preserve">vyspravení betonové plochy po montáži kanalizace : </t>
  </si>
  <si>
    <t xml:space="preserve"> betonové plochy mezi chodníkem ze zámk. dlažby a výběhem : </t>
  </si>
  <si>
    <t xml:space="preserve">předpoklad tl. betonu 15cm : </t>
  </si>
  <si>
    <t>1*0,6*0,15</t>
  </si>
  <si>
    <t>871313121RU1</t>
  </si>
  <si>
    <t>Montáž trub kanaliz. z plastu, hrdlových, DN 150 včetně dodávky trub KG SN4 110x3,2x5000</t>
  </si>
  <si>
    <t>m</t>
  </si>
  <si>
    <t xml:space="preserve">montáž kanalizace od konírny do šachty, včetně dodávky potrubí : </t>
  </si>
  <si>
    <t xml:space="preserve">délka dle TZ =12m : </t>
  </si>
  <si>
    <t>12</t>
  </si>
  <si>
    <t>877313123R00</t>
  </si>
  <si>
    <t>Montáž tvarovek jednoos. plast. gum.kroužek do DN 150</t>
  </si>
  <si>
    <t>kus</t>
  </si>
  <si>
    <t xml:space="preserve">montáž kolena : </t>
  </si>
  <si>
    <t>8001</t>
  </si>
  <si>
    <t>Napojení kanalizace</t>
  </si>
  <si>
    <t>Vlastní</t>
  </si>
  <si>
    <t>Indiv</t>
  </si>
  <si>
    <t xml:space="preserve">napojení kanalizace na stávající trubku u konírny : </t>
  </si>
  <si>
    <t xml:space="preserve">napojení kanalizace do šachty, včetně utěsnění : </t>
  </si>
  <si>
    <t>28651652.AR</t>
  </si>
  <si>
    <t>Koleno kanalizační KGB 110/ 45° PVC</t>
  </si>
  <si>
    <t xml:space="preserve">dodávka kolena : </t>
  </si>
  <si>
    <t>935111112R00</t>
  </si>
  <si>
    <t>Osazení přík. žlabu do štěrkopísku z bet. desek</t>
  </si>
  <si>
    <t>Včetně  dodání hmot pro lože a vyplnění spár.</t>
  </si>
  <si>
    <t xml:space="preserve">osazení žlabovek podél zídek- vyústění do terénu : </t>
  </si>
  <si>
    <t xml:space="preserve">žlab podle zídky délky 9,18m, šíře 20cm : </t>
  </si>
  <si>
    <t>9,18*0,2</t>
  </si>
  <si>
    <t xml:space="preserve">žlab podle zídky délky 12,53m, šíře 20cm : </t>
  </si>
  <si>
    <t>12,53*0,2</t>
  </si>
  <si>
    <t>59227003R</t>
  </si>
  <si>
    <t xml:space="preserve">Žlábek betonový KB-BLOK, rozměr 250 x 210 x 80 mm </t>
  </si>
  <si>
    <t xml:space="preserve">dodávka žlabů : </t>
  </si>
  <si>
    <t>9,18/0,21*1,1</t>
  </si>
  <si>
    <t>12,53/0,21*1,1</t>
  </si>
  <si>
    <t>-0,71905</t>
  </si>
  <si>
    <t>941955002R00</t>
  </si>
  <si>
    <t>Lešení lehké pomocné, výška podlahy do 1,9 m</t>
  </si>
  <si>
    <t>POL1_1</t>
  </si>
  <si>
    <t xml:space="preserve">lešení pro omytí fasády, cca 50m2 : </t>
  </si>
  <si>
    <t>50</t>
  </si>
  <si>
    <t>962022491R00</t>
  </si>
  <si>
    <t>Bourání zdiva nadzákladového kamenného na MC</t>
  </si>
  <si>
    <t xml:space="preserve">odbourání pískovcové zídky : </t>
  </si>
  <si>
    <t xml:space="preserve">šíře 0,5m, délky 9,09m, hloubka cca 1m(neuvažován bet. základ- není v PD) : </t>
  </si>
  <si>
    <t xml:space="preserve">předpoklad odvozu  pískovců na skládku : </t>
  </si>
  <si>
    <t>9,09*0,5*1</t>
  </si>
  <si>
    <t>965042231R00</t>
  </si>
  <si>
    <t>Bourání mazanin betonových tl. nad 10 cm, pl. 4 m2</t>
  </si>
  <si>
    <t xml:space="preserve">odstranění betonové rampy s podestou u výstupu z konírny : </t>
  </si>
  <si>
    <t xml:space="preserve">předpoklad tl. betonu cca 15 cm- odvoz na skládku : </t>
  </si>
  <si>
    <t>1,35*1*0,15</t>
  </si>
  <si>
    <t>1*(1,24+0,5)/2*0,15</t>
  </si>
  <si>
    <t xml:space="preserve">odstranění betonové plochy mezi chodníkem ze zámk. dlažby a výběhem- pro kanalizaci : </t>
  </si>
  <si>
    <t xml:space="preserve">předpoklad tl. betonu 15cm,-odvoz na skládku : </t>
  </si>
  <si>
    <t>970041130R00</t>
  </si>
  <si>
    <t>Vrtání jádrové do prostého betonu do D 130 mm</t>
  </si>
  <si>
    <t xml:space="preserve">zřízení otvoru ve stávající kanalizační šachtě -pro napojení kanalizace : </t>
  </si>
  <si>
    <t xml:space="preserve">tl. stěny šachty = cca 10cm : </t>
  </si>
  <si>
    <t>0,1</t>
  </si>
  <si>
    <t>762961810R00</t>
  </si>
  <si>
    <t>Demontáž.oplocení z prken + příčníky + dř. sloupky</t>
  </si>
  <si>
    <t xml:space="preserve">odstranění prvního pole oplocení- od konírny : </t>
  </si>
  <si>
    <t xml:space="preserve">výška oplocení 1m, délka oplocení 1m : </t>
  </si>
  <si>
    <t xml:space="preserve">předpoklad likvidace v místě ZOO(např.spálení ap.) : </t>
  </si>
  <si>
    <t>900      R02</t>
  </si>
  <si>
    <t>HZS stavební dělník v tarifní třídě 5</t>
  </si>
  <si>
    <t>h</t>
  </si>
  <si>
    <t xml:space="preserve">vyměřování, přípomoce ap., cca 8 hodin : </t>
  </si>
  <si>
    <t>998011001R00</t>
  </si>
  <si>
    <t>Přesun hmot</t>
  </si>
  <si>
    <t>54,48</t>
  </si>
  <si>
    <t>767920210R00</t>
  </si>
  <si>
    <t>Montáž vrat na ocelové sloupky, plochy do 2 m2</t>
  </si>
  <si>
    <t xml:space="preserve">osazení branky v místě demontovaného prvního pole oplocení výběhu : </t>
  </si>
  <si>
    <t xml:space="preserve">typ branky bude investorem upřesněn : </t>
  </si>
  <si>
    <t>55342601R</t>
  </si>
  <si>
    <t>Branka FAB EXCLUSIVE h = 1250 mm, š = 1000 mm, komaxit, 2 sloupky</t>
  </si>
  <si>
    <t xml:space="preserve">dodávka branky v místě demontovaného prvního pole oplocení výběhu : </t>
  </si>
  <si>
    <t>Úprava ohrady výběhu</t>
  </si>
  <si>
    <t>soubor</t>
  </si>
  <si>
    <t xml:space="preserve">rozsah oprav a úprav bude upřesněn investorem : </t>
  </si>
  <si>
    <t>979081111RT3</t>
  </si>
  <si>
    <t>Odvoz suti a vybour. hmot na skládku do 1 km kontejnerem 7 t</t>
  </si>
  <si>
    <t>Včetně naložení na dopravní prostředek a složení na skládku, bez poplatku za skládku.</t>
  </si>
  <si>
    <t xml:space="preserve">výměra-viz bourání = 12,34t : </t>
  </si>
  <si>
    <t>12,34</t>
  </si>
  <si>
    <t>979081121RT3</t>
  </si>
  <si>
    <t>Příplatek k odvozu za každý další 1 km kontejnerem 7 t</t>
  </si>
  <si>
    <t xml:space="preserve">předpoklad skládky do 10 km = 9 x množství : </t>
  </si>
  <si>
    <t>12,34*9</t>
  </si>
  <si>
    <t>979082111R00</t>
  </si>
  <si>
    <t>Vnitrostaveništní doprava suti do 10 m</t>
  </si>
  <si>
    <t>979990107R00</t>
  </si>
  <si>
    <t>Poplatek za uložení suti - směs betonu, cihel, dřeva,sklo  skupina odpadu 170904</t>
  </si>
  <si>
    <t>kategorie 17 09 04 smíšené stavební a demoliční odpady</t>
  </si>
  <si>
    <t>005121 R</t>
  </si>
  <si>
    <t>Zařízení staveniště</t>
  </si>
  <si>
    <t>Soubor</t>
  </si>
  <si>
    <t>VRN</t>
  </si>
  <si>
    <t>POL99_1</t>
  </si>
  <si>
    <t>Veškeré náklady spojené s vybudováním, provozem a odstraněním zařízení staveniště.</t>
  </si>
  <si>
    <t>VRN2</t>
  </si>
  <si>
    <t>Přesun stavebních kapacit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</si>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</sst>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0"/>
  <sheetViews>
    <sheetView showGridLines="0" topLeftCell="B22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1914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56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SUMIF(F52:F66,A16,I52:I66)+SUMIF(F52:F66,"PSU",I52:I66)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SUMIF(F52:F66,A17,I52:I66)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SUMIF(F52:F66,A18,I52:I66)</f>
        <v>0</v>
      </c>
      <c r="J18" s="85"/>
    </row>
    <row r="19" spans="1:10" ht="23.25" customHeight="1">
      <c r="A19" s="198" t="s">
        <v>96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SUMIF(F52:F66,A19,I52:I66)</f>
        <v>0</v>
      </c>
      <c r="J19" s="85"/>
    </row>
    <row r="20" spans="1:10" ht="23.25" customHeight="1">
      <c r="A20" s="198" t="s">
        <v>97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SUMIF(F52:F66,A20,I52:I66)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59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57</v>
      </c>
      <c r="C39" s="149"/>
      <c r="D39" s="149"/>
      <c r="E39" s="149"/>
      <c r="F39" s="150">
        <f>'SO 01 1 Pol'!AE224</f>
        <v>0</v>
      </c>
      <c r="G39" s="151">
        <f>'SO 01 1 Pol'!AF224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 t="s">
        <v>45</v>
      </c>
      <c r="C40" s="155" t="s">
        <v>44</v>
      </c>
      <c r="D40" s="155"/>
      <c r="E40" s="155"/>
      <c r="F40" s="156">
        <f>'SO 01 1 Pol'!AE224</f>
        <v>0</v>
      </c>
      <c r="G40" s="157">
        <f>'SO 01 1 Pol'!AF224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>
      <c r="A41" s="138">
        <v>3</v>
      </c>
      <c r="B41" s="159" t="s">
        <v>43</v>
      </c>
      <c r="C41" s="149" t="s">
        <v>44</v>
      </c>
      <c r="D41" s="149"/>
      <c r="E41" s="149"/>
      <c r="F41" s="160">
        <f>'SO 01 1 Pol'!AE224</f>
        <v>0</v>
      </c>
      <c r="G41" s="152">
        <f>'SO 01 1 Pol'!AF224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>
      <c r="A44" t="s">
        <v>60</v>
      </c>
      <c r="B44" t="s">
        <v>61</v>
      </c>
    </row>
    <row r="45" spans="1:10">
      <c r="A45" t="s">
        <v>62</v>
      </c>
      <c r="B45" t="s">
        <v>63</v>
      </c>
    </row>
    <row r="46" spans="1:10">
      <c r="A46" t="s">
        <v>64</v>
      </c>
      <c r="B46" t="s">
        <v>65</v>
      </c>
    </row>
    <row r="49" spans="1:10" ht="15.75">
      <c r="B49" s="177" t="s">
        <v>66</v>
      </c>
    </row>
    <row r="51" spans="1:10" ht="25.5" customHeight="1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>
      <c r="A52" s="180"/>
      <c r="B52" s="185" t="s">
        <v>43</v>
      </c>
      <c r="C52" s="186" t="s">
        <v>68</v>
      </c>
      <c r="D52" s="187"/>
      <c r="E52" s="187"/>
      <c r="F52" s="194" t="s">
        <v>26</v>
      </c>
      <c r="G52" s="195"/>
      <c r="H52" s="195"/>
      <c r="I52" s="195">
        <f>'SO 01 1 Pol'!G8</f>
        <v>0</v>
      </c>
      <c r="J52" s="191" t="str">
        <f>IF(I67=0,"",I52/I67*100)</f>
        <v/>
      </c>
    </row>
    <row r="53" spans="1:10" ht="36.75" customHeight="1">
      <c r="A53" s="180"/>
      <c r="B53" s="185" t="s">
        <v>69</v>
      </c>
      <c r="C53" s="186" t="s">
        <v>70</v>
      </c>
      <c r="D53" s="187"/>
      <c r="E53" s="187"/>
      <c r="F53" s="194" t="s">
        <v>26</v>
      </c>
      <c r="G53" s="195"/>
      <c r="H53" s="195"/>
      <c r="I53" s="195">
        <f>'SO 01 1 Pol'!G68</f>
        <v>0</v>
      </c>
      <c r="J53" s="191" t="str">
        <f>IF(I67=0,"",I53/I67*100)</f>
        <v/>
      </c>
    </row>
    <row r="54" spans="1:10" ht="36.75" customHeight="1">
      <c r="A54" s="180"/>
      <c r="B54" s="185" t="s">
        <v>71</v>
      </c>
      <c r="C54" s="186" t="s">
        <v>72</v>
      </c>
      <c r="D54" s="187"/>
      <c r="E54" s="187"/>
      <c r="F54" s="194" t="s">
        <v>26</v>
      </c>
      <c r="G54" s="195"/>
      <c r="H54" s="195"/>
      <c r="I54" s="195">
        <f>'SO 01 1 Pol'!G85</f>
        <v>0</v>
      </c>
      <c r="J54" s="191" t="str">
        <f>IF(I67=0,"",I54/I67*100)</f>
        <v/>
      </c>
    </row>
    <row r="55" spans="1:10" ht="36.75" customHeight="1">
      <c r="A55" s="180"/>
      <c r="B55" s="185" t="s">
        <v>73</v>
      </c>
      <c r="C55" s="186" t="s">
        <v>74</v>
      </c>
      <c r="D55" s="187"/>
      <c r="E55" s="187"/>
      <c r="F55" s="194" t="s">
        <v>26</v>
      </c>
      <c r="G55" s="195"/>
      <c r="H55" s="195"/>
      <c r="I55" s="195">
        <f>'SO 01 1 Pol'!G94</f>
        <v>0</v>
      </c>
      <c r="J55" s="191" t="str">
        <f>IF(I67=0,"",I55/I67*100)</f>
        <v/>
      </c>
    </row>
    <row r="56" spans="1:10" ht="36.75" customHeight="1">
      <c r="A56" s="180"/>
      <c r="B56" s="185" t="s">
        <v>75</v>
      </c>
      <c r="C56" s="186" t="s">
        <v>76</v>
      </c>
      <c r="D56" s="187"/>
      <c r="E56" s="187"/>
      <c r="F56" s="194" t="s">
        <v>26</v>
      </c>
      <c r="G56" s="195"/>
      <c r="H56" s="195"/>
      <c r="I56" s="195">
        <f>'SO 01 1 Pol'!G107</f>
        <v>0</v>
      </c>
      <c r="J56" s="191" t="str">
        <f>IF(I67=0,"",I56/I67*100)</f>
        <v/>
      </c>
    </row>
    <row r="57" spans="1:10" ht="36.75" customHeight="1">
      <c r="A57" s="180"/>
      <c r="B57" s="185" t="s">
        <v>77</v>
      </c>
      <c r="C57" s="186" t="s">
        <v>78</v>
      </c>
      <c r="D57" s="187"/>
      <c r="E57" s="187"/>
      <c r="F57" s="194" t="s">
        <v>26</v>
      </c>
      <c r="G57" s="195"/>
      <c r="H57" s="195"/>
      <c r="I57" s="195">
        <f>'SO 01 1 Pol'!G112</f>
        <v>0</v>
      </c>
      <c r="J57" s="191" t="str">
        <f>IF(I67=0,"",I57/I67*100)</f>
        <v/>
      </c>
    </row>
    <row r="58" spans="1:10" ht="36.75" customHeight="1">
      <c r="A58" s="180"/>
      <c r="B58" s="185" t="s">
        <v>79</v>
      </c>
      <c r="C58" s="186" t="s">
        <v>80</v>
      </c>
      <c r="D58" s="187"/>
      <c r="E58" s="187"/>
      <c r="F58" s="194" t="s">
        <v>26</v>
      </c>
      <c r="G58" s="195"/>
      <c r="H58" s="195"/>
      <c r="I58" s="195">
        <f>'SO 01 1 Pol'!G119</f>
        <v>0</v>
      </c>
      <c r="J58" s="191" t="str">
        <f>IF(I67=0,"",I58/I67*100)</f>
        <v/>
      </c>
    </row>
    <row r="59" spans="1:10" ht="36.75" customHeight="1">
      <c r="A59" s="180"/>
      <c r="B59" s="185" t="s">
        <v>81</v>
      </c>
      <c r="C59" s="186" t="s">
        <v>82</v>
      </c>
      <c r="D59" s="187"/>
      <c r="E59" s="187"/>
      <c r="F59" s="194" t="s">
        <v>26</v>
      </c>
      <c r="G59" s="195"/>
      <c r="H59" s="195"/>
      <c r="I59" s="195">
        <f>'SO 01 1 Pol'!G135</f>
        <v>0</v>
      </c>
      <c r="J59" s="191" t="str">
        <f>IF(I67=0,"",I59/I67*100)</f>
        <v/>
      </c>
    </row>
    <row r="60" spans="1:10" ht="36.75" customHeight="1">
      <c r="A60" s="180"/>
      <c r="B60" s="185" t="s">
        <v>83</v>
      </c>
      <c r="C60" s="186" t="s">
        <v>84</v>
      </c>
      <c r="D60" s="187"/>
      <c r="E60" s="187"/>
      <c r="F60" s="194" t="s">
        <v>26</v>
      </c>
      <c r="G60" s="195"/>
      <c r="H60" s="195"/>
      <c r="I60" s="195">
        <f>'SO 01 1 Pol'!G154</f>
        <v>0</v>
      </c>
      <c r="J60" s="191" t="str">
        <f>IF(I67=0,"",I60/I67*100)</f>
        <v/>
      </c>
    </row>
    <row r="61" spans="1:10" ht="36.75" customHeight="1">
      <c r="A61" s="180"/>
      <c r="B61" s="185" t="s">
        <v>85</v>
      </c>
      <c r="C61" s="186" t="s">
        <v>86</v>
      </c>
      <c r="D61" s="187"/>
      <c r="E61" s="187"/>
      <c r="F61" s="194" t="s">
        <v>26</v>
      </c>
      <c r="G61" s="195"/>
      <c r="H61" s="195"/>
      <c r="I61" s="195">
        <f>'SO 01 1 Pol'!G158</f>
        <v>0</v>
      </c>
      <c r="J61" s="191" t="str">
        <f>IF(I67=0,"",I61/I67*100)</f>
        <v/>
      </c>
    </row>
    <row r="62" spans="1:10" ht="36.75" customHeight="1">
      <c r="A62" s="180"/>
      <c r="B62" s="185" t="s">
        <v>87</v>
      </c>
      <c r="C62" s="186" t="s">
        <v>88</v>
      </c>
      <c r="D62" s="187"/>
      <c r="E62" s="187"/>
      <c r="F62" s="194" t="s">
        <v>26</v>
      </c>
      <c r="G62" s="195"/>
      <c r="H62" s="195"/>
      <c r="I62" s="195">
        <f>'SO 01 1 Pol'!G181</f>
        <v>0</v>
      </c>
      <c r="J62" s="191" t="str">
        <f>IF(I67=0,"",I62/I67*100)</f>
        <v/>
      </c>
    </row>
    <row r="63" spans="1:10" ht="36.75" customHeight="1">
      <c r="A63" s="180"/>
      <c r="B63" s="185" t="s">
        <v>89</v>
      </c>
      <c r="C63" s="186" t="s">
        <v>90</v>
      </c>
      <c r="D63" s="187"/>
      <c r="E63" s="187"/>
      <c r="F63" s="194" t="s">
        <v>27</v>
      </c>
      <c r="G63" s="195"/>
      <c r="H63" s="195"/>
      <c r="I63" s="195">
        <f>'SO 01 1 Pol'!G187</f>
        <v>0</v>
      </c>
      <c r="J63" s="191" t="str">
        <f>IF(I67=0,"",I63/I67*100)</f>
        <v/>
      </c>
    </row>
    <row r="64" spans="1:10" ht="36.75" customHeight="1">
      <c r="A64" s="180"/>
      <c r="B64" s="185" t="s">
        <v>91</v>
      </c>
      <c r="C64" s="186" t="s">
        <v>92</v>
      </c>
      <c r="D64" s="187"/>
      <c r="E64" s="187"/>
      <c r="F64" s="194" t="s">
        <v>27</v>
      </c>
      <c r="G64" s="195"/>
      <c r="H64" s="195"/>
      <c r="I64" s="195">
        <f>'SO 01 1 Pol'!G196</f>
        <v>0</v>
      </c>
      <c r="J64" s="191" t="str">
        <f>IF(I67=0,"",I64/I67*100)</f>
        <v/>
      </c>
    </row>
    <row r="65" spans="1:10" ht="36.75" customHeight="1">
      <c r="A65" s="180"/>
      <c r="B65" s="185" t="s">
        <v>93</v>
      </c>
      <c r="C65" s="186" t="s">
        <v>94</v>
      </c>
      <c r="D65" s="187"/>
      <c r="E65" s="187"/>
      <c r="F65" s="194" t="s">
        <v>95</v>
      </c>
      <c r="G65" s="195"/>
      <c r="H65" s="195"/>
      <c r="I65" s="195">
        <f>'SO 01 1 Pol'!G200</f>
        <v>0</v>
      </c>
      <c r="J65" s="191" t="str">
        <f>IF(I67=0,"",I65/I67*100)</f>
        <v/>
      </c>
    </row>
    <row r="66" spans="1:10" ht="36.75" customHeight="1">
      <c r="A66" s="180"/>
      <c r="B66" s="185" t="s">
        <v>96</v>
      </c>
      <c r="C66" s="186" t="s">
        <v>29</v>
      </c>
      <c r="D66" s="187"/>
      <c r="E66" s="187"/>
      <c r="F66" s="194" t="s">
        <v>96</v>
      </c>
      <c r="G66" s="195"/>
      <c r="H66" s="195"/>
      <c r="I66" s="195">
        <f>'SO 01 1 Pol'!G217</f>
        <v>0</v>
      </c>
      <c r="J66" s="191" t="str">
        <f>IF(I67=0,"",I66/I67*100)</f>
        <v/>
      </c>
    </row>
    <row r="67" spans="1:10" ht="25.5" customHeight="1">
      <c r="A67" s="181"/>
      <c r="B67" s="188" t="s">
        <v>1</v>
      </c>
      <c r="C67" s="189"/>
      <c r="D67" s="190"/>
      <c r="E67" s="190"/>
      <c r="F67" s="196"/>
      <c r="G67" s="197"/>
      <c r="H67" s="197"/>
      <c r="I67" s="197">
        <f>SUM(I52:I66)</f>
        <v>0</v>
      </c>
      <c r="J67" s="192">
        <f>SUM(J52:J66)</f>
        <v>0</v>
      </c>
    </row>
    <row r="68" spans="1:10">
      <c r="F68" s="137"/>
      <c r="G68" s="137"/>
      <c r="H68" s="137"/>
      <c r="I68" s="137"/>
      <c r="J68" s="193"/>
    </row>
    <row r="69" spans="1:10">
      <c r="F69" s="137"/>
      <c r="G69" s="137"/>
      <c r="H69" s="137"/>
      <c r="I69" s="137"/>
      <c r="J69" s="193"/>
    </row>
    <row r="70" spans="1:10">
      <c r="F70" s="137"/>
      <c r="G70" s="137"/>
      <c r="H70" s="137"/>
      <c r="I70" s="137"/>
      <c r="J70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98</v>
      </c>
    </row>
    <row r="2" spans="1:60" ht="24.95" customHeight="1">
      <c r="A2" s="200" t="s">
        <v>8</v>
      </c>
      <c r="B2" s="49" t="s">
        <v>49</v>
      </c>
      <c r="C2" s="203" t="s">
        <v>44</v>
      </c>
      <c r="D2" s="201"/>
      <c r="E2" s="201"/>
      <c r="F2" s="201"/>
      <c r="G2" s="202"/>
      <c r="AG2" t="s">
        <v>99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99</v>
      </c>
      <c r="AG3" t="s">
        <v>100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101</v>
      </c>
    </row>
    <row r="5" spans="1:60">
      <c r="D5" s="10"/>
    </row>
    <row r="6" spans="1:60" ht="38.25">
      <c r="A6" s="210" t="s">
        <v>102</v>
      </c>
      <c r="B6" s="212" t="s">
        <v>103</v>
      </c>
      <c r="C6" s="212" t="s">
        <v>104</v>
      </c>
      <c r="D6" s="211" t="s">
        <v>105</v>
      </c>
      <c r="E6" s="210" t="s">
        <v>106</v>
      </c>
      <c r="F6" s="209" t="s">
        <v>107</v>
      </c>
      <c r="G6" s="210" t="s">
        <v>31</v>
      </c>
      <c r="H6" s="213" t="s">
        <v>32</v>
      </c>
      <c r="I6" s="213" t="s">
        <v>108</v>
      </c>
      <c r="J6" s="213" t="s">
        <v>33</v>
      </c>
      <c r="K6" s="213" t="s">
        <v>109</v>
      </c>
      <c r="L6" s="213" t="s">
        <v>110</v>
      </c>
      <c r="M6" s="213" t="s">
        <v>111</v>
      </c>
      <c r="N6" s="213" t="s">
        <v>112</v>
      </c>
      <c r="O6" s="213" t="s">
        <v>113</v>
      </c>
      <c r="P6" s="213" t="s">
        <v>114</v>
      </c>
      <c r="Q6" s="213" t="s">
        <v>115</v>
      </c>
      <c r="R6" s="213" t="s">
        <v>116</v>
      </c>
      <c r="S6" s="213" t="s">
        <v>117</v>
      </c>
      <c r="T6" s="213" t="s">
        <v>118</v>
      </c>
      <c r="U6" s="213" t="s">
        <v>119</v>
      </c>
      <c r="V6" s="213" t="s">
        <v>120</v>
      </c>
      <c r="W6" s="213" t="s">
        <v>121</v>
      </c>
      <c r="X6" s="213" t="s">
        <v>122</v>
      </c>
      <c r="Y6" s="213" t="s">
        <v>123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>
      <c r="A8" s="238" t="s">
        <v>124</v>
      </c>
      <c r="B8" s="239" t="s">
        <v>43</v>
      </c>
      <c r="C8" s="253" t="s">
        <v>68</v>
      </c>
      <c r="D8" s="240"/>
      <c r="E8" s="241"/>
      <c r="F8" s="242"/>
      <c r="G8" s="242">
        <f>SUMIF(AG9:AG67,"&lt;&gt;NOR",G9:G67)</f>
        <v>0</v>
      </c>
      <c r="H8" s="242"/>
      <c r="I8" s="242">
        <f>SUM(I9:I67)</f>
        <v>0</v>
      </c>
      <c r="J8" s="242"/>
      <c r="K8" s="242">
        <f>SUM(K9:K67)</f>
        <v>0</v>
      </c>
      <c r="L8" s="242"/>
      <c r="M8" s="242">
        <f>SUM(M9:M67)</f>
        <v>0</v>
      </c>
      <c r="N8" s="241"/>
      <c r="O8" s="241">
        <f>SUM(O9:O67)</f>
        <v>15.05</v>
      </c>
      <c r="P8" s="241"/>
      <c r="Q8" s="241">
        <f>SUM(Q9:Q67)</f>
        <v>0.35</v>
      </c>
      <c r="R8" s="242"/>
      <c r="S8" s="242"/>
      <c r="T8" s="243"/>
      <c r="U8" s="237"/>
      <c r="V8" s="237">
        <f>SUM(V9:V67)</f>
        <v>31.82</v>
      </c>
      <c r="W8" s="237"/>
      <c r="X8" s="237"/>
      <c r="Y8" s="237"/>
      <c r="AG8" t="s">
        <v>125</v>
      </c>
    </row>
    <row r="9" spans="1:60" outlineLevel="1">
      <c r="A9" s="245">
        <v>1</v>
      </c>
      <c r="B9" s="246" t="s">
        <v>126</v>
      </c>
      <c r="C9" s="254" t="s">
        <v>127</v>
      </c>
      <c r="D9" s="247" t="s">
        <v>128</v>
      </c>
      <c r="E9" s="248">
        <v>2.5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0.13800000000000001</v>
      </c>
      <c r="Q9" s="248">
        <f>ROUND(E9*P9,2)</f>
        <v>0.35</v>
      </c>
      <c r="R9" s="250"/>
      <c r="S9" s="250" t="s">
        <v>129</v>
      </c>
      <c r="T9" s="251" t="s">
        <v>129</v>
      </c>
      <c r="U9" s="234">
        <v>0.16</v>
      </c>
      <c r="V9" s="234">
        <f>ROUND(E9*U9,2)</f>
        <v>0.4</v>
      </c>
      <c r="W9" s="234"/>
      <c r="X9" s="234" t="s">
        <v>130</v>
      </c>
      <c r="Y9" s="234" t="s">
        <v>131</v>
      </c>
      <c r="Z9" s="214"/>
      <c r="AA9" s="214"/>
      <c r="AB9" s="214"/>
      <c r="AC9" s="214"/>
      <c r="AD9" s="214"/>
      <c r="AE9" s="214"/>
      <c r="AF9" s="214"/>
      <c r="AG9" s="214" t="s">
        <v>132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>
      <c r="A10" s="231"/>
      <c r="B10" s="232"/>
      <c r="C10" s="255" t="s">
        <v>133</v>
      </c>
      <c r="D10" s="235"/>
      <c r="E10" s="236"/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134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22.5" outlineLevel="3">
      <c r="A11" s="231"/>
      <c r="B11" s="232"/>
      <c r="C11" s="255" t="s">
        <v>135</v>
      </c>
      <c r="D11" s="235"/>
      <c r="E11" s="236"/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134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>
      <c r="A12" s="231"/>
      <c r="B12" s="232"/>
      <c r="C12" s="255" t="s">
        <v>136</v>
      </c>
      <c r="D12" s="235"/>
      <c r="E12" s="236">
        <v>2.5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134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>
      <c r="A13" s="245">
        <v>2</v>
      </c>
      <c r="B13" s="246" t="s">
        <v>137</v>
      </c>
      <c r="C13" s="254" t="s">
        <v>138</v>
      </c>
      <c r="D13" s="247" t="s">
        <v>139</v>
      </c>
      <c r="E13" s="248">
        <v>15</v>
      </c>
      <c r="F13" s="249"/>
      <c r="G13" s="250">
        <f>ROUND(E13*F13,2)</f>
        <v>0</v>
      </c>
      <c r="H13" s="249"/>
      <c r="I13" s="250">
        <f>ROUND(E13*H13,2)</f>
        <v>0</v>
      </c>
      <c r="J13" s="249"/>
      <c r="K13" s="250">
        <f>ROUND(E13*J13,2)</f>
        <v>0</v>
      </c>
      <c r="L13" s="250">
        <v>21</v>
      </c>
      <c r="M13" s="250">
        <f>G13*(1+L13/100)</f>
        <v>0</v>
      </c>
      <c r="N13" s="248">
        <v>0</v>
      </c>
      <c r="O13" s="248">
        <f>ROUND(E13*N13,2)</f>
        <v>0</v>
      </c>
      <c r="P13" s="248">
        <v>0</v>
      </c>
      <c r="Q13" s="248">
        <f>ROUND(E13*P13,2)</f>
        <v>0</v>
      </c>
      <c r="R13" s="250"/>
      <c r="S13" s="250" t="s">
        <v>129</v>
      </c>
      <c r="T13" s="251" t="s">
        <v>129</v>
      </c>
      <c r="U13" s="234">
        <v>0.37</v>
      </c>
      <c r="V13" s="234">
        <f>ROUND(E13*U13,2)</f>
        <v>5.55</v>
      </c>
      <c r="W13" s="234"/>
      <c r="X13" s="234" t="s">
        <v>130</v>
      </c>
      <c r="Y13" s="234" t="s">
        <v>131</v>
      </c>
      <c r="Z13" s="214"/>
      <c r="AA13" s="214"/>
      <c r="AB13" s="214"/>
      <c r="AC13" s="214"/>
      <c r="AD13" s="214"/>
      <c r="AE13" s="214"/>
      <c r="AF13" s="214"/>
      <c r="AG13" s="214" t="s">
        <v>132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ht="22.5" outlineLevel="2">
      <c r="A14" s="231"/>
      <c r="B14" s="232"/>
      <c r="C14" s="255" t="s">
        <v>140</v>
      </c>
      <c r="D14" s="235"/>
      <c r="E14" s="236"/>
      <c r="F14" s="234"/>
      <c r="G14" s="234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134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22.5" outlineLevel="3">
      <c r="A15" s="231"/>
      <c r="B15" s="232"/>
      <c r="C15" s="255" t="s">
        <v>141</v>
      </c>
      <c r="D15" s="235"/>
      <c r="E15" s="236"/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134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3">
      <c r="A16" s="231"/>
      <c r="B16" s="232"/>
      <c r="C16" s="255" t="s">
        <v>142</v>
      </c>
      <c r="D16" s="235"/>
      <c r="E16" s="236"/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134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ht="22.5" outlineLevel="3">
      <c r="A17" s="231"/>
      <c r="B17" s="232"/>
      <c r="C17" s="255" t="s">
        <v>143</v>
      </c>
      <c r="D17" s="235"/>
      <c r="E17" s="236"/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134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>
      <c r="A18" s="231"/>
      <c r="B18" s="232"/>
      <c r="C18" s="255" t="s">
        <v>144</v>
      </c>
      <c r="D18" s="235"/>
      <c r="E18" s="236">
        <v>15</v>
      </c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134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>
      <c r="A19" s="245">
        <v>3</v>
      </c>
      <c r="B19" s="246" t="s">
        <v>145</v>
      </c>
      <c r="C19" s="254" t="s">
        <v>146</v>
      </c>
      <c r="D19" s="247" t="s">
        <v>139</v>
      </c>
      <c r="E19" s="248">
        <v>20.251650000000001</v>
      </c>
      <c r="F19" s="249"/>
      <c r="G19" s="250">
        <f>ROUND(E19*F19,2)</f>
        <v>0</v>
      </c>
      <c r="H19" s="249"/>
      <c r="I19" s="250">
        <f>ROUND(E19*H19,2)</f>
        <v>0</v>
      </c>
      <c r="J19" s="249"/>
      <c r="K19" s="250">
        <f>ROUND(E19*J19,2)</f>
        <v>0</v>
      </c>
      <c r="L19" s="250">
        <v>21</v>
      </c>
      <c r="M19" s="250">
        <f>G19*(1+L19/100)</f>
        <v>0</v>
      </c>
      <c r="N19" s="248">
        <v>0</v>
      </c>
      <c r="O19" s="248">
        <f>ROUND(E19*N19,2)</f>
        <v>0</v>
      </c>
      <c r="P19" s="248">
        <v>0</v>
      </c>
      <c r="Q19" s="248">
        <f>ROUND(E19*P19,2)</f>
        <v>0</v>
      </c>
      <c r="R19" s="250"/>
      <c r="S19" s="250" t="s">
        <v>129</v>
      </c>
      <c r="T19" s="251" t="s">
        <v>129</v>
      </c>
      <c r="U19" s="234">
        <v>0.33</v>
      </c>
      <c r="V19" s="234">
        <f>ROUND(E19*U19,2)</f>
        <v>6.68</v>
      </c>
      <c r="W19" s="234"/>
      <c r="X19" s="234" t="s">
        <v>130</v>
      </c>
      <c r="Y19" s="234" t="s">
        <v>131</v>
      </c>
      <c r="Z19" s="214"/>
      <c r="AA19" s="214"/>
      <c r="AB19" s="214"/>
      <c r="AC19" s="214"/>
      <c r="AD19" s="214"/>
      <c r="AE19" s="214"/>
      <c r="AF19" s="214"/>
      <c r="AG19" s="214" t="s">
        <v>132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22.5" outlineLevel="2">
      <c r="A20" s="231"/>
      <c r="B20" s="232"/>
      <c r="C20" s="255" t="s">
        <v>147</v>
      </c>
      <c r="D20" s="235"/>
      <c r="E20" s="236"/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134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ht="22.5" outlineLevel="3">
      <c r="A21" s="231"/>
      <c r="B21" s="232"/>
      <c r="C21" s="255" t="s">
        <v>148</v>
      </c>
      <c r="D21" s="235"/>
      <c r="E21" s="236"/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14"/>
      <c r="AA21" s="214"/>
      <c r="AB21" s="214"/>
      <c r="AC21" s="214"/>
      <c r="AD21" s="214"/>
      <c r="AE21" s="214"/>
      <c r="AF21" s="214"/>
      <c r="AG21" s="214" t="s">
        <v>134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3">
      <c r="A22" s="231"/>
      <c r="B22" s="232"/>
      <c r="C22" s="255" t="s">
        <v>149</v>
      </c>
      <c r="D22" s="235"/>
      <c r="E22" s="236">
        <v>6.9</v>
      </c>
      <c r="F22" s="234"/>
      <c r="G22" s="234"/>
      <c r="H22" s="234"/>
      <c r="I22" s="234"/>
      <c r="J22" s="234"/>
      <c r="K22" s="234"/>
      <c r="L22" s="234"/>
      <c r="M22" s="234"/>
      <c r="N22" s="233"/>
      <c r="O22" s="233"/>
      <c r="P22" s="233"/>
      <c r="Q22" s="233"/>
      <c r="R22" s="234"/>
      <c r="S22" s="234"/>
      <c r="T22" s="234"/>
      <c r="U22" s="234"/>
      <c r="V22" s="234"/>
      <c r="W22" s="234"/>
      <c r="X22" s="234"/>
      <c r="Y22" s="234"/>
      <c r="Z22" s="214"/>
      <c r="AA22" s="214"/>
      <c r="AB22" s="214"/>
      <c r="AC22" s="214"/>
      <c r="AD22" s="214"/>
      <c r="AE22" s="214"/>
      <c r="AF22" s="214"/>
      <c r="AG22" s="214" t="s">
        <v>134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3">
      <c r="A23" s="231"/>
      <c r="B23" s="232"/>
      <c r="C23" s="255" t="s">
        <v>150</v>
      </c>
      <c r="D23" s="235"/>
      <c r="E23" s="236"/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134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3">
      <c r="A24" s="231"/>
      <c r="B24" s="232"/>
      <c r="C24" s="255" t="s">
        <v>151</v>
      </c>
      <c r="D24" s="235"/>
      <c r="E24" s="236"/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134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31"/>
      <c r="B25" s="232"/>
      <c r="C25" s="255" t="s">
        <v>152</v>
      </c>
      <c r="D25" s="235"/>
      <c r="E25" s="236">
        <v>4.8194999999999997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134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>
      <c r="A26" s="231"/>
      <c r="B26" s="232"/>
      <c r="C26" s="255" t="s">
        <v>153</v>
      </c>
      <c r="D26" s="235"/>
      <c r="E26" s="236">
        <v>0.82620000000000005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134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3">
      <c r="A27" s="231"/>
      <c r="B27" s="232"/>
      <c r="C27" s="255" t="s">
        <v>154</v>
      </c>
      <c r="D27" s="235"/>
      <c r="E27" s="236"/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134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3">
      <c r="A28" s="231"/>
      <c r="B28" s="232"/>
      <c r="C28" s="255" t="s">
        <v>155</v>
      </c>
      <c r="D28" s="235"/>
      <c r="E28" s="236"/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134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>
      <c r="A29" s="231"/>
      <c r="B29" s="232"/>
      <c r="C29" s="255" t="s">
        <v>156</v>
      </c>
      <c r="D29" s="235"/>
      <c r="E29" s="236">
        <v>6.5782499999999997</v>
      </c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134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31"/>
      <c r="B30" s="232"/>
      <c r="C30" s="255" t="s">
        <v>157</v>
      </c>
      <c r="D30" s="235"/>
      <c r="E30" s="236">
        <v>1.1276999999999999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134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>
      <c r="A31" s="245">
        <v>4</v>
      </c>
      <c r="B31" s="246" t="s">
        <v>158</v>
      </c>
      <c r="C31" s="254" t="s">
        <v>159</v>
      </c>
      <c r="D31" s="247" t="s">
        <v>139</v>
      </c>
      <c r="E31" s="248">
        <v>6.75</v>
      </c>
      <c r="F31" s="249"/>
      <c r="G31" s="250">
        <f>ROUND(E31*F31,2)</f>
        <v>0</v>
      </c>
      <c r="H31" s="249"/>
      <c r="I31" s="250">
        <f>ROUND(E31*H31,2)</f>
        <v>0</v>
      </c>
      <c r="J31" s="249"/>
      <c r="K31" s="250">
        <f>ROUND(E31*J31,2)</f>
        <v>0</v>
      </c>
      <c r="L31" s="250">
        <v>21</v>
      </c>
      <c r="M31" s="250">
        <f>G31*(1+L31/100)</f>
        <v>0</v>
      </c>
      <c r="N31" s="248">
        <v>0</v>
      </c>
      <c r="O31" s="248">
        <f>ROUND(E31*N31,2)</f>
        <v>0</v>
      </c>
      <c r="P31" s="248">
        <v>0</v>
      </c>
      <c r="Q31" s="248">
        <f>ROUND(E31*P31,2)</f>
        <v>0</v>
      </c>
      <c r="R31" s="250"/>
      <c r="S31" s="250" t="s">
        <v>129</v>
      </c>
      <c r="T31" s="251" t="s">
        <v>129</v>
      </c>
      <c r="U31" s="234">
        <v>0.38979999999999998</v>
      </c>
      <c r="V31" s="234">
        <f>ROUND(E31*U31,2)</f>
        <v>2.63</v>
      </c>
      <c r="W31" s="234"/>
      <c r="X31" s="234" t="s">
        <v>130</v>
      </c>
      <c r="Y31" s="234" t="s">
        <v>131</v>
      </c>
      <c r="Z31" s="214"/>
      <c r="AA31" s="214"/>
      <c r="AB31" s="214"/>
      <c r="AC31" s="214"/>
      <c r="AD31" s="214"/>
      <c r="AE31" s="214"/>
      <c r="AF31" s="214"/>
      <c r="AG31" s="214" t="s">
        <v>132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2">
      <c r="A32" s="231"/>
      <c r="B32" s="232"/>
      <c r="C32" s="255" t="s">
        <v>160</v>
      </c>
      <c r="D32" s="235"/>
      <c r="E32" s="236">
        <v>6.75</v>
      </c>
      <c r="F32" s="234"/>
      <c r="G32" s="234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34"/>
      <c r="Z32" s="214"/>
      <c r="AA32" s="214"/>
      <c r="AB32" s="214"/>
      <c r="AC32" s="214"/>
      <c r="AD32" s="214"/>
      <c r="AE32" s="214"/>
      <c r="AF32" s="214"/>
      <c r="AG32" s="214" t="s">
        <v>134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1">
      <c r="A33" s="245">
        <v>5</v>
      </c>
      <c r="B33" s="246" t="s">
        <v>161</v>
      </c>
      <c r="C33" s="254" t="s">
        <v>162</v>
      </c>
      <c r="D33" s="247" t="s">
        <v>139</v>
      </c>
      <c r="E33" s="248">
        <v>35.25</v>
      </c>
      <c r="F33" s="249"/>
      <c r="G33" s="250">
        <f>ROUND(E33*F33,2)</f>
        <v>0</v>
      </c>
      <c r="H33" s="249"/>
      <c r="I33" s="250">
        <f>ROUND(E33*H33,2)</f>
        <v>0</v>
      </c>
      <c r="J33" s="249"/>
      <c r="K33" s="250">
        <f>ROUND(E33*J33,2)</f>
        <v>0</v>
      </c>
      <c r="L33" s="250">
        <v>21</v>
      </c>
      <c r="M33" s="250">
        <f>G33*(1+L33/100)</f>
        <v>0</v>
      </c>
      <c r="N33" s="248">
        <v>0</v>
      </c>
      <c r="O33" s="248">
        <f>ROUND(E33*N33,2)</f>
        <v>0</v>
      </c>
      <c r="P33" s="248">
        <v>0</v>
      </c>
      <c r="Q33" s="248">
        <f>ROUND(E33*P33,2)</f>
        <v>0</v>
      </c>
      <c r="R33" s="250"/>
      <c r="S33" s="250" t="s">
        <v>129</v>
      </c>
      <c r="T33" s="251" t="s">
        <v>129</v>
      </c>
      <c r="U33" s="234">
        <v>1.0999999999999999E-2</v>
      </c>
      <c r="V33" s="234">
        <f>ROUND(E33*U33,2)</f>
        <v>0.39</v>
      </c>
      <c r="W33" s="234"/>
      <c r="X33" s="234" t="s">
        <v>130</v>
      </c>
      <c r="Y33" s="234" t="s">
        <v>131</v>
      </c>
      <c r="Z33" s="214"/>
      <c r="AA33" s="214"/>
      <c r="AB33" s="214"/>
      <c r="AC33" s="214"/>
      <c r="AD33" s="214"/>
      <c r="AE33" s="214"/>
      <c r="AF33" s="214"/>
      <c r="AG33" s="214" t="s">
        <v>132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ht="22.5" outlineLevel="2">
      <c r="A34" s="231"/>
      <c r="B34" s="232"/>
      <c r="C34" s="255" t="s">
        <v>163</v>
      </c>
      <c r="D34" s="235"/>
      <c r="E34" s="236"/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134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>
      <c r="A35" s="231"/>
      <c r="B35" s="232"/>
      <c r="C35" s="255" t="s">
        <v>164</v>
      </c>
      <c r="D35" s="235"/>
      <c r="E35" s="236"/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  <c r="Z35" s="214"/>
      <c r="AA35" s="214"/>
      <c r="AB35" s="214"/>
      <c r="AC35" s="214"/>
      <c r="AD35" s="214"/>
      <c r="AE35" s="214"/>
      <c r="AF35" s="214"/>
      <c r="AG35" s="214" t="s">
        <v>134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>
      <c r="A36" s="231"/>
      <c r="B36" s="232"/>
      <c r="C36" s="255" t="s">
        <v>144</v>
      </c>
      <c r="D36" s="235"/>
      <c r="E36" s="236">
        <v>15</v>
      </c>
      <c r="F36" s="234"/>
      <c r="G36" s="234"/>
      <c r="H36" s="234"/>
      <c r="I36" s="234"/>
      <c r="J36" s="234"/>
      <c r="K36" s="234"/>
      <c r="L36" s="234"/>
      <c r="M36" s="234"/>
      <c r="N36" s="233"/>
      <c r="O36" s="233"/>
      <c r="P36" s="233"/>
      <c r="Q36" s="233"/>
      <c r="R36" s="234"/>
      <c r="S36" s="234"/>
      <c r="T36" s="234"/>
      <c r="U36" s="234"/>
      <c r="V36" s="234"/>
      <c r="W36" s="234"/>
      <c r="X36" s="234"/>
      <c r="Y36" s="234"/>
      <c r="Z36" s="214"/>
      <c r="AA36" s="214"/>
      <c r="AB36" s="214"/>
      <c r="AC36" s="214"/>
      <c r="AD36" s="214"/>
      <c r="AE36" s="214"/>
      <c r="AF36" s="214"/>
      <c r="AG36" s="214" t="s">
        <v>134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3">
      <c r="A37" s="231"/>
      <c r="B37" s="232"/>
      <c r="C37" s="255" t="s">
        <v>165</v>
      </c>
      <c r="D37" s="235"/>
      <c r="E37" s="236"/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134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3">
      <c r="A38" s="231"/>
      <c r="B38" s="232"/>
      <c r="C38" s="255" t="s">
        <v>166</v>
      </c>
      <c r="D38" s="235"/>
      <c r="E38" s="236">
        <v>20.25</v>
      </c>
      <c r="F38" s="234"/>
      <c r="G38" s="234"/>
      <c r="H38" s="234"/>
      <c r="I38" s="234"/>
      <c r="J38" s="234"/>
      <c r="K38" s="234"/>
      <c r="L38" s="234"/>
      <c r="M38" s="234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  <c r="Z38" s="214"/>
      <c r="AA38" s="214"/>
      <c r="AB38" s="214"/>
      <c r="AC38" s="214"/>
      <c r="AD38" s="214"/>
      <c r="AE38" s="214"/>
      <c r="AF38" s="214"/>
      <c r="AG38" s="214" t="s">
        <v>134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>
      <c r="A39" s="245">
        <v>6</v>
      </c>
      <c r="B39" s="246" t="s">
        <v>167</v>
      </c>
      <c r="C39" s="254" t="s">
        <v>168</v>
      </c>
      <c r="D39" s="247" t="s">
        <v>139</v>
      </c>
      <c r="E39" s="248">
        <v>8.8538999999999994</v>
      </c>
      <c r="F39" s="249"/>
      <c r="G39" s="250">
        <f>ROUND(E39*F39,2)</f>
        <v>0</v>
      </c>
      <c r="H39" s="249"/>
      <c r="I39" s="250">
        <f>ROUND(E39*H39,2)</f>
        <v>0</v>
      </c>
      <c r="J39" s="249"/>
      <c r="K39" s="250">
        <f>ROUND(E39*J39,2)</f>
        <v>0</v>
      </c>
      <c r="L39" s="250">
        <v>21</v>
      </c>
      <c r="M39" s="250">
        <f>G39*(1+L39/100)</f>
        <v>0</v>
      </c>
      <c r="N39" s="248">
        <v>0</v>
      </c>
      <c r="O39" s="248">
        <f>ROUND(E39*N39,2)</f>
        <v>0</v>
      </c>
      <c r="P39" s="248">
        <v>0</v>
      </c>
      <c r="Q39" s="248">
        <f>ROUND(E39*P39,2)</f>
        <v>0</v>
      </c>
      <c r="R39" s="250"/>
      <c r="S39" s="250" t="s">
        <v>129</v>
      </c>
      <c r="T39" s="251" t="s">
        <v>129</v>
      </c>
      <c r="U39" s="234">
        <v>0.2</v>
      </c>
      <c r="V39" s="234">
        <f>ROUND(E39*U39,2)</f>
        <v>1.77</v>
      </c>
      <c r="W39" s="234"/>
      <c r="X39" s="234" t="s">
        <v>130</v>
      </c>
      <c r="Y39" s="234" t="s">
        <v>131</v>
      </c>
      <c r="Z39" s="214"/>
      <c r="AA39" s="214"/>
      <c r="AB39" s="214"/>
      <c r="AC39" s="214"/>
      <c r="AD39" s="214"/>
      <c r="AE39" s="214"/>
      <c r="AF39" s="214"/>
      <c r="AG39" s="214" t="s">
        <v>132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2">
      <c r="A40" s="231"/>
      <c r="B40" s="232"/>
      <c r="C40" s="256" t="s">
        <v>169</v>
      </c>
      <c r="D40" s="252"/>
      <c r="E40" s="252"/>
      <c r="F40" s="252"/>
      <c r="G40" s="252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  <c r="Z40" s="214"/>
      <c r="AA40" s="214"/>
      <c r="AB40" s="214"/>
      <c r="AC40" s="214"/>
      <c r="AD40" s="214"/>
      <c r="AE40" s="214"/>
      <c r="AF40" s="214"/>
      <c r="AG40" s="214" t="s">
        <v>170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2">
      <c r="A41" s="231"/>
      <c r="B41" s="232"/>
      <c r="C41" s="255" t="s">
        <v>171</v>
      </c>
      <c r="D41" s="235"/>
      <c r="E41" s="236"/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134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3">
      <c r="A42" s="231"/>
      <c r="B42" s="232"/>
      <c r="C42" s="255" t="s">
        <v>149</v>
      </c>
      <c r="D42" s="235"/>
      <c r="E42" s="236">
        <v>6.9</v>
      </c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34"/>
      <c r="Z42" s="214"/>
      <c r="AA42" s="214"/>
      <c r="AB42" s="214"/>
      <c r="AC42" s="214"/>
      <c r="AD42" s="214"/>
      <c r="AE42" s="214"/>
      <c r="AF42" s="214"/>
      <c r="AG42" s="214" t="s">
        <v>134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22.5" outlineLevel="3">
      <c r="A43" s="231"/>
      <c r="B43" s="232"/>
      <c r="C43" s="255" t="s">
        <v>172</v>
      </c>
      <c r="D43" s="235"/>
      <c r="E43" s="236"/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134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>
      <c r="A44" s="231"/>
      <c r="B44" s="232"/>
      <c r="C44" s="255" t="s">
        <v>173</v>
      </c>
      <c r="D44" s="235"/>
      <c r="E44" s="236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134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>
      <c r="A45" s="231"/>
      <c r="B45" s="232"/>
      <c r="C45" s="255" t="s">
        <v>153</v>
      </c>
      <c r="D45" s="235"/>
      <c r="E45" s="236">
        <v>0.82620000000000005</v>
      </c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134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>
      <c r="A46" s="231"/>
      <c r="B46" s="232"/>
      <c r="C46" s="255" t="s">
        <v>174</v>
      </c>
      <c r="D46" s="235"/>
      <c r="E46" s="236"/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34"/>
      <c r="Z46" s="214"/>
      <c r="AA46" s="214"/>
      <c r="AB46" s="214"/>
      <c r="AC46" s="214"/>
      <c r="AD46" s="214"/>
      <c r="AE46" s="214"/>
      <c r="AF46" s="214"/>
      <c r="AG46" s="214" t="s">
        <v>134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3">
      <c r="A47" s="231"/>
      <c r="B47" s="232"/>
      <c r="C47" s="255" t="s">
        <v>157</v>
      </c>
      <c r="D47" s="235"/>
      <c r="E47" s="236">
        <v>1.1276999999999999</v>
      </c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34"/>
      <c r="Z47" s="214"/>
      <c r="AA47" s="214"/>
      <c r="AB47" s="214"/>
      <c r="AC47" s="214"/>
      <c r="AD47" s="214"/>
      <c r="AE47" s="214"/>
      <c r="AF47" s="214"/>
      <c r="AG47" s="214" t="s">
        <v>134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>
      <c r="A48" s="245">
        <v>7</v>
      </c>
      <c r="B48" s="246" t="s">
        <v>175</v>
      </c>
      <c r="C48" s="254" t="s">
        <v>176</v>
      </c>
      <c r="D48" s="247" t="s">
        <v>128</v>
      </c>
      <c r="E48" s="248">
        <v>150</v>
      </c>
      <c r="F48" s="249"/>
      <c r="G48" s="250">
        <f>ROUND(E48*F48,2)</f>
        <v>0</v>
      </c>
      <c r="H48" s="249"/>
      <c r="I48" s="250">
        <f>ROUND(E48*H48,2)</f>
        <v>0</v>
      </c>
      <c r="J48" s="249"/>
      <c r="K48" s="250">
        <f>ROUND(E48*J48,2)</f>
        <v>0</v>
      </c>
      <c r="L48" s="250">
        <v>21</v>
      </c>
      <c r="M48" s="250">
        <f>G48*(1+L48/100)</f>
        <v>0</v>
      </c>
      <c r="N48" s="248">
        <v>0</v>
      </c>
      <c r="O48" s="248">
        <f>ROUND(E48*N48,2)</f>
        <v>0</v>
      </c>
      <c r="P48" s="248">
        <v>0</v>
      </c>
      <c r="Q48" s="248">
        <f>ROUND(E48*P48,2)</f>
        <v>0</v>
      </c>
      <c r="R48" s="250"/>
      <c r="S48" s="250" t="s">
        <v>129</v>
      </c>
      <c r="T48" s="251" t="s">
        <v>129</v>
      </c>
      <c r="U48" s="234">
        <v>9.6000000000000002E-2</v>
      </c>
      <c r="V48" s="234">
        <f>ROUND(E48*U48,2)</f>
        <v>14.4</v>
      </c>
      <c r="W48" s="234"/>
      <c r="X48" s="234" t="s">
        <v>130</v>
      </c>
      <c r="Y48" s="234" t="s">
        <v>131</v>
      </c>
      <c r="Z48" s="214"/>
      <c r="AA48" s="214"/>
      <c r="AB48" s="214"/>
      <c r="AC48" s="214"/>
      <c r="AD48" s="214"/>
      <c r="AE48" s="214"/>
      <c r="AF48" s="214"/>
      <c r="AG48" s="214" t="s">
        <v>132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2">
      <c r="A49" s="231"/>
      <c r="B49" s="232"/>
      <c r="C49" s="255" t="s">
        <v>177</v>
      </c>
      <c r="D49" s="235"/>
      <c r="E49" s="236"/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34"/>
      <c r="Z49" s="214"/>
      <c r="AA49" s="214"/>
      <c r="AB49" s="214"/>
      <c r="AC49" s="214"/>
      <c r="AD49" s="214"/>
      <c r="AE49" s="214"/>
      <c r="AF49" s="214"/>
      <c r="AG49" s="214" t="s">
        <v>134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3">
      <c r="A50" s="231"/>
      <c r="B50" s="232"/>
      <c r="C50" s="255" t="s">
        <v>178</v>
      </c>
      <c r="D50" s="235"/>
      <c r="E50" s="236"/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34"/>
      <c r="Z50" s="214"/>
      <c r="AA50" s="214"/>
      <c r="AB50" s="214"/>
      <c r="AC50" s="214"/>
      <c r="AD50" s="214"/>
      <c r="AE50" s="214"/>
      <c r="AF50" s="214"/>
      <c r="AG50" s="214" t="s">
        <v>134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>
      <c r="A51" s="231"/>
      <c r="B51" s="232"/>
      <c r="C51" s="255" t="s">
        <v>179</v>
      </c>
      <c r="D51" s="235"/>
      <c r="E51" s="236">
        <v>150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134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ht="22.5" outlineLevel="1">
      <c r="A52" s="245">
        <v>8</v>
      </c>
      <c r="B52" s="246" t="s">
        <v>180</v>
      </c>
      <c r="C52" s="254" t="s">
        <v>181</v>
      </c>
      <c r="D52" s="247" t="s">
        <v>182</v>
      </c>
      <c r="E52" s="248">
        <v>52.875</v>
      </c>
      <c r="F52" s="249"/>
      <c r="G52" s="250">
        <f>ROUND(E52*F52,2)</f>
        <v>0</v>
      </c>
      <c r="H52" s="249"/>
      <c r="I52" s="250">
        <f>ROUND(E52*H52,2)</f>
        <v>0</v>
      </c>
      <c r="J52" s="249"/>
      <c r="K52" s="250">
        <f>ROUND(E52*J52,2)</f>
        <v>0</v>
      </c>
      <c r="L52" s="250">
        <v>21</v>
      </c>
      <c r="M52" s="250">
        <f>G52*(1+L52/100)</f>
        <v>0</v>
      </c>
      <c r="N52" s="248">
        <v>0</v>
      </c>
      <c r="O52" s="248">
        <f>ROUND(E52*N52,2)</f>
        <v>0</v>
      </c>
      <c r="P52" s="248">
        <v>0</v>
      </c>
      <c r="Q52" s="248">
        <f>ROUND(E52*P52,2)</f>
        <v>0</v>
      </c>
      <c r="R52" s="250"/>
      <c r="S52" s="250" t="s">
        <v>129</v>
      </c>
      <c r="T52" s="251" t="s">
        <v>129</v>
      </c>
      <c r="U52" s="234">
        <v>0</v>
      </c>
      <c r="V52" s="234">
        <f>ROUND(E52*U52,2)</f>
        <v>0</v>
      </c>
      <c r="W52" s="234"/>
      <c r="X52" s="234" t="s">
        <v>130</v>
      </c>
      <c r="Y52" s="234" t="s">
        <v>131</v>
      </c>
      <c r="Z52" s="214"/>
      <c r="AA52" s="214"/>
      <c r="AB52" s="214"/>
      <c r="AC52" s="214"/>
      <c r="AD52" s="214"/>
      <c r="AE52" s="214"/>
      <c r="AF52" s="214"/>
      <c r="AG52" s="214" t="s">
        <v>132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>
      <c r="A53" s="231"/>
      <c r="B53" s="232"/>
      <c r="C53" s="255" t="s">
        <v>183</v>
      </c>
      <c r="D53" s="235"/>
      <c r="E53" s="236"/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134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>
      <c r="A54" s="231"/>
      <c r="B54" s="232"/>
      <c r="C54" s="255" t="s">
        <v>184</v>
      </c>
      <c r="D54" s="235"/>
      <c r="E54" s="236"/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134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>
      <c r="A55" s="231"/>
      <c r="B55" s="232"/>
      <c r="C55" s="255" t="s">
        <v>185</v>
      </c>
      <c r="D55" s="235"/>
      <c r="E55" s="236"/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134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>
      <c r="A56" s="231"/>
      <c r="B56" s="232"/>
      <c r="C56" s="255" t="s">
        <v>186</v>
      </c>
      <c r="D56" s="235"/>
      <c r="E56" s="236">
        <v>22.5</v>
      </c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34"/>
      <c r="Z56" s="214"/>
      <c r="AA56" s="214"/>
      <c r="AB56" s="214"/>
      <c r="AC56" s="214"/>
      <c r="AD56" s="214"/>
      <c r="AE56" s="214"/>
      <c r="AF56" s="214"/>
      <c r="AG56" s="214" t="s">
        <v>134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>
      <c r="A57" s="231"/>
      <c r="B57" s="232"/>
      <c r="C57" s="255" t="s">
        <v>187</v>
      </c>
      <c r="D57" s="235"/>
      <c r="E57" s="236"/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134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>
      <c r="A58" s="231"/>
      <c r="B58" s="232"/>
      <c r="C58" s="255" t="s">
        <v>188</v>
      </c>
      <c r="D58" s="235"/>
      <c r="E58" s="236">
        <v>30.375</v>
      </c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134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>
      <c r="A59" s="245">
        <v>9</v>
      </c>
      <c r="B59" s="246" t="s">
        <v>189</v>
      </c>
      <c r="C59" s="254" t="s">
        <v>190</v>
      </c>
      <c r="D59" s="247" t="s">
        <v>182</v>
      </c>
      <c r="E59" s="248">
        <v>15.051629999999999</v>
      </c>
      <c r="F59" s="249"/>
      <c r="G59" s="250">
        <f>ROUND(E59*F59,2)</f>
        <v>0</v>
      </c>
      <c r="H59" s="249"/>
      <c r="I59" s="250">
        <f>ROUND(E59*H59,2)</f>
        <v>0</v>
      </c>
      <c r="J59" s="249"/>
      <c r="K59" s="250">
        <f>ROUND(E59*J59,2)</f>
        <v>0</v>
      </c>
      <c r="L59" s="250">
        <v>21</v>
      </c>
      <c r="M59" s="250">
        <f>G59*(1+L59/100)</f>
        <v>0</v>
      </c>
      <c r="N59" s="248">
        <v>1</v>
      </c>
      <c r="O59" s="248">
        <f>ROUND(E59*N59,2)</f>
        <v>15.05</v>
      </c>
      <c r="P59" s="248">
        <v>0</v>
      </c>
      <c r="Q59" s="248">
        <f>ROUND(E59*P59,2)</f>
        <v>0</v>
      </c>
      <c r="R59" s="250" t="s">
        <v>191</v>
      </c>
      <c r="S59" s="250" t="s">
        <v>129</v>
      </c>
      <c r="T59" s="251" t="s">
        <v>129</v>
      </c>
      <c r="U59" s="234">
        <v>0</v>
      </c>
      <c r="V59" s="234">
        <f>ROUND(E59*U59,2)</f>
        <v>0</v>
      </c>
      <c r="W59" s="234"/>
      <c r="X59" s="234" t="s">
        <v>192</v>
      </c>
      <c r="Y59" s="234" t="s">
        <v>131</v>
      </c>
      <c r="Z59" s="214"/>
      <c r="AA59" s="214"/>
      <c r="AB59" s="214"/>
      <c r="AC59" s="214"/>
      <c r="AD59" s="214"/>
      <c r="AE59" s="214"/>
      <c r="AF59" s="214"/>
      <c r="AG59" s="214" t="s">
        <v>193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2">
      <c r="A60" s="231"/>
      <c r="B60" s="232"/>
      <c r="C60" s="255" t="s">
        <v>194</v>
      </c>
      <c r="D60" s="235"/>
      <c r="E60" s="236"/>
      <c r="F60" s="234"/>
      <c r="G60" s="234"/>
      <c r="H60" s="234"/>
      <c r="I60" s="234"/>
      <c r="J60" s="234"/>
      <c r="K60" s="234"/>
      <c r="L60" s="234"/>
      <c r="M60" s="234"/>
      <c r="N60" s="233"/>
      <c r="O60" s="233"/>
      <c r="P60" s="233"/>
      <c r="Q60" s="233"/>
      <c r="R60" s="234"/>
      <c r="S60" s="234"/>
      <c r="T60" s="234"/>
      <c r="U60" s="234"/>
      <c r="V60" s="234"/>
      <c r="W60" s="234"/>
      <c r="X60" s="234"/>
      <c r="Y60" s="234"/>
      <c r="Z60" s="214"/>
      <c r="AA60" s="214"/>
      <c r="AB60" s="214"/>
      <c r="AC60" s="214"/>
      <c r="AD60" s="214"/>
      <c r="AE60" s="214"/>
      <c r="AF60" s="214"/>
      <c r="AG60" s="214" t="s">
        <v>134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>
      <c r="A61" s="231"/>
      <c r="B61" s="232"/>
      <c r="C61" s="255" t="s">
        <v>171</v>
      </c>
      <c r="D61" s="235"/>
      <c r="E61" s="236"/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34"/>
      <c r="Z61" s="214"/>
      <c r="AA61" s="214"/>
      <c r="AB61" s="214"/>
      <c r="AC61" s="214"/>
      <c r="AD61" s="214"/>
      <c r="AE61" s="214"/>
      <c r="AF61" s="214"/>
      <c r="AG61" s="214" t="s">
        <v>134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>
      <c r="A62" s="231"/>
      <c r="B62" s="232"/>
      <c r="C62" s="255" t="s">
        <v>195</v>
      </c>
      <c r="D62" s="235"/>
      <c r="E62" s="236">
        <v>11.73</v>
      </c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34"/>
      <c r="Z62" s="214"/>
      <c r="AA62" s="214"/>
      <c r="AB62" s="214"/>
      <c r="AC62" s="214"/>
      <c r="AD62" s="214"/>
      <c r="AE62" s="214"/>
      <c r="AF62" s="214"/>
      <c r="AG62" s="214" t="s">
        <v>134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ht="22.5" outlineLevel="3">
      <c r="A63" s="231"/>
      <c r="B63" s="232"/>
      <c r="C63" s="255" t="s">
        <v>172</v>
      </c>
      <c r="D63" s="235"/>
      <c r="E63" s="236"/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34"/>
      <c r="Z63" s="214"/>
      <c r="AA63" s="214"/>
      <c r="AB63" s="214"/>
      <c r="AC63" s="214"/>
      <c r="AD63" s="214"/>
      <c r="AE63" s="214"/>
      <c r="AF63" s="214"/>
      <c r="AG63" s="214" t="s">
        <v>134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>
      <c r="A64" s="231"/>
      <c r="B64" s="232"/>
      <c r="C64" s="255" t="s">
        <v>173</v>
      </c>
      <c r="D64" s="235"/>
      <c r="E64" s="236"/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134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>
      <c r="A65" s="231"/>
      <c r="B65" s="232"/>
      <c r="C65" s="255" t="s">
        <v>196</v>
      </c>
      <c r="D65" s="235"/>
      <c r="E65" s="236">
        <v>1.4045399999999999</v>
      </c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34"/>
      <c r="Z65" s="214"/>
      <c r="AA65" s="214"/>
      <c r="AB65" s="214"/>
      <c r="AC65" s="214"/>
      <c r="AD65" s="214"/>
      <c r="AE65" s="214"/>
      <c r="AF65" s="214"/>
      <c r="AG65" s="214" t="s">
        <v>134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3">
      <c r="A66" s="231"/>
      <c r="B66" s="232"/>
      <c r="C66" s="255" t="s">
        <v>174</v>
      </c>
      <c r="D66" s="235"/>
      <c r="E66" s="236"/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134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3">
      <c r="A67" s="231"/>
      <c r="B67" s="232"/>
      <c r="C67" s="255" t="s">
        <v>197</v>
      </c>
      <c r="D67" s="235"/>
      <c r="E67" s="236">
        <v>1.91709</v>
      </c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34"/>
      <c r="Z67" s="214"/>
      <c r="AA67" s="214"/>
      <c r="AB67" s="214"/>
      <c r="AC67" s="214"/>
      <c r="AD67" s="214"/>
      <c r="AE67" s="214"/>
      <c r="AF67" s="214"/>
      <c r="AG67" s="214" t="s">
        <v>134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>
      <c r="A68" s="238" t="s">
        <v>124</v>
      </c>
      <c r="B68" s="239" t="s">
        <v>69</v>
      </c>
      <c r="C68" s="253" t="s">
        <v>70</v>
      </c>
      <c r="D68" s="240"/>
      <c r="E68" s="241"/>
      <c r="F68" s="242"/>
      <c r="G68" s="242">
        <f>SUMIF(AG69:AG84,"&lt;&gt;NOR",G69:G84)</f>
        <v>0</v>
      </c>
      <c r="H68" s="242"/>
      <c r="I68" s="242">
        <f>SUM(I69:I84)</f>
        <v>0</v>
      </c>
      <c r="J68" s="242"/>
      <c r="K68" s="242">
        <f>SUM(K69:K84)</f>
        <v>0</v>
      </c>
      <c r="L68" s="242"/>
      <c r="M68" s="242">
        <f>SUM(M69:M84)</f>
        <v>0</v>
      </c>
      <c r="N68" s="241"/>
      <c r="O68" s="241">
        <f>SUM(O69:O84)</f>
        <v>21.93</v>
      </c>
      <c r="P68" s="241"/>
      <c r="Q68" s="241">
        <f>SUM(Q69:Q84)</f>
        <v>0</v>
      </c>
      <c r="R68" s="242"/>
      <c r="S68" s="242"/>
      <c r="T68" s="243"/>
      <c r="U68" s="237"/>
      <c r="V68" s="237">
        <f>SUM(V69:V84)</f>
        <v>5.77</v>
      </c>
      <c r="W68" s="237"/>
      <c r="X68" s="237"/>
      <c r="Y68" s="237"/>
      <c r="AG68" t="s">
        <v>125</v>
      </c>
    </row>
    <row r="69" spans="1:60" ht="22.5" outlineLevel="1">
      <c r="A69" s="245">
        <v>10</v>
      </c>
      <c r="B69" s="246" t="s">
        <v>198</v>
      </c>
      <c r="C69" s="254" t="s">
        <v>199</v>
      </c>
      <c r="D69" s="247" t="s">
        <v>128</v>
      </c>
      <c r="E69" s="248">
        <v>10.855</v>
      </c>
      <c r="F69" s="249"/>
      <c r="G69" s="250">
        <f>ROUND(E69*F69,2)</f>
        <v>0</v>
      </c>
      <c r="H69" s="249"/>
      <c r="I69" s="250">
        <f>ROUND(E69*H69,2)</f>
        <v>0</v>
      </c>
      <c r="J69" s="249"/>
      <c r="K69" s="250">
        <f>ROUND(E69*J69,2)</f>
        <v>0</v>
      </c>
      <c r="L69" s="250">
        <v>21</v>
      </c>
      <c r="M69" s="250">
        <f>G69*(1+L69/100)</f>
        <v>0</v>
      </c>
      <c r="N69" s="248">
        <v>0</v>
      </c>
      <c r="O69" s="248">
        <f>ROUND(E69*N69,2)</f>
        <v>0</v>
      </c>
      <c r="P69" s="248">
        <v>0</v>
      </c>
      <c r="Q69" s="248">
        <f>ROUND(E69*P69,2)</f>
        <v>0</v>
      </c>
      <c r="R69" s="250"/>
      <c r="S69" s="250" t="s">
        <v>129</v>
      </c>
      <c r="T69" s="251" t="s">
        <v>129</v>
      </c>
      <c r="U69" s="234">
        <v>0.15</v>
      </c>
      <c r="V69" s="234">
        <f>ROUND(E69*U69,2)</f>
        <v>1.63</v>
      </c>
      <c r="W69" s="234"/>
      <c r="X69" s="234" t="s">
        <v>130</v>
      </c>
      <c r="Y69" s="234" t="s">
        <v>131</v>
      </c>
      <c r="Z69" s="214"/>
      <c r="AA69" s="214"/>
      <c r="AB69" s="214"/>
      <c r="AC69" s="214"/>
      <c r="AD69" s="214"/>
      <c r="AE69" s="214"/>
      <c r="AF69" s="214"/>
      <c r="AG69" s="214" t="s">
        <v>132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2">
      <c r="A70" s="231"/>
      <c r="B70" s="232"/>
      <c r="C70" s="255" t="s">
        <v>200</v>
      </c>
      <c r="D70" s="235"/>
      <c r="E70" s="236"/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34"/>
      <c r="Z70" s="214"/>
      <c r="AA70" s="214"/>
      <c r="AB70" s="214"/>
      <c r="AC70" s="214"/>
      <c r="AD70" s="214"/>
      <c r="AE70" s="214"/>
      <c r="AF70" s="214"/>
      <c r="AG70" s="214" t="s">
        <v>134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>
      <c r="A71" s="231"/>
      <c r="B71" s="232"/>
      <c r="C71" s="255" t="s">
        <v>150</v>
      </c>
      <c r="D71" s="235"/>
      <c r="E71" s="236"/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134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>
      <c r="A72" s="231"/>
      <c r="B72" s="232"/>
      <c r="C72" s="255" t="s">
        <v>201</v>
      </c>
      <c r="D72" s="235"/>
      <c r="E72" s="236"/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34"/>
      <c r="Z72" s="214"/>
      <c r="AA72" s="214"/>
      <c r="AB72" s="214"/>
      <c r="AC72" s="214"/>
      <c r="AD72" s="214"/>
      <c r="AE72" s="214"/>
      <c r="AF72" s="214"/>
      <c r="AG72" s="214" t="s">
        <v>134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>
      <c r="A73" s="231"/>
      <c r="B73" s="232"/>
      <c r="C73" s="255" t="s">
        <v>202</v>
      </c>
      <c r="D73" s="235"/>
      <c r="E73" s="236">
        <v>4.59</v>
      </c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34"/>
      <c r="Z73" s="214"/>
      <c r="AA73" s="214"/>
      <c r="AB73" s="214"/>
      <c r="AC73" s="214"/>
      <c r="AD73" s="214"/>
      <c r="AE73" s="214"/>
      <c r="AF73" s="214"/>
      <c r="AG73" s="214" t="s">
        <v>134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>
      <c r="A74" s="231"/>
      <c r="B74" s="232"/>
      <c r="C74" s="255" t="s">
        <v>154</v>
      </c>
      <c r="D74" s="235"/>
      <c r="E74" s="236"/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34"/>
      <c r="Z74" s="214"/>
      <c r="AA74" s="214"/>
      <c r="AB74" s="214"/>
      <c r="AC74" s="214"/>
      <c r="AD74" s="214"/>
      <c r="AE74" s="214"/>
      <c r="AF74" s="214"/>
      <c r="AG74" s="214" t="s">
        <v>134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>
      <c r="A75" s="231"/>
      <c r="B75" s="232"/>
      <c r="C75" s="255" t="s">
        <v>201</v>
      </c>
      <c r="D75" s="235"/>
      <c r="E75" s="236"/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134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>
      <c r="A76" s="231"/>
      <c r="B76" s="232"/>
      <c r="C76" s="255" t="s">
        <v>203</v>
      </c>
      <c r="D76" s="235"/>
      <c r="E76" s="236">
        <v>6.2649999999999997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134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>
      <c r="A77" s="245">
        <v>11</v>
      </c>
      <c r="B77" s="246" t="s">
        <v>204</v>
      </c>
      <c r="C77" s="254" t="s">
        <v>205</v>
      </c>
      <c r="D77" s="247" t="s">
        <v>139</v>
      </c>
      <c r="E77" s="248">
        <v>8.6839999999999993</v>
      </c>
      <c r="F77" s="249"/>
      <c r="G77" s="250">
        <f>ROUND(E77*F77,2)</f>
        <v>0</v>
      </c>
      <c r="H77" s="249"/>
      <c r="I77" s="250">
        <f>ROUND(E77*H77,2)</f>
        <v>0</v>
      </c>
      <c r="J77" s="249"/>
      <c r="K77" s="250">
        <f>ROUND(E77*J77,2)</f>
        <v>0</v>
      </c>
      <c r="L77" s="250">
        <v>21</v>
      </c>
      <c r="M77" s="250">
        <f>G77*(1+L77/100)</f>
        <v>0</v>
      </c>
      <c r="N77" s="248">
        <v>2.5249999999999999</v>
      </c>
      <c r="O77" s="248">
        <f>ROUND(E77*N77,2)</f>
        <v>21.93</v>
      </c>
      <c r="P77" s="248">
        <v>0</v>
      </c>
      <c r="Q77" s="248">
        <f>ROUND(E77*P77,2)</f>
        <v>0</v>
      </c>
      <c r="R77" s="250"/>
      <c r="S77" s="250" t="s">
        <v>129</v>
      </c>
      <c r="T77" s="251" t="s">
        <v>129</v>
      </c>
      <c r="U77" s="234">
        <v>0.47699999999999998</v>
      </c>
      <c r="V77" s="234">
        <f>ROUND(E77*U77,2)</f>
        <v>4.1399999999999997</v>
      </c>
      <c r="W77" s="234"/>
      <c r="X77" s="234" t="s">
        <v>130</v>
      </c>
      <c r="Y77" s="234" t="s">
        <v>131</v>
      </c>
      <c r="Z77" s="214"/>
      <c r="AA77" s="214"/>
      <c r="AB77" s="214"/>
      <c r="AC77" s="214"/>
      <c r="AD77" s="214"/>
      <c r="AE77" s="214"/>
      <c r="AF77" s="214"/>
      <c r="AG77" s="214" t="s">
        <v>132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2">
      <c r="A78" s="231"/>
      <c r="B78" s="232"/>
      <c r="C78" s="256" t="s">
        <v>206</v>
      </c>
      <c r="D78" s="252"/>
      <c r="E78" s="252"/>
      <c r="F78" s="252"/>
      <c r="G78" s="252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170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2">
      <c r="A79" s="231"/>
      <c r="B79" s="232"/>
      <c r="C79" s="255" t="s">
        <v>207</v>
      </c>
      <c r="D79" s="235"/>
      <c r="E79" s="236"/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34"/>
      <c r="Z79" s="214"/>
      <c r="AA79" s="214"/>
      <c r="AB79" s="214"/>
      <c r="AC79" s="214"/>
      <c r="AD79" s="214"/>
      <c r="AE79" s="214"/>
      <c r="AF79" s="214"/>
      <c r="AG79" s="214" t="s">
        <v>134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>
      <c r="A80" s="231"/>
      <c r="B80" s="232"/>
      <c r="C80" s="255" t="s">
        <v>201</v>
      </c>
      <c r="D80" s="235"/>
      <c r="E80" s="236"/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134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>
      <c r="A81" s="231"/>
      <c r="B81" s="232"/>
      <c r="C81" s="255" t="s">
        <v>208</v>
      </c>
      <c r="D81" s="235"/>
      <c r="E81" s="236">
        <v>3.6720000000000002</v>
      </c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134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>
      <c r="A82" s="231"/>
      <c r="B82" s="232"/>
      <c r="C82" s="255" t="s">
        <v>209</v>
      </c>
      <c r="D82" s="235"/>
      <c r="E82" s="236"/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134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>
      <c r="A83" s="231"/>
      <c r="B83" s="232"/>
      <c r="C83" s="255" t="s">
        <v>201</v>
      </c>
      <c r="D83" s="235"/>
      <c r="E83" s="236"/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34"/>
      <c r="Z83" s="214"/>
      <c r="AA83" s="214"/>
      <c r="AB83" s="214"/>
      <c r="AC83" s="214"/>
      <c r="AD83" s="214"/>
      <c r="AE83" s="214"/>
      <c r="AF83" s="214"/>
      <c r="AG83" s="214" t="s">
        <v>134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>
      <c r="A84" s="231"/>
      <c r="B84" s="232"/>
      <c r="C84" s="255" t="s">
        <v>210</v>
      </c>
      <c r="D84" s="235"/>
      <c r="E84" s="236">
        <v>5.0119999999999996</v>
      </c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134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>
      <c r="A85" s="238" t="s">
        <v>124</v>
      </c>
      <c r="B85" s="239" t="s">
        <v>71</v>
      </c>
      <c r="C85" s="253" t="s">
        <v>72</v>
      </c>
      <c r="D85" s="240"/>
      <c r="E85" s="241"/>
      <c r="F85" s="242"/>
      <c r="G85" s="242">
        <f>SUMIF(AG86:AG93,"&lt;&gt;NOR",G86:G93)</f>
        <v>0</v>
      </c>
      <c r="H85" s="242"/>
      <c r="I85" s="242">
        <f>SUM(I86:I93)</f>
        <v>0</v>
      </c>
      <c r="J85" s="242"/>
      <c r="K85" s="242">
        <f>SUM(K86:K93)</f>
        <v>0</v>
      </c>
      <c r="L85" s="242"/>
      <c r="M85" s="242">
        <f>SUM(M86:M93)</f>
        <v>0</v>
      </c>
      <c r="N85" s="241"/>
      <c r="O85" s="241">
        <f>SUM(O86:O93)</f>
        <v>14.24</v>
      </c>
      <c r="P85" s="241"/>
      <c r="Q85" s="241">
        <f>SUM(Q86:Q93)</f>
        <v>0</v>
      </c>
      <c r="R85" s="242"/>
      <c r="S85" s="242"/>
      <c r="T85" s="243"/>
      <c r="U85" s="237"/>
      <c r="V85" s="237">
        <f>SUM(V86:V93)</f>
        <v>23.66</v>
      </c>
      <c r="W85" s="237"/>
      <c r="X85" s="237"/>
      <c r="Y85" s="237"/>
      <c r="AG85" t="s">
        <v>125</v>
      </c>
    </row>
    <row r="86" spans="1:60" ht="22.5" outlineLevel="1">
      <c r="A86" s="245">
        <v>12</v>
      </c>
      <c r="B86" s="246" t="s">
        <v>211</v>
      </c>
      <c r="C86" s="254" t="s">
        <v>212</v>
      </c>
      <c r="D86" s="247" t="s">
        <v>139</v>
      </c>
      <c r="E86" s="248">
        <v>5.4275000000000002</v>
      </c>
      <c r="F86" s="249"/>
      <c r="G86" s="250">
        <f>ROUND(E86*F86,2)</f>
        <v>0</v>
      </c>
      <c r="H86" s="249"/>
      <c r="I86" s="250">
        <f>ROUND(E86*H86,2)</f>
        <v>0</v>
      </c>
      <c r="J86" s="249"/>
      <c r="K86" s="250">
        <f>ROUND(E86*J86,2)</f>
        <v>0</v>
      </c>
      <c r="L86" s="250">
        <v>21</v>
      </c>
      <c r="M86" s="250">
        <f>G86*(1+L86/100)</f>
        <v>0</v>
      </c>
      <c r="N86" s="248">
        <v>2.6229100000000001</v>
      </c>
      <c r="O86" s="248">
        <f>ROUND(E86*N86,2)</f>
        <v>14.24</v>
      </c>
      <c r="P86" s="248">
        <v>0</v>
      </c>
      <c r="Q86" s="248">
        <f>ROUND(E86*P86,2)</f>
        <v>0</v>
      </c>
      <c r="R86" s="250"/>
      <c r="S86" s="250" t="s">
        <v>129</v>
      </c>
      <c r="T86" s="251" t="s">
        <v>129</v>
      </c>
      <c r="U86" s="234">
        <v>4.3600000000000003</v>
      </c>
      <c r="V86" s="234">
        <f>ROUND(E86*U86,2)</f>
        <v>23.66</v>
      </c>
      <c r="W86" s="234"/>
      <c r="X86" s="234" t="s">
        <v>130</v>
      </c>
      <c r="Y86" s="234" t="s">
        <v>131</v>
      </c>
      <c r="Z86" s="214"/>
      <c r="AA86" s="214"/>
      <c r="AB86" s="214"/>
      <c r="AC86" s="214"/>
      <c r="AD86" s="214"/>
      <c r="AE86" s="214"/>
      <c r="AF86" s="214"/>
      <c r="AG86" s="214" t="s">
        <v>132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ht="22.5" outlineLevel="2">
      <c r="A87" s="231"/>
      <c r="B87" s="232"/>
      <c r="C87" s="255" t="s">
        <v>213</v>
      </c>
      <c r="D87" s="235"/>
      <c r="E87" s="236"/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134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>
      <c r="A88" s="231"/>
      <c r="B88" s="232"/>
      <c r="C88" s="255" t="s">
        <v>214</v>
      </c>
      <c r="D88" s="235"/>
      <c r="E88" s="236"/>
      <c r="F88" s="234"/>
      <c r="G88" s="23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34"/>
      <c r="Z88" s="214"/>
      <c r="AA88" s="214"/>
      <c r="AB88" s="214"/>
      <c r="AC88" s="214"/>
      <c r="AD88" s="214"/>
      <c r="AE88" s="214"/>
      <c r="AF88" s="214"/>
      <c r="AG88" s="214" t="s">
        <v>134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>
      <c r="A89" s="231"/>
      <c r="B89" s="232"/>
      <c r="C89" s="255" t="s">
        <v>201</v>
      </c>
      <c r="D89" s="235"/>
      <c r="E89" s="236"/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134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>
      <c r="A90" s="231"/>
      <c r="B90" s="232"/>
      <c r="C90" s="255" t="s">
        <v>215</v>
      </c>
      <c r="D90" s="235"/>
      <c r="E90" s="236">
        <v>2.2949999999999999</v>
      </c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34"/>
      <c r="Z90" s="214"/>
      <c r="AA90" s="214"/>
      <c r="AB90" s="214"/>
      <c r="AC90" s="214"/>
      <c r="AD90" s="214"/>
      <c r="AE90" s="214"/>
      <c r="AF90" s="214"/>
      <c r="AG90" s="214" t="s">
        <v>134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31"/>
      <c r="B91" s="232"/>
      <c r="C91" s="255" t="s">
        <v>216</v>
      </c>
      <c r="D91" s="235"/>
      <c r="E91" s="236"/>
      <c r="F91" s="234"/>
      <c r="G91" s="23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34"/>
      <c r="Z91" s="214"/>
      <c r="AA91" s="214"/>
      <c r="AB91" s="214"/>
      <c r="AC91" s="214"/>
      <c r="AD91" s="214"/>
      <c r="AE91" s="214"/>
      <c r="AF91" s="214"/>
      <c r="AG91" s="214" t="s">
        <v>134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3">
      <c r="A92" s="231"/>
      <c r="B92" s="232"/>
      <c r="C92" s="255" t="s">
        <v>201</v>
      </c>
      <c r="D92" s="235"/>
      <c r="E92" s="236"/>
      <c r="F92" s="234"/>
      <c r="G92" s="234"/>
      <c r="H92" s="234"/>
      <c r="I92" s="234"/>
      <c r="J92" s="234"/>
      <c r="K92" s="234"/>
      <c r="L92" s="234"/>
      <c r="M92" s="234"/>
      <c r="N92" s="233"/>
      <c r="O92" s="233"/>
      <c r="P92" s="233"/>
      <c r="Q92" s="233"/>
      <c r="R92" s="234"/>
      <c r="S92" s="234"/>
      <c r="T92" s="234"/>
      <c r="U92" s="234"/>
      <c r="V92" s="234"/>
      <c r="W92" s="234"/>
      <c r="X92" s="234"/>
      <c r="Y92" s="234"/>
      <c r="Z92" s="214"/>
      <c r="AA92" s="214"/>
      <c r="AB92" s="214"/>
      <c r="AC92" s="214"/>
      <c r="AD92" s="214"/>
      <c r="AE92" s="214"/>
      <c r="AF92" s="214"/>
      <c r="AG92" s="214" t="s">
        <v>134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>
      <c r="A93" s="231"/>
      <c r="B93" s="232"/>
      <c r="C93" s="255" t="s">
        <v>217</v>
      </c>
      <c r="D93" s="235"/>
      <c r="E93" s="236">
        <v>3.1324999999999998</v>
      </c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134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>
      <c r="A94" s="238" t="s">
        <v>124</v>
      </c>
      <c r="B94" s="239" t="s">
        <v>73</v>
      </c>
      <c r="C94" s="253" t="s">
        <v>74</v>
      </c>
      <c r="D94" s="240"/>
      <c r="E94" s="241"/>
      <c r="F94" s="242"/>
      <c r="G94" s="242">
        <f>SUMIF(AG95:AG106,"&lt;&gt;NOR",G95:G106)</f>
        <v>0</v>
      </c>
      <c r="H94" s="242"/>
      <c r="I94" s="242">
        <f>SUM(I95:I106)</f>
        <v>0</v>
      </c>
      <c r="J94" s="242"/>
      <c r="K94" s="242">
        <f>SUM(K95:K106)</f>
        <v>0</v>
      </c>
      <c r="L94" s="242"/>
      <c r="M94" s="242">
        <f>SUM(M95:M106)</f>
        <v>0</v>
      </c>
      <c r="N94" s="241"/>
      <c r="O94" s="241">
        <f>SUM(O95:O106)</f>
        <v>1.3800000000000001</v>
      </c>
      <c r="P94" s="241"/>
      <c r="Q94" s="241">
        <f>SUM(Q95:Q106)</f>
        <v>0</v>
      </c>
      <c r="R94" s="242"/>
      <c r="S94" s="242"/>
      <c r="T94" s="243"/>
      <c r="U94" s="237"/>
      <c r="V94" s="237">
        <f>SUM(V95:V106)</f>
        <v>8.56</v>
      </c>
      <c r="W94" s="237"/>
      <c r="X94" s="237"/>
      <c r="Y94" s="237"/>
      <c r="AG94" t="s">
        <v>125</v>
      </c>
    </row>
    <row r="95" spans="1:60" outlineLevel="1">
      <c r="A95" s="245">
        <v>13</v>
      </c>
      <c r="B95" s="246" t="s">
        <v>218</v>
      </c>
      <c r="C95" s="254" t="s">
        <v>219</v>
      </c>
      <c r="D95" s="247" t="s">
        <v>128</v>
      </c>
      <c r="E95" s="248">
        <v>2.5</v>
      </c>
      <c r="F95" s="249"/>
      <c r="G95" s="250">
        <f>ROUND(E95*F95,2)</f>
        <v>0</v>
      </c>
      <c r="H95" s="249"/>
      <c r="I95" s="250">
        <f>ROUND(E95*H95,2)</f>
        <v>0</v>
      </c>
      <c r="J95" s="249"/>
      <c r="K95" s="250">
        <f>ROUND(E95*J95,2)</f>
        <v>0</v>
      </c>
      <c r="L95" s="250">
        <v>21</v>
      </c>
      <c r="M95" s="250">
        <f>G95*(1+L95/100)</f>
        <v>0</v>
      </c>
      <c r="N95" s="248">
        <v>7.3899999999999993E-2</v>
      </c>
      <c r="O95" s="248">
        <f>ROUND(E95*N95,2)</f>
        <v>0.18</v>
      </c>
      <c r="P95" s="248">
        <v>0</v>
      </c>
      <c r="Q95" s="248">
        <f>ROUND(E95*P95,2)</f>
        <v>0</v>
      </c>
      <c r="R95" s="250"/>
      <c r="S95" s="250" t="s">
        <v>129</v>
      </c>
      <c r="T95" s="251" t="s">
        <v>129</v>
      </c>
      <c r="U95" s="234">
        <v>0.47799999999999998</v>
      </c>
      <c r="V95" s="234">
        <f>ROUND(E95*U95,2)</f>
        <v>1.2</v>
      </c>
      <c r="W95" s="234"/>
      <c r="X95" s="234" t="s">
        <v>130</v>
      </c>
      <c r="Y95" s="234" t="s">
        <v>131</v>
      </c>
      <c r="Z95" s="214"/>
      <c r="AA95" s="214"/>
      <c r="AB95" s="214"/>
      <c r="AC95" s="214"/>
      <c r="AD95" s="214"/>
      <c r="AE95" s="214"/>
      <c r="AF95" s="214"/>
      <c r="AG95" s="214" t="s">
        <v>132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ht="22.5" outlineLevel="2">
      <c r="A96" s="231"/>
      <c r="B96" s="232"/>
      <c r="C96" s="255" t="s">
        <v>220</v>
      </c>
      <c r="D96" s="235"/>
      <c r="E96" s="236"/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34"/>
      <c r="Z96" s="214"/>
      <c r="AA96" s="214"/>
      <c r="AB96" s="214"/>
      <c r="AC96" s="214"/>
      <c r="AD96" s="214"/>
      <c r="AE96" s="214"/>
      <c r="AF96" s="214"/>
      <c r="AG96" s="214" t="s">
        <v>134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>
      <c r="A97" s="231"/>
      <c r="B97" s="232"/>
      <c r="C97" s="255" t="s">
        <v>136</v>
      </c>
      <c r="D97" s="235"/>
      <c r="E97" s="236">
        <v>2.5</v>
      </c>
      <c r="F97" s="234"/>
      <c r="G97" s="234"/>
      <c r="H97" s="234"/>
      <c r="I97" s="234"/>
      <c r="J97" s="234"/>
      <c r="K97" s="234"/>
      <c r="L97" s="234"/>
      <c r="M97" s="234"/>
      <c r="N97" s="233"/>
      <c r="O97" s="233"/>
      <c r="P97" s="233"/>
      <c r="Q97" s="233"/>
      <c r="R97" s="234"/>
      <c r="S97" s="234"/>
      <c r="T97" s="234"/>
      <c r="U97" s="234"/>
      <c r="V97" s="234"/>
      <c r="W97" s="234"/>
      <c r="X97" s="234"/>
      <c r="Y97" s="234"/>
      <c r="Z97" s="214"/>
      <c r="AA97" s="214"/>
      <c r="AB97" s="214"/>
      <c r="AC97" s="214"/>
      <c r="AD97" s="214"/>
      <c r="AE97" s="214"/>
      <c r="AF97" s="214"/>
      <c r="AG97" s="214" t="s">
        <v>134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>
      <c r="A98" s="245">
        <v>14</v>
      </c>
      <c r="B98" s="246" t="s">
        <v>221</v>
      </c>
      <c r="C98" s="254" t="s">
        <v>222</v>
      </c>
      <c r="D98" s="247" t="s">
        <v>128</v>
      </c>
      <c r="E98" s="248">
        <v>9</v>
      </c>
      <c r="F98" s="249"/>
      <c r="G98" s="250">
        <f>ROUND(E98*F98,2)</f>
        <v>0</v>
      </c>
      <c r="H98" s="249"/>
      <c r="I98" s="250">
        <f>ROUND(E98*H98,2)</f>
        <v>0</v>
      </c>
      <c r="J98" s="249"/>
      <c r="K98" s="250">
        <f>ROUND(E98*J98,2)</f>
        <v>0</v>
      </c>
      <c r="L98" s="250">
        <v>21</v>
      </c>
      <c r="M98" s="250">
        <f>G98*(1+L98/100)</f>
        <v>0</v>
      </c>
      <c r="N98" s="248">
        <v>7.4099999999999999E-2</v>
      </c>
      <c r="O98" s="248">
        <f>ROUND(E98*N98,2)</f>
        <v>0.67</v>
      </c>
      <c r="P98" s="248">
        <v>0</v>
      </c>
      <c r="Q98" s="248">
        <f>ROUND(E98*P98,2)</f>
        <v>0</v>
      </c>
      <c r="R98" s="250"/>
      <c r="S98" s="250" t="s">
        <v>129</v>
      </c>
      <c r="T98" s="251" t="s">
        <v>129</v>
      </c>
      <c r="U98" s="234">
        <v>0.81799999999999995</v>
      </c>
      <c r="V98" s="234">
        <f>ROUND(E98*U98,2)</f>
        <v>7.36</v>
      </c>
      <c r="W98" s="234"/>
      <c r="X98" s="234" t="s">
        <v>130</v>
      </c>
      <c r="Y98" s="234" t="s">
        <v>131</v>
      </c>
      <c r="Z98" s="214"/>
      <c r="AA98" s="214"/>
      <c r="AB98" s="214"/>
      <c r="AC98" s="214"/>
      <c r="AD98" s="214"/>
      <c r="AE98" s="214"/>
      <c r="AF98" s="214"/>
      <c r="AG98" s="214" t="s">
        <v>132</v>
      </c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2">
      <c r="A99" s="231"/>
      <c r="B99" s="232"/>
      <c r="C99" s="255" t="s">
        <v>223</v>
      </c>
      <c r="D99" s="235"/>
      <c r="E99" s="236"/>
      <c r="F99" s="234"/>
      <c r="G99" s="234"/>
      <c r="H99" s="234"/>
      <c r="I99" s="234"/>
      <c r="J99" s="234"/>
      <c r="K99" s="234"/>
      <c r="L99" s="234"/>
      <c r="M99" s="234"/>
      <c r="N99" s="233"/>
      <c r="O99" s="233"/>
      <c r="P99" s="233"/>
      <c r="Q99" s="233"/>
      <c r="R99" s="234"/>
      <c r="S99" s="234"/>
      <c r="T99" s="234"/>
      <c r="U99" s="234"/>
      <c r="V99" s="234"/>
      <c r="W99" s="234"/>
      <c r="X99" s="234"/>
      <c r="Y99" s="234"/>
      <c r="Z99" s="214"/>
      <c r="AA99" s="214"/>
      <c r="AB99" s="214"/>
      <c r="AC99" s="214"/>
      <c r="AD99" s="214"/>
      <c r="AE99" s="214"/>
      <c r="AF99" s="214"/>
      <c r="AG99" s="214" t="s">
        <v>134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>
      <c r="A100" s="231"/>
      <c r="B100" s="232"/>
      <c r="C100" s="255" t="s">
        <v>224</v>
      </c>
      <c r="D100" s="235"/>
      <c r="E100" s="236"/>
      <c r="F100" s="234"/>
      <c r="G100" s="234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34"/>
      <c r="Z100" s="214"/>
      <c r="AA100" s="214"/>
      <c r="AB100" s="214"/>
      <c r="AC100" s="214"/>
      <c r="AD100" s="214"/>
      <c r="AE100" s="214"/>
      <c r="AF100" s="214"/>
      <c r="AG100" s="214" t="s">
        <v>134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3">
      <c r="A101" s="231"/>
      <c r="B101" s="232"/>
      <c r="C101" s="255" t="s">
        <v>225</v>
      </c>
      <c r="D101" s="235"/>
      <c r="E101" s="236">
        <v>9</v>
      </c>
      <c r="F101" s="234"/>
      <c r="G101" s="234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34"/>
      <c r="Z101" s="214"/>
      <c r="AA101" s="214"/>
      <c r="AB101" s="214"/>
      <c r="AC101" s="214"/>
      <c r="AD101" s="214"/>
      <c r="AE101" s="214"/>
      <c r="AF101" s="214"/>
      <c r="AG101" s="214" t="s">
        <v>134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>
      <c r="A102" s="245">
        <v>15</v>
      </c>
      <c r="B102" s="246" t="s">
        <v>226</v>
      </c>
      <c r="C102" s="254" t="s">
        <v>227</v>
      </c>
      <c r="D102" s="247" t="s">
        <v>128</v>
      </c>
      <c r="E102" s="248">
        <v>9.9</v>
      </c>
      <c r="F102" s="249"/>
      <c r="G102" s="250">
        <f>ROUND(E102*F102,2)</f>
        <v>0</v>
      </c>
      <c r="H102" s="249"/>
      <c r="I102" s="250">
        <f>ROUND(E102*H102,2)</f>
        <v>0</v>
      </c>
      <c r="J102" s="249"/>
      <c r="K102" s="250">
        <f>ROUND(E102*J102,2)</f>
        <v>0</v>
      </c>
      <c r="L102" s="250">
        <v>21</v>
      </c>
      <c r="M102" s="250">
        <f>G102*(1+L102/100)</f>
        <v>0</v>
      </c>
      <c r="N102" s="248">
        <v>5.3999999999999999E-2</v>
      </c>
      <c r="O102" s="248">
        <f>ROUND(E102*N102,2)</f>
        <v>0.53</v>
      </c>
      <c r="P102" s="248">
        <v>0</v>
      </c>
      <c r="Q102" s="248">
        <f>ROUND(E102*P102,2)</f>
        <v>0</v>
      </c>
      <c r="R102" s="250" t="s">
        <v>191</v>
      </c>
      <c r="S102" s="250" t="s">
        <v>129</v>
      </c>
      <c r="T102" s="251" t="s">
        <v>129</v>
      </c>
      <c r="U102" s="234">
        <v>0</v>
      </c>
      <c r="V102" s="234">
        <f>ROUND(E102*U102,2)</f>
        <v>0</v>
      </c>
      <c r="W102" s="234"/>
      <c r="X102" s="234" t="s">
        <v>192</v>
      </c>
      <c r="Y102" s="234" t="s">
        <v>131</v>
      </c>
      <c r="Z102" s="214"/>
      <c r="AA102" s="214"/>
      <c r="AB102" s="214"/>
      <c r="AC102" s="214"/>
      <c r="AD102" s="214"/>
      <c r="AE102" s="214"/>
      <c r="AF102" s="214"/>
      <c r="AG102" s="214" t="s">
        <v>193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>
      <c r="A103" s="231"/>
      <c r="B103" s="232"/>
      <c r="C103" s="255" t="s">
        <v>228</v>
      </c>
      <c r="D103" s="235"/>
      <c r="E103" s="236"/>
      <c r="F103" s="234"/>
      <c r="G103" s="234"/>
      <c r="H103" s="234"/>
      <c r="I103" s="234"/>
      <c r="J103" s="234"/>
      <c r="K103" s="234"/>
      <c r="L103" s="234"/>
      <c r="M103" s="234"/>
      <c r="N103" s="233"/>
      <c r="O103" s="233"/>
      <c r="P103" s="233"/>
      <c r="Q103" s="233"/>
      <c r="R103" s="234"/>
      <c r="S103" s="234"/>
      <c r="T103" s="234"/>
      <c r="U103" s="234"/>
      <c r="V103" s="234"/>
      <c r="W103" s="234"/>
      <c r="X103" s="234"/>
      <c r="Y103" s="234"/>
      <c r="Z103" s="214"/>
      <c r="AA103" s="214"/>
      <c r="AB103" s="214"/>
      <c r="AC103" s="214"/>
      <c r="AD103" s="214"/>
      <c r="AE103" s="214"/>
      <c r="AF103" s="214"/>
      <c r="AG103" s="214" t="s">
        <v>134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3">
      <c r="A104" s="231"/>
      <c r="B104" s="232"/>
      <c r="C104" s="255" t="s">
        <v>223</v>
      </c>
      <c r="D104" s="235"/>
      <c r="E104" s="236"/>
      <c r="F104" s="234"/>
      <c r="G104" s="234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34"/>
      <c r="Z104" s="214"/>
      <c r="AA104" s="214"/>
      <c r="AB104" s="214"/>
      <c r="AC104" s="214"/>
      <c r="AD104" s="214"/>
      <c r="AE104" s="214"/>
      <c r="AF104" s="214"/>
      <c r="AG104" s="214" t="s">
        <v>134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3">
      <c r="A105" s="231"/>
      <c r="B105" s="232"/>
      <c r="C105" s="255" t="s">
        <v>224</v>
      </c>
      <c r="D105" s="235"/>
      <c r="E105" s="236"/>
      <c r="F105" s="234"/>
      <c r="G105" s="234"/>
      <c r="H105" s="234"/>
      <c r="I105" s="234"/>
      <c r="J105" s="234"/>
      <c r="K105" s="234"/>
      <c r="L105" s="234"/>
      <c r="M105" s="234"/>
      <c r="N105" s="233"/>
      <c r="O105" s="233"/>
      <c r="P105" s="233"/>
      <c r="Q105" s="233"/>
      <c r="R105" s="234"/>
      <c r="S105" s="234"/>
      <c r="T105" s="234"/>
      <c r="U105" s="234"/>
      <c r="V105" s="234"/>
      <c r="W105" s="234"/>
      <c r="X105" s="234"/>
      <c r="Y105" s="234"/>
      <c r="Z105" s="214"/>
      <c r="AA105" s="214"/>
      <c r="AB105" s="214"/>
      <c r="AC105" s="214"/>
      <c r="AD105" s="214"/>
      <c r="AE105" s="214"/>
      <c r="AF105" s="214"/>
      <c r="AG105" s="214" t="s">
        <v>134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3">
      <c r="A106" s="231"/>
      <c r="B106" s="232"/>
      <c r="C106" s="255" t="s">
        <v>229</v>
      </c>
      <c r="D106" s="235"/>
      <c r="E106" s="236">
        <v>9.9</v>
      </c>
      <c r="F106" s="234"/>
      <c r="G106" s="234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34"/>
      <c r="Z106" s="214"/>
      <c r="AA106" s="214"/>
      <c r="AB106" s="214"/>
      <c r="AC106" s="214"/>
      <c r="AD106" s="214"/>
      <c r="AE106" s="214"/>
      <c r="AF106" s="214"/>
      <c r="AG106" s="214" t="s">
        <v>134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>
      <c r="A107" s="238" t="s">
        <v>124</v>
      </c>
      <c r="B107" s="239" t="s">
        <v>75</v>
      </c>
      <c r="C107" s="253" t="s">
        <v>76</v>
      </c>
      <c r="D107" s="240"/>
      <c r="E107" s="241"/>
      <c r="F107" s="242"/>
      <c r="G107" s="242">
        <f>SUMIF(AG108:AG111,"&lt;&gt;NOR",G108:G111)</f>
        <v>0</v>
      </c>
      <c r="H107" s="242"/>
      <c r="I107" s="242">
        <f>SUM(I108:I111)</f>
        <v>0</v>
      </c>
      <c r="J107" s="242"/>
      <c r="K107" s="242">
        <f>SUM(K108:K111)</f>
        <v>0</v>
      </c>
      <c r="L107" s="242"/>
      <c r="M107" s="242">
        <f>SUM(M108:M111)</f>
        <v>0</v>
      </c>
      <c r="N107" s="241"/>
      <c r="O107" s="241">
        <f>SUM(O108:O111)</f>
        <v>0</v>
      </c>
      <c r="P107" s="241"/>
      <c r="Q107" s="241">
        <f>SUM(Q108:Q111)</f>
        <v>0</v>
      </c>
      <c r="R107" s="242"/>
      <c r="S107" s="242"/>
      <c r="T107" s="243"/>
      <c r="U107" s="237"/>
      <c r="V107" s="237">
        <f>SUM(V108:V111)</f>
        <v>18</v>
      </c>
      <c r="W107" s="237"/>
      <c r="X107" s="237"/>
      <c r="Y107" s="237"/>
      <c r="AG107" t="s">
        <v>125</v>
      </c>
    </row>
    <row r="108" spans="1:60" outlineLevel="1">
      <c r="A108" s="245">
        <v>16</v>
      </c>
      <c r="B108" s="246" t="s">
        <v>230</v>
      </c>
      <c r="C108" s="254" t="s">
        <v>231</v>
      </c>
      <c r="D108" s="247" t="s">
        <v>128</v>
      </c>
      <c r="E108" s="248">
        <v>100</v>
      </c>
      <c r="F108" s="249"/>
      <c r="G108" s="250">
        <f>ROUND(E108*F108,2)</f>
        <v>0</v>
      </c>
      <c r="H108" s="249"/>
      <c r="I108" s="250">
        <f>ROUND(E108*H108,2)</f>
        <v>0</v>
      </c>
      <c r="J108" s="249"/>
      <c r="K108" s="250">
        <f>ROUND(E108*J108,2)</f>
        <v>0</v>
      </c>
      <c r="L108" s="250">
        <v>21</v>
      </c>
      <c r="M108" s="250">
        <f>G108*(1+L108/100)</f>
        <v>0</v>
      </c>
      <c r="N108" s="248">
        <v>2.0000000000000002E-5</v>
      </c>
      <c r="O108" s="248">
        <f>ROUND(E108*N108,2)</f>
        <v>0</v>
      </c>
      <c r="P108" s="248">
        <v>0</v>
      </c>
      <c r="Q108" s="248">
        <f>ROUND(E108*P108,2)</f>
        <v>0</v>
      </c>
      <c r="R108" s="250"/>
      <c r="S108" s="250" t="s">
        <v>129</v>
      </c>
      <c r="T108" s="251" t="s">
        <v>129</v>
      </c>
      <c r="U108" s="234">
        <v>0.18</v>
      </c>
      <c r="V108" s="234">
        <f>ROUND(E108*U108,2)</f>
        <v>18</v>
      </c>
      <c r="W108" s="234"/>
      <c r="X108" s="234" t="s">
        <v>130</v>
      </c>
      <c r="Y108" s="234" t="s">
        <v>131</v>
      </c>
      <c r="Z108" s="214"/>
      <c r="AA108" s="214"/>
      <c r="AB108" s="214"/>
      <c r="AC108" s="214"/>
      <c r="AD108" s="214"/>
      <c r="AE108" s="214"/>
      <c r="AF108" s="214"/>
      <c r="AG108" s="214" t="s">
        <v>132</v>
      </c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2">
      <c r="A109" s="231"/>
      <c r="B109" s="232"/>
      <c r="C109" s="255" t="s">
        <v>232</v>
      </c>
      <c r="D109" s="235"/>
      <c r="E109" s="236"/>
      <c r="F109" s="234"/>
      <c r="G109" s="234"/>
      <c r="H109" s="234"/>
      <c r="I109" s="234"/>
      <c r="J109" s="234"/>
      <c r="K109" s="234"/>
      <c r="L109" s="234"/>
      <c r="M109" s="234"/>
      <c r="N109" s="233"/>
      <c r="O109" s="233"/>
      <c r="P109" s="233"/>
      <c r="Q109" s="233"/>
      <c r="R109" s="234"/>
      <c r="S109" s="234"/>
      <c r="T109" s="234"/>
      <c r="U109" s="234"/>
      <c r="V109" s="234"/>
      <c r="W109" s="234"/>
      <c r="X109" s="234"/>
      <c r="Y109" s="234"/>
      <c r="Z109" s="214"/>
      <c r="AA109" s="214"/>
      <c r="AB109" s="214"/>
      <c r="AC109" s="214"/>
      <c r="AD109" s="214"/>
      <c r="AE109" s="214"/>
      <c r="AF109" s="214"/>
      <c r="AG109" s="214" t="s">
        <v>134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31"/>
      <c r="B110" s="232"/>
      <c r="C110" s="255" t="s">
        <v>233</v>
      </c>
      <c r="D110" s="235"/>
      <c r="E110" s="236"/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134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3">
      <c r="A111" s="231"/>
      <c r="B111" s="232"/>
      <c r="C111" s="255" t="s">
        <v>234</v>
      </c>
      <c r="D111" s="235"/>
      <c r="E111" s="236">
        <v>100</v>
      </c>
      <c r="F111" s="234"/>
      <c r="G111" s="234"/>
      <c r="H111" s="234"/>
      <c r="I111" s="234"/>
      <c r="J111" s="234"/>
      <c r="K111" s="234"/>
      <c r="L111" s="234"/>
      <c r="M111" s="234"/>
      <c r="N111" s="233"/>
      <c r="O111" s="233"/>
      <c r="P111" s="233"/>
      <c r="Q111" s="233"/>
      <c r="R111" s="234"/>
      <c r="S111" s="234"/>
      <c r="T111" s="234"/>
      <c r="U111" s="234"/>
      <c r="V111" s="234"/>
      <c r="W111" s="234"/>
      <c r="X111" s="234"/>
      <c r="Y111" s="234"/>
      <c r="Z111" s="214"/>
      <c r="AA111" s="214"/>
      <c r="AB111" s="214"/>
      <c r="AC111" s="214"/>
      <c r="AD111" s="214"/>
      <c r="AE111" s="214"/>
      <c r="AF111" s="214"/>
      <c r="AG111" s="214" t="s">
        <v>134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>
      <c r="A112" s="238" t="s">
        <v>124</v>
      </c>
      <c r="B112" s="239" t="s">
        <v>77</v>
      </c>
      <c r="C112" s="253" t="s">
        <v>78</v>
      </c>
      <c r="D112" s="240"/>
      <c r="E112" s="241"/>
      <c r="F112" s="242"/>
      <c r="G112" s="242">
        <f>SUMIF(AG113:AG118,"&lt;&gt;NOR",G113:G118)</f>
        <v>0</v>
      </c>
      <c r="H112" s="242"/>
      <c r="I112" s="242">
        <f>SUM(I113:I118)</f>
        <v>0</v>
      </c>
      <c r="J112" s="242"/>
      <c r="K112" s="242">
        <f>SUM(K113:K118)</f>
        <v>0</v>
      </c>
      <c r="L112" s="242"/>
      <c r="M112" s="242">
        <f>SUM(M113:M118)</f>
        <v>0</v>
      </c>
      <c r="N112" s="241"/>
      <c r="O112" s="241">
        <f>SUM(O113:O118)</f>
        <v>0.23</v>
      </c>
      <c r="P112" s="241"/>
      <c r="Q112" s="241">
        <f>SUM(Q113:Q118)</f>
        <v>0</v>
      </c>
      <c r="R112" s="242"/>
      <c r="S112" s="242"/>
      <c r="T112" s="243"/>
      <c r="U112" s="237"/>
      <c r="V112" s="237">
        <f>SUM(V113:V118)</f>
        <v>0.23</v>
      </c>
      <c r="W112" s="237"/>
      <c r="X112" s="237"/>
      <c r="Y112" s="237"/>
      <c r="AG112" t="s">
        <v>125</v>
      </c>
    </row>
    <row r="113" spans="1:60" ht="22.5" outlineLevel="1">
      <c r="A113" s="245">
        <v>17</v>
      </c>
      <c r="B113" s="246" t="s">
        <v>235</v>
      </c>
      <c r="C113" s="254" t="s">
        <v>236</v>
      </c>
      <c r="D113" s="247" t="s">
        <v>139</v>
      </c>
      <c r="E113" s="248">
        <v>0.09</v>
      </c>
      <c r="F113" s="249"/>
      <c r="G113" s="250">
        <f>ROUND(E113*F113,2)</f>
        <v>0</v>
      </c>
      <c r="H113" s="249"/>
      <c r="I113" s="250">
        <f>ROUND(E113*H113,2)</f>
        <v>0</v>
      </c>
      <c r="J113" s="249"/>
      <c r="K113" s="250">
        <f>ROUND(E113*J113,2)</f>
        <v>0</v>
      </c>
      <c r="L113" s="250">
        <v>21</v>
      </c>
      <c r="M113" s="250">
        <f>G113*(1+L113/100)</f>
        <v>0</v>
      </c>
      <c r="N113" s="248">
        <v>2.5249999999999999</v>
      </c>
      <c r="O113" s="248">
        <f>ROUND(E113*N113,2)</f>
        <v>0.23</v>
      </c>
      <c r="P113" s="248">
        <v>0</v>
      </c>
      <c r="Q113" s="248">
        <f>ROUND(E113*P113,2)</f>
        <v>0</v>
      </c>
      <c r="R113" s="250"/>
      <c r="S113" s="250" t="s">
        <v>129</v>
      </c>
      <c r="T113" s="251" t="s">
        <v>129</v>
      </c>
      <c r="U113" s="234">
        <v>2.58</v>
      </c>
      <c r="V113" s="234">
        <f>ROUND(E113*U113,2)</f>
        <v>0.23</v>
      </c>
      <c r="W113" s="234"/>
      <c r="X113" s="234" t="s">
        <v>130</v>
      </c>
      <c r="Y113" s="234" t="s">
        <v>131</v>
      </c>
      <c r="Z113" s="214"/>
      <c r="AA113" s="214"/>
      <c r="AB113" s="214"/>
      <c r="AC113" s="214"/>
      <c r="AD113" s="214"/>
      <c r="AE113" s="214"/>
      <c r="AF113" s="214"/>
      <c r="AG113" s="214" t="s">
        <v>132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2">
      <c r="A114" s="231"/>
      <c r="B114" s="232"/>
      <c r="C114" s="256" t="s">
        <v>237</v>
      </c>
      <c r="D114" s="252"/>
      <c r="E114" s="252"/>
      <c r="F114" s="252"/>
      <c r="G114" s="252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34"/>
      <c r="Z114" s="214"/>
      <c r="AA114" s="214"/>
      <c r="AB114" s="214"/>
      <c r="AC114" s="214"/>
      <c r="AD114" s="214"/>
      <c r="AE114" s="214"/>
      <c r="AF114" s="214"/>
      <c r="AG114" s="214" t="s">
        <v>170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2">
      <c r="A115" s="231"/>
      <c r="B115" s="232"/>
      <c r="C115" s="255" t="s">
        <v>238</v>
      </c>
      <c r="D115" s="235"/>
      <c r="E115" s="236"/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34"/>
      <c r="Z115" s="214"/>
      <c r="AA115" s="214"/>
      <c r="AB115" s="214"/>
      <c r="AC115" s="214"/>
      <c r="AD115" s="214"/>
      <c r="AE115" s="214"/>
      <c r="AF115" s="214"/>
      <c r="AG115" s="214" t="s">
        <v>134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ht="22.5" outlineLevel="3">
      <c r="A116" s="231"/>
      <c r="B116" s="232"/>
      <c r="C116" s="255" t="s">
        <v>239</v>
      </c>
      <c r="D116" s="235"/>
      <c r="E116" s="236"/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134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3">
      <c r="A117" s="231"/>
      <c r="B117" s="232"/>
      <c r="C117" s="255" t="s">
        <v>240</v>
      </c>
      <c r="D117" s="235"/>
      <c r="E117" s="236"/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34"/>
      <c r="Z117" s="214"/>
      <c r="AA117" s="214"/>
      <c r="AB117" s="214"/>
      <c r="AC117" s="214"/>
      <c r="AD117" s="214"/>
      <c r="AE117" s="214"/>
      <c r="AF117" s="214"/>
      <c r="AG117" s="214" t="s">
        <v>134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>
      <c r="A118" s="231"/>
      <c r="B118" s="232"/>
      <c r="C118" s="255" t="s">
        <v>241</v>
      </c>
      <c r="D118" s="235"/>
      <c r="E118" s="236">
        <v>0.09</v>
      </c>
      <c r="F118" s="234"/>
      <c r="G118" s="234"/>
      <c r="H118" s="234"/>
      <c r="I118" s="234"/>
      <c r="J118" s="234"/>
      <c r="K118" s="234"/>
      <c r="L118" s="234"/>
      <c r="M118" s="234"/>
      <c r="N118" s="233"/>
      <c r="O118" s="233"/>
      <c r="P118" s="233"/>
      <c r="Q118" s="233"/>
      <c r="R118" s="234"/>
      <c r="S118" s="234"/>
      <c r="T118" s="234"/>
      <c r="U118" s="234"/>
      <c r="V118" s="234"/>
      <c r="W118" s="234"/>
      <c r="X118" s="234"/>
      <c r="Y118" s="234"/>
      <c r="Z118" s="214"/>
      <c r="AA118" s="214"/>
      <c r="AB118" s="214"/>
      <c r="AC118" s="214"/>
      <c r="AD118" s="214"/>
      <c r="AE118" s="214"/>
      <c r="AF118" s="214"/>
      <c r="AG118" s="214" t="s">
        <v>134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>
      <c r="A119" s="238" t="s">
        <v>124</v>
      </c>
      <c r="B119" s="239" t="s">
        <v>79</v>
      </c>
      <c r="C119" s="253" t="s">
        <v>80</v>
      </c>
      <c r="D119" s="240"/>
      <c r="E119" s="241"/>
      <c r="F119" s="242"/>
      <c r="G119" s="242">
        <f>SUMIF(AG120:AG134,"&lt;&gt;NOR",G120:G134)</f>
        <v>0</v>
      </c>
      <c r="H119" s="242"/>
      <c r="I119" s="242">
        <f>SUM(I120:I134)</f>
        <v>0</v>
      </c>
      <c r="J119" s="242"/>
      <c r="K119" s="242">
        <f>SUM(K120:K134)</f>
        <v>0</v>
      </c>
      <c r="L119" s="242"/>
      <c r="M119" s="242">
        <f>SUM(M120:M134)</f>
        <v>0</v>
      </c>
      <c r="N119" s="241"/>
      <c r="O119" s="241">
        <f>SUM(O120:O134)</f>
        <v>0.02</v>
      </c>
      <c r="P119" s="241"/>
      <c r="Q119" s="241">
        <f>SUM(Q120:Q134)</f>
        <v>0</v>
      </c>
      <c r="R119" s="242"/>
      <c r="S119" s="242"/>
      <c r="T119" s="243"/>
      <c r="U119" s="237"/>
      <c r="V119" s="237">
        <f>SUM(V120:V134)</f>
        <v>0.97</v>
      </c>
      <c r="W119" s="237"/>
      <c r="X119" s="237"/>
      <c r="Y119" s="237"/>
      <c r="AG119" t="s">
        <v>125</v>
      </c>
    </row>
    <row r="120" spans="1:60" ht="22.5" outlineLevel="1">
      <c r="A120" s="245">
        <v>18</v>
      </c>
      <c r="B120" s="246" t="s">
        <v>242</v>
      </c>
      <c r="C120" s="254" t="s">
        <v>243</v>
      </c>
      <c r="D120" s="247" t="s">
        <v>244</v>
      </c>
      <c r="E120" s="248">
        <v>12</v>
      </c>
      <c r="F120" s="249"/>
      <c r="G120" s="250">
        <f>ROUND(E120*F120,2)</f>
        <v>0</v>
      </c>
      <c r="H120" s="249"/>
      <c r="I120" s="250">
        <f>ROUND(E120*H120,2)</f>
        <v>0</v>
      </c>
      <c r="J120" s="249"/>
      <c r="K120" s="250">
        <f>ROUND(E120*J120,2)</f>
        <v>0</v>
      </c>
      <c r="L120" s="250">
        <v>21</v>
      </c>
      <c r="M120" s="250">
        <f>G120*(1+L120/100)</f>
        <v>0</v>
      </c>
      <c r="N120" s="248">
        <v>1.5299999999999999E-3</v>
      </c>
      <c r="O120" s="248">
        <f>ROUND(E120*N120,2)</f>
        <v>0.02</v>
      </c>
      <c r="P120" s="248">
        <v>0</v>
      </c>
      <c r="Q120" s="248">
        <f>ROUND(E120*P120,2)</f>
        <v>0</v>
      </c>
      <c r="R120" s="250"/>
      <c r="S120" s="250" t="s">
        <v>129</v>
      </c>
      <c r="T120" s="251" t="s">
        <v>129</v>
      </c>
      <c r="U120" s="234">
        <v>6.6000000000000003E-2</v>
      </c>
      <c r="V120" s="234">
        <f>ROUND(E120*U120,2)</f>
        <v>0.79</v>
      </c>
      <c r="W120" s="234"/>
      <c r="X120" s="234" t="s">
        <v>130</v>
      </c>
      <c r="Y120" s="234" t="s">
        <v>131</v>
      </c>
      <c r="Z120" s="214"/>
      <c r="AA120" s="214"/>
      <c r="AB120" s="214"/>
      <c r="AC120" s="214"/>
      <c r="AD120" s="214"/>
      <c r="AE120" s="214"/>
      <c r="AF120" s="214"/>
      <c r="AG120" s="214" t="s">
        <v>132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ht="22.5" outlineLevel="2">
      <c r="A121" s="231"/>
      <c r="B121" s="232"/>
      <c r="C121" s="255" t="s">
        <v>245</v>
      </c>
      <c r="D121" s="235"/>
      <c r="E121" s="236"/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134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>
      <c r="A122" s="231"/>
      <c r="B122" s="232"/>
      <c r="C122" s="255" t="s">
        <v>246</v>
      </c>
      <c r="D122" s="235"/>
      <c r="E122" s="236"/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34"/>
      <c r="Z122" s="214"/>
      <c r="AA122" s="214"/>
      <c r="AB122" s="214"/>
      <c r="AC122" s="214"/>
      <c r="AD122" s="214"/>
      <c r="AE122" s="214"/>
      <c r="AF122" s="214"/>
      <c r="AG122" s="214" t="s">
        <v>134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31"/>
      <c r="B123" s="232"/>
      <c r="C123" s="255" t="s">
        <v>247</v>
      </c>
      <c r="D123" s="235"/>
      <c r="E123" s="236">
        <v>12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34"/>
      <c r="Z123" s="214"/>
      <c r="AA123" s="214"/>
      <c r="AB123" s="214"/>
      <c r="AC123" s="214"/>
      <c r="AD123" s="214"/>
      <c r="AE123" s="214"/>
      <c r="AF123" s="214"/>
      <c r="AG123" s="214" t="s">
        <v>134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ht="22.5" outlineLevel="1">
      <c r="A124" s="245">
        <v>19</v>
      </c>
      <c r="B124" s="246" t="s">
        <v>248</v>
      </c>
      <c r="C124" s="254" t="s">
        <v>249</v>
      </c>
      <c r="D124" s="247" t="s">
        <v>250</v>
      </c>
      <c r="E124" s="248">
        <v>1</v>
      </c>
      <c r="F124" s="249"/>
      <c r="G124" s="250">
        <f>ROUND(E124*F124,2)</f>
        <v>0</v>
      </c>
      <c r="H124" s="249"/>
      <c r="I124" s="250">
        <f>ROUND(E124*H124,2)</f>
        <v>0</v>
      </c>
      <c r="J124" s="249"/>
      <c r="K124" s="250">
        <f>ROUND(E124*J124,2)</f>
        <v>0</v>
      </c>
      <c r="L124" s="250">
        <v>21</v>
      </c>
      <c r="M124" s="250">
        <f>G124*(1+L124/100)</f>
        <v>0</v>
      </c>
      <c r="N124" s="248">
        <v>1.0000000000000001E-5</v>
      </c>
      <c r="O124" s="248">
        <f>ROUND(E124*N124,2)</f>
        <v>0</v>
      </c>
      <c r="P124" s="248">
        <v>0</v>
      </c>
      <c r="Q124" s="248">
        <f>ROUND(E124*P124,2)</f>
        <v>0</v>
      </c>
      <c r="R124" s="250"/>
      <c r="S124" s="250" t="s">
        <v>129</v>
      </c>
      <c r="T124" s="251" t="s">
        <v>129</v>
      </c>
      <c r="U124" s="234">
        <v>0.17599999999999999</v>
      </c>
      <c r="V124" s="234">
        <f>ROUND(E124*U124,2)</f>
        <v>0.18</v>
      </c>
      <c r="W124" s="234"/>
      <c r="X124" s="234" t="s">
        <v>130</v>
      </c>
      <c r="Y124" s="234" t="s">
        <v>131</v>
      </c>
      <c r="Z124" s="214"/>
      <c r="AA124" s="214"/>
      <c r="AB124" s="214"/>
      <c r="AC124" s="214"/>
      <c r="AD124" s="214"/>
      <c r="AE124" s="214"/>
      <c r="AF124" s="214"/>
      <c r="AG124" s="214" t="s">
        <v>132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2">
      <c r="A125" s="231"/>
      <c r="B125" s="232"/>
      <c r="C125" s="255" t="s">
        <v>251</v>
      </c>
      <c r="D125" s="235"/>
      <c r="E125" s="236"/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34"/>
      <c r="Z125" s="214"/>
      <c r="AA125" s="214"/>
      <c r="AB125" s="214"/>
      <c r="AC125" s="214"/>
      <c r="AD125" s="214"/>
      <c r="AE125" s="214"/>
      <c r="AF125" s="214"/>
      <c r="AG125" s="214" t="s">
        <v>134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3">
      <c r="A126" s="231"/>
      <c r="B126" s="232"/>
      <c r="C126" s="255" t="s">
        <v>43</v>
      </c>
      <c r="D126" s="235"/>
      <c r="E126" s="236">
        <v>1</v>
      </c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34"/>
      <c r="Z126" s="214"/>
      <c r="AA126" s="214"/>
      <c r="AB126" s="214"/>
      <c r="AC126" s="214"/>
      <c r="AD126" s="214"/>
      <c r="AE126" s="214"/>
      <c r="AF126" s="214"/>
      <c r="AG126" s="214" t="s">
        <v>134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1">
      <c r="A127" s="245">
        <v>20</v>
      </c>
      <c r="B127" s="246" t="s">
        <v>252</v>
      </c>
      <c r="C127" s="254" t="s">
        <v>253</v>
      </c>
      <c r="D127" s="247" t="s">
        <v>250</v>
      </c>
      <c r="E127" s="248">
        <v>2</v>
      </c>
      <c r="F127" s="249"/>
      <c r="G127" s="250">
        <f>ROUND(E127*F127,2)</f>
        <v>0</v>
      </c>
      <c r="H127" s="249"/>
      <c r="I127" s="250">
        <f>ROUND(E127*H127,2)</f>
        <v>0</v>
      </c>
      <c r="J127" s="249"/>
      <c r="K127" s="250">
        <f>ROUND(E127*J127,2)</f>
        <v>0</v>
      </c>
      <c r="L127" s="250">
        <v>21</v>
      </c>
      <c r="M127" s="250">
        <f>G127*(1+L127/100)</f>
        <v>0</v>
      </c>
      <c r="N127" s="248">
        <v>0</v>
      </c>
      <c r="O127" s="248">
        <f>ROUND(E127*N127,2)</f>
        <v>0</v>
      </c>
      <c r="P127" s="248">
        <v>0</v>
      </c>
      <c r="Q127" s="248">
        <f>ROUND(E127*P127,2)</f>
        <v>0</v>
      </c>
      <c r="R127" s="250"/>
      <c r="S127" s="250" t="s">
        <v>254</v>
      </c>
      <c r="T127" s="251" t="s">
        <v>255</v>
      </c>
      <c r="U127" s="234">
        <v>0</v>
      </c>
      <c r="V127" s="234">
        <f>ROUND(E127*U127,2)</f>
        <v>0</v>
      </c>
      <c r="W127" s="234"/>
      <c r="X127" s="234" t="s">
        <v>130</v>
      </c>
      <c r="Y127" s="234" t="s">
        <v>131</v>
      </c>
      <c r="Z127" s="214"/>
      <c r="AA127" s="214"/>
      <c r="AB127" s="214"/>
      <c r="AC127" s="214"/>
      <c r="AD127" s="214"/>
      <c r="AE127" s="214"/>
      <c r="AF127" s="214"/>
      <c r="AG127" s="214" t="s">
        <v>132</v>
      </c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2">
      <c r="A128" s="231"/>
      <c r="B128" s="232"/>
      <c r="C128" s="255" t="s">
        <v>256</v>
      </c>
      <c r="D128" s="235"/>
      <c r="E128" s="236"/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134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31"/>
      <c r="B129" s="232"/>
      <c r="C129" s="255" t="s">
        <v>43</v>
      </c>
      <c r="D129" s="235"/>
      <c r="E129" s="236">
        <v>1</v>
      </c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134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>
      <c r="A130" s="231"/>
      <c r="B130" s="232"/>
      <c r="C130" s="255" t="s">
        <v>257</v>
      </c>
      <c r="D130" s="235"/>
      <c r="E130" s="236"/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34"/>
      <c r="Z130" s="214"/>
      <c r="AA130" s="214"/>
      <c r="AB130" s="214"/>
      <c r="AC130" s="214"/>
      <c r="AD130" s="214"/>
      <c r="AE130" s="214"/>
      <c r="AF130" s="214"/>
      <c r="AG130" s="214" t="s">
        <v>134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3">
      <c r="A131" s="231"/>
      <c r="B131" s="232"/>
      <c r="C131" s="255" t="s">
        <v>43</v>
      </c>
      <c r="D131" s="235"/>
      <c r="E131" s="236">
        <v>1</v>
      </c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34"/>
      <c r="Z131" s="214"/>
      <c r="AA131" s="214"/>
      <c r="AB131" s="214"/>
      <c r="AC131" s="214"/>
      <c r="AD131" s="214"/>
      <c r="AE131" s="214"/>
      <c r="AF131" s="214"/>
      <c r="AG131" s="214" t="s">
        <v>134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>
      <c r="A132" s="245">
        <v>21</v>
      </c>
      <c r="B132" s="246" t="s">
        <v>258</v>
      </c>
      <c r="C132" s="254" t="s">
        <v>259</v>
      </c>
      <c r="D132" s="247" t="s">
        <v>250</v>
      </c>
      <c r="E132" s="248">
        <v>1</v>
      </c>
      <c r="F132" s="249"/>
      <c r="G132" s="250">
        <f>ROUND(E132*F132,2)</f>
        <v>0</v>
      </c>
      <c r="H132" s="249"/>
      <c r="I132" s="250">
        <f>ROUND(E132*H132,2)</f>
        <v>0</v>
      </c>
      <c r="J132" s="249"/>
      <c r="K132" s="250">
        <f>ROUND(E132*J132,2)</f>
        <v>0</v>
      </c>
      <c r="L132" s="250">
        <v>21</v>
      </c>
      <c r="M132" s="250">
        <f>G132*(1+L132/100)</f>
        <v>0</v>
      </c>
      <c r="N132" s="248">
        <v>2.9E-4</v>
      </c>
      <c r="O132" s="248">
        <f>ROUND(E132*N132,2)</f>
        <v>0</v>
      </c>
      <c r="P132" s="248">
        <v>0</v>
      </c>
      <c r="Q132" s="248">
        <f>ROUND(E132*P132,2)</f>
        <v>0</v>
      </c>
      <c r="R132" s="250" t="s">
        <v>191</v>
      </c>
      <c r="S132" s="250" t="s">
        <v>129</v>
      </c>
      <c r="T132" s="251" t="s">
        <v>129</v>
      </c>
      <c r="U132" s="234">
        <v>0</v>
      </c>
      <c r="V132" s="234">
        <f>ROUND(E132*U132,2)</f>
        <v>0</v>
      </c>
      <c r="W132" s="234"/>
      <c r="X132" s="234" t="s">
        <v>192</v>
      </c>
      <c r="Y132" s="234" t="s">
        <v>131</v>
      </c>
      <c r="Z132" s="214"/>
      <c r="AA132" s="214"/>
      <c r="AB132" s="214"/>
      <c r="AC132" s="214"/>
      <c r="AD132" s="214"/>
      <c r="AE132" s="214"/>
      <c r="AF132" s="214"/>
      <c r="AG132" s="214" t="s">
        <v>193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2">
      <c r="A133" s="231"/>
      <c r="B133" s="232"/>
      <c r="C133" s="255" t="s">
        <v>260</v>
      </c>
      <c r="D133" s="235"/>
      <c r="E133" s="236"/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134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3">
      <c r="A134" s="231"/>
      <c r="B134" s="232"/>
      <c r="C134" s="255" t="s">
        <v>43</v>
      </c>
      <c r="D134" s="235"/>
      <c r="E134" s="236">
        <v>1</v>
      </c>
      <c r="F134" s="234"/>
      <c r="G134" s="234"/>
      <c r="H134" s="234"/>
      <c r="I134" s="234"/>
      <c r="J134" s="234"/>
      <c r="K134" s="234"/>
      <c r="L134" s="234"/>
      <c r="M134" s="234"/>
      <c r="N134" s="233"/>
      <c r="O134" s="233"/>
      <c r="P134" s="233"/>
      <c r="Q134" s="233"/>
      <c r="R134" s="234"/>
      <c r="S134" s="234"/>
      <c r="T134" s="234"/>
      <c r="U134" s="234"/>
      <c r="V134" s="234"/>
      <c r="W134" s="234"/>
      <c r="X134" s="234"/>
      <c r="Y134" s="234"/>
      <c r="Z134" s="214"/>
      <c r="AA134" s="214"/>
      <c r="AB134" s="214"/>
      <c r="AC134" s="214"/>
      <c r="AD134" s="214"/>
      <c r="AE134" s="214"/>
      <c r="AF134" s="214"/>
      <c r="AG134" s="214" t="s">
        <v>134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>
      <c r="A135" s="238" t="s">
        <v>124</v>
      </c>
      <c r="B135" s="239" t="s">
        <v>81</v>
      </c>
      <c r="C135" s="253" t="s">
        <v>82</v>
      </c>
      <c r="D135" s="240"/>
      <c r="E135" s="241"/>
      <c r="F135" s="242"/>
      <c r="G135" s="242">
        <f>SUMIF(AG136:AG153,"&lt;&gt;NOR",G136:G153)</f>
        <v>0</v>
      </c>
      <c r="H135" s="242"/>
      <c r="I135" s="242">
        <f>SUM(I136:I153)</f>
        <v>0</v>
      </c>
      <c r="J135" s="242"/>
      <c r="K135" s="242">
        <f>SUM(K136:K153)</f>
        <v>0</v>
      </c>
      <c r="L135" s="242"/>
      <c r="M135" s="242">
        <f>SUM(M136:M153)</f>
        <v>0</v>
      </c>
      <c r="N135" s="241"/>
      <c r="O135" s="241">
        <f>SUM(O136:O153)</f>
        <v>1.53</v>
      </c>
      <c r="P135" s="241"/>
      <c r="Q135" s="241">
        <f>SUM(Q136:Q153)</f>
        <v>0</v>
      </c>
      <c r="R135" s="242"/>
      <c r="S135" s="242"/>
      <c r="T135" s="243"/>
      <c r="U135" s="237"/>
      <c r="V135" s="237">
        <f>SUM(V136:V153)</f>
        <v>2</v>
      </c>
      <c r="W135" s="237"/>
      <c r="X135" s="237"/>
      <c r="Y135" s="237"/>
      <c r="AG135" t="s">
        <v>125</v>
      </c>
    </row>
    <row r="136" spans="1:60" outlineLevel="1">
      <c r="A136" s="245">
        <v>22</v>
      </c>
      <c r="B136" s="246" t="s">
        <v>261</v>
      </c>
      <c r="C136" s="254" t="s">
        <v>262</v>
      </c>
      <c r="D136" s="247" t="s">
        <v>128</v>
      </c>
      <c r="E136" s="248">
        <v>4.3419999999999996</v>
      </c>
      <c r="F136" s="249"/>
      <c r="G136" s="250">
        <f>ROUND(E136*F136,2)</f>
        <v>0</v>
      </c>
      <c r="H136" s="249"/>
      <c r="I136" s="250">
        <f>ROUND(E136*H136,2)</f>
        <v>0</v>
      </c>
      <c r="J136" s="249"/>
      <c r="K136" s="250">
        <f>ROUND(E136*J136,2)</f>
        <v>0</v>
      </c>
      <c r="L136" s="250">
        <v>21</v>
      </c>
      <c r="M136" s="250">
        <f>G136*(1+L136/100)</f>
        <v>0</v>
      </c>
      <c r="N136" s="248">
        <v>0.15178</v>
      </c>
      <c r="O136" s="248">
        <f>ROUND(E136*N136,2)</f>
        <v>0.66</v>
      </c>
      <c r="P136" s="248">
        <v>0</v>
      </c>
      <c r="Q136" s="248">
        <f>ROUND(E136*P136,2)</f>
        <v>0</v>
      </c>
      <c r="R136" s="250"/>
      <c r="S136" s="250" t="s">
        <v>129</v>
      </c>
      <c r="T136" s="251" t="s">
        <v>129</v>
      </c>
      <c r="U136" s="234">
        <v>0.46</v>
      </c>
      <c r="V136" s="234">
        <f>ROUND(E136*U136,2)</f>
        <v>2</v>
      </c>
      <c r="W136" s="234"/>
      <c r="X136" s="234" t="s">
        <v>130</v>
      </c>
      <c r="Y136" s="234" t="s">
        <v>131</v>
      </c>
      <c r="Z136" s="214"/>
      <c r="AA136" s="214"/>
      <c r="AB136" s="214"/>
      <c r="AC136" s="214"/>
      <c r="AD136" s="214"/>
      <c r="AE136" s="214"/>
      <c r="AF136" s="214"/>
      <c r="AG136" s="214" t="s">
        <v>132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2">
      <c r="A137" s="231"/>
      <c r="B137" s="232"/>
      <c r="C137" s="256" t="s">
        <v>263</v>
      </c>
      <c r="D137" s="252"/>
      <c r="E137" s="252"/>
      <c r="F137" s="252"/>
      <c r="G137" s="252"/>
      <c r="H137" s="234"/>
      <c r="I137" s="234"/>
      <c r="J137" s="234"/>
      <c r="K137" s="234"/>
      <c r="L137" s="234"/>
      <c r="M137" s="234"/>
      <c r="N137" s="233"/>
      <c r="O137" s="233"/>
      <c r="P137" s="233"/>
      <c r="Q137" s="233"/>
      <c r="R137" s="234"/>
      <c r="S137" s="234"/>
      <c r="T137" s="234"/>
      <c r="U137" s="234"/>
      <c r="V137" s="234"/>
      <c r="W137" s="234"/>
      <c r="X137" s="234"/>
      <c r="Y137" s="234"/>
      <c r="Z137" s="214"/>
      <c r="AA137" s="214"/>
      <c r="AB137" s="214"/>
      <c r="AC137" s="214"/>
      <c r="AD137" s="214"/>
      <c r="AE137" s="214"/>
      <c r="AF137" s="214"/>
      <c r="AG137" s="214" t="s">
        <v>170</v>
      </c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2">
      <c r="A138" s="231"/>
      <c r="B138" s="232"/>
      <c r="C138" s="255" t="s">
        <v>264</v>
      </c>
      <c r="D138" s="235"/>
      <c r="E138" s="236"/>
      <c r="F138" s="234"/>
      <c r="G138" s="234"/>
      <c r="H138" s="234"/>
      <c r="I138" s="234"/>
      <c r="J138" s="234"/>
      <c r="K138" s="234"/>
      <c r="L138" s="234"/>
      <c r="M138" s="234"/>
      <c r="N138" s="233"/>
      <c r="O138" s="233"/>
      <c r="P138" s="233"/>
      <c r="Q138" s="233"/>
      <c r="R138" s="234"/>
      <c r="S138" s="234"/>
      <c r="T138" s="234"/>
      <c r="U138" s="234"/>
      <c r="V138" s="234"/>
      <c r="W138" s="234"/>
      <c r="X138" s="234"/>
      <c r="Y138" s="234"/>
      <c r="Z138" s="214"/>
      <c r="AA138" s="214"/>
      <c r="AB138" s="214"/>
      <c r="AC138" s="214"/>
      <c r="AD138" s="214"/>
      <c r="AE138" s="214"/>
      <c r="AF138" s="214"/>
      <c r="AG138" s="214" t="s">
        <v>134</v>
      </c>
      <c r="AH138" s="214">
        <v>0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3">
      <c r="A139" s="231"/>
      <c r="B139" s="232"/>
      <c r="C139" s="255" t="s">
        <v>265</v>
      </c>
      <c r="D139" s="235"/>
      <c r="E139" s="236"/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34"/>
      <c r="Z139" s="214"/>
      <c r="AA139" s="214"/>
      <c r="AB139" s="214"/>
      <c r="AC139" s="214"/>
      <c r="AD139" s="214"/>
      <c r="AE139" s="214"/>
      <c r="AF139" s="214"/>
      <c r="AG139" s="214" t="s">
        <v>134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>
      <c r="A140" s="231"/>
      <c r="B140" s="232"/>
      <c r="C140" s="255" t="s">
        <v>201</v>
      </c>
      <c r="D140" s="235"/>
      <c r="E140" s="236"/>
      <c r="F140" s="234"/>
      <c r="G140" s="234"/>
      <c r="H140" s="234"/>
      <c r="I140" s="234"/>
      <c r="J140" s="234"/>
      <c r="K140" s="234"/>
      <c r="L140" s="234"/>
      <c r="M140" s="234"/>
      <c r="N140" s="233"/>
      <c r="O140" s="233"/>
      <c r="P140" s="233"/>
      <c r="Q140" s="233"/>
      <c r="R140" s="234"/>
      <c r="S140" s="234"/>
      <c r="T140" s="234"/>
      <c r="U140" s="234"/>
      <c r="V140" s="234"/>
      <c r="W140" s="234"/>
      <c r="X140" s="234"/>
      <c r="Y140" s="234"/>
      <c r="Z140" s="214"/>
      <c r="AA140" s="214"/>
      <c r="AB140" s="214"/>
      <c r="AC140" s="214"/>
      <c r="AD140" s="214"/>
      <c r="AE140" s="214"/>
      <c r="AF140" s="214"/>
      <c r="AG140" s="214" t="s">
        <v>134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>
      <c r="A141" s="231"/>
      <c r="B141" s="232"/>
      <c r="C141" s="255" t="s">
        <v>266</v>
      </c>
      <c r="D141" s="235"/>
      <c r="E141" s="236">
        <v>1.8360000000000001</v>
      </c>
      <c r="F141" s="234"/>
      <c r="G141" s="234"/>
      <c r="H141" s="234"/>
      <c r="I141" s="234"/>
      <c r="J141" s="234"/>
      <c r="K141" s="234"/>
      <c r="L141" s="234"/>
      <c r="M141" s="234"/>
      <c r="N141" s="233"/>
      <c r="O141" s="233"/>
      <c r="P141" s="233"/>
      <c r="Q141" s="233"/>
      <c r="R141" s="234"/>
      <c r="S141" s="234"/>
      <c r="T141" s="234"/>
      <c r="U141" s="234"/>
      <c r="V141" s="234"/>
      <c r="W141" s="234"/>
      <c r="X141" s="234"/>
      <c r="Y141" s="234"/>
      <c r="Z141" s="214"/>
      <c r="AA141" s="214"/>
      <c r="AB141" s="214"/>
      <c r="AC141" s="214"/>
      <c r="AD141" s="214"/>
      <c r="AE141" s="214"/>
      <c r="AF141" s="214"/>
      <c r="AG141" s="214" t="s">
        <v>134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3">
      <c r="A142" s="231"/>
      <c r="B142" s="232"/>
      <c r="C142" s="255" t="s">
        <v>267</v>
      </c>
      <c r="D142" s="235"/>
      <c r="E142" s="236"/>
      <c r="F142" s="234"/>
      <c r="G142" s="234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34"/>
      <c r="Z142" s="214"/>
      <c r="AA142" s="214"/>
      <c r="AB142" s="214"/>
      <c r="AC142" s="214"/>
      <c r="AD142" s="214"/>
      <c r="AE142" s="214"/>
      <c r="AF142" s="214"/>
      <c r="AG142" s="214" t="s">
        <v>134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>
      <c r="A143" s="231"/>
      <c r="B143" s="232"/>
      <c r="C143" s="255" t="s">
        <v>201</v>
      </c>
      <c r="D143" s="235"/>
      <c r="E143" s="236"/>
      <c r="F143" s="234"/>
      <c r="G143" s="23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34"/>
      <c r="Z143" s="214"/>
      <c r="AA143" s="214"/>
      <c r="AB143" s="214"/>
      <c r="AC143" s="214"/>
      <c r="AD143" s="214"/>
      <c r="AE143" s="214"/>
      <c r="AF143" s="214"/>
      <c r="AG143" s="214" t="s">
        <v>134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3">
      <c r="A144" s="231"/>
      <c r="B144" s="232"/>
      <c r="C144" s="255" t="s">
        <v>268</v>
      </c>
      <c r="D144" s="235"/>
      <c r="E144" s="236">
        <v>2.5059999999999998</v>
      </c>
      <c r="F144" s="234"/>
      <c r="G144" s="234"/>
      <c r="H144" s="234"/>
      <c r="I144" s="234"/>
      <c r="J144" s="234"/>
      <c r="K144" s="234"/>
      <c r="L144" s="234"/>
      <c r="M144" s="234"/>
      <c r="N144" s="233"/>
      <c r="O144" s="233"/>
      <c r="P144" s="233"/>
      <c r="Q144" s="233"/>
      <c r="R144" s="234"/>
      <c r="S144" s="234"/>
      <c r="T144" s="234"/>
      <c r="U144" s="234"/>
      <c r="V144" s="234"/>
      <c r="W144" s="234"/>
      <c r="X144" s="234"/>
      <c r="Y144" s="234"/>
      <c r="Z144" s="214"/>
      <c r="AA144" s="214"/>
      <c r="AB144" s="214"/>
      <c r="AC144" s="214"/>
      <c r="AD144" s="214"/>
      <c r="AE144" s="214"/>
      <c r="AF144" s="214"/>
      <c r="AG144" s="214" t="s">
        <v>134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ht="22.5" outlineLevel="1">
      <c r="A145" s="245">
        <v>23</v>
      </c>
      <c r="B145" s="246" t="s">
        <v>269</v>
      </c>
      <c r="C145" s="254" t="s">
        <v>270</v>
      </c>
      <c r="D145" s="247" t="s">
        <v>250</v>
      </c>
      <c r="E145" s="248">
        <v>113</v>
      </c>
      <c r="F145" s="249"/>
      <c r="G145" s="250">
        <f>ROUND(E145*F145,2)</f>
        <v>0</v>
      </c>
      <c r="H145" s="249"/>
      <c r="I145" s="250">
        <f>ROUND(E145*H145,2)</f>
        <v>0</v>
      </c>
      <c r="J145" s="249"/>
      <c r="K145" s="250">
        <f>ROUND(E145*J145,2)</f>
        <v>0</v>
      </c>
      <c r="L145" s="250">
        <v>21</v>
      </c>
      <c r="M145" s="250">
        <f>G145*(1+L145/100)</f>
        <v>0</v>
      </c>
      <c r="N145" s="248">
        <v>7.7000000000000002E-3</v>
      </c>
      <c r="O145" s="248">
        <f>ROUND(E145*N145,2)</f>
        <v>0.87</v>
      </c>
      <c r="P145" s="248">
        <v>0</v>
      </c>
      <c r="Q145" s="248">
        <f>ROUND(E145*P145,2)</f>
        <v>0</v>
      </c>
      <c r="R145" s="250" t="s">
        <v>191</v>
      </c>
      <c r="S145" s="250" t="s">
        <v>129</v>
      </c>
      <c r="T145" s="251" t="s">
        <v>129</v>
      </c>
      <c r="U145" s="234">
        <v>0</v>
      </c>
      <c r="V145" s="234">
        <f>ROUND(E145*U145,2)</f>
        <v>0</v>
      </c>
      <c r="W145" s="234"/>
      <c r="X145" s="234" t="s">
        <v>192</v>
      </c>
      <c r="Y145" s="234" t="s">
        <v>131</v>
      </c>
      <c r="Z145" s="214"/>
      <c r="AA145" s="214"/>
      <c r="AB145" s="214"/>
      <c r="AC145" s="214"/>
      <c r="AD145" s="214"/>
      <c r="AE145" s="214"/>
      <c r="AF145" s="214"/>
      <c r="AG145" s="214" t="s">
        <v>193</v>
      </c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2">
      <c r="A146" s="231"/>
      <c r="B146" s="232"/>
      <c r="C146" s="255" t="s">
        <v>271</v>
      </c>
      <c r="D146" s="235"/>
      <c r="E146" s="236"/>
      <c r="F146" s="234"/>
      <c r="G146" s="234"/>
      <c r="H146" s="234"/>
      <c r="I146" s="234"/>
      <c r="J146" s="234"/>
      <c r="K146" s="234"/>
      <c r="L146" s="234"/>
      <c r="M146" s="234"/>
      <c r="N146" s="233"/>
      <c r="O146" s="233"/>
      <c r="P146" s="233"/>
      <c r="Q146" s="233"/>
      <c r="R146" s="234"/>
      <c r="S146" s="234"/>
      <c r="T146" s="234"/>
      <c r="U146" s="234"/>
      <c r="V146" s="234"/>
      <c r="W146" s="234"/>
      <c r="X146" s="234"/>
      <c r="Y146" s="234"/>
      <c r="Z146" s="214"/>
      <c r="AA146" s="214"/>
      <c r="AB146" s="214"/>
      <c r="AC146" s="214"/>
      <c r="AD146" s="214"/>
      <c r="AE146" s="214"/>
      <c r="AF146" s="214"/>
      <c r="AG146" s="214" t="s">
        <v>134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3">
      <c r="A147" s="231"/>
      <c r="B147" s="232"/>
      <c r="C147" s="255" t="s">
        <v>265</v>
      </c>
      <c r="D147" s="235"/>
      <c r="E147" s="236"/>
      <c r="F147" s="234"/>
      <c r="G147" s="234"/>
      <c r="H147" s="234"/>
      <c r="I147" s="234"/>
      <c r="J147" s="234"/>
      <c r="K147" s="234"/>
      <c r="L147" s="234"/>
      <c r="M147" s="234"/>
      <c r="N147" s="233"/>
      <c r="O147" s="233"/>
      <c r="P147" s="233"/>
      <c r="Q147" s="233"/>
      <c r="R147" s="234"/>
      <c r="S147" s="234"/>
      <c r="T147" s="234"/>
      <c r="U147" s="234"/>
      <c r="V147" s="234"/>
      <c r="W147" s="234"/>
      <c r="X147" s="234"/>
      <c r="Y147" s="234"/>
      <c r="Z147" s="214"/>
      <c r="AA147" s="214"/>
      <c r="AB147" s="214"/>
      <c r="AC147" s="214"/>
      <c r="AD147" s="214"/>
      <c r="AE147" s="214"/>
      <c r="AF147" s="214"/>
      <c r="AG147" s="214" t="s">
        <v>134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3">
      <c r="A148" s="231"/>
      <c r="B148" s="232"/>
      <c r="C148" s="255" t="s">
        <v>201</v>
      </c>
      <c r="D148" s="235"/>
      <c r="E148" s="236"/>
      <c r="F148" s="234"/>
      <c r="G148" s="234"/>
      <c r="H148" s="234"/>
      <c r="I148" s="234"/>
      <c r="J148" s="234"/>
      <c r="K148" s="234"/>
      <c r="L148" s="234"/>
      <c r="M148" s="234"/>
      <c r="N148" s="233"/>
      <c r="O148" s="233"/>
      <c r="P148" s="233"/>
      <c r="Q148" s="233"/>
      <c r="R148" s="234"/>
      <c r="S148" s="234"/>
      <c r="T148" s="234"/>
      <c r="U148" s="234"/>
      <c r="V148" s="234"/>
      <c r="W148" s="234"/>
      <c r="X148" s="234"/>
      <c r="Y148" s="234"/>
      <c r="Z148" s="214"/>
      <c r="AA148" s="214"/>
      <c r="AB148" s="214"/>
      <c r="AC148" s="214"/>
      <c r="AD148" s="214"/>
      <c r="AE148" s="214"/>
      <c r="AF148" s="214"/>
      <c r="AG148" s="214" t="s">
        <v>134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3">
      <c r="A149" s="231"/>
      <c r="B149" s="232"/>
      <c r="C149" s="255" t="s">
        <v>272</v>
      </c>
      <c r="D149" s="235"/>
      <c r="E149" s="236">
        <v>48.085709999999999</v>
      </c>
      <c r="F149" s="234"/>
      <c r="G149" s="234"/>
      <c r="H149" s="234"/>
      <c r="I149" s="234"/>
      <c r="J149" s="234"/>
      <c r="K149" s="234"/>
      <c r="L149" s="234"/>
      <c r="M149" s="234"/>
      <c r="N149" s="233"/>
      <c r="O149" s="233"/>
      <c r="P149" s="233"/>
      <c r="Q149" s="233"/>
      <c r="R149" s="234"/>
      <c r="S149" s="234"/>
      <c r="T149" s="234"/>
      <c r="U149" s="234"/>
      <c r="V149" s="234"/>
      <c r="W149" s="234"/>
      <c r="X149" s="234"/>
      <c r="Y149" s="234"/>
      <c r="Z149" s="214"/>
      <c r="AA149" s="214"/>
      <c r="AB149" s="214"/>
      <c r="AC149" s="214"/>
      <c r="AD149" s="214"/>
      <c r="AE149" s="214"/>
      <c r="AF149" s="214"/>
      <c r="AG149" s="214" t="s">
        <v>134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3">
      <c r="A150" s="231"/>
      <c r="B150" s="232"/>
      <c r="C150" s="255" t="s">
        <v>267</v>
      </c>
      <c r="D150" s="235"/>
      <c r="E150" s="236"/>
      <c r="F150" s="234"/>
      <c r="G150" s="234"/>
      <c r="H150" s="234"/>
      <c r="I150" s="234"/>
      <c r="J150" s="234"/>
      <c r="K150" s="234"/>
      <c r="L150" s="234"/>
      <c r="M150" s="234"/>
      <c r="N150" s="233"/>
      <c r="O150" s="233"/>
      <c r="P150" s="233"/>
      <c r="Q150" s="233"/>
      <c r="R150" s="234"/>
      <c r="S150" s="234"/>
      <c r="T150" s="234"/>
      <c r="U150" s="234"/>
      <c r="V150" s="234"/>
      <c r="W150" s="234"/>
      <c r="X150" s="234"/>
      <c r="Y150" s="234"/>
      <c r="Z150" s="214"/>
      <c r="AA150" s="214"/>
      <c r="AB150" s="214"/>
      <c r="AC150" s="214"/>
      <c r="AD150" s="214"/>
      <c r="AE150" s="214"/>
      <c r="AF150" s="214"/>
      <c r="AG150" s="214" t="s">
        <v>134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3">
      <c r="A151" s="231"/>
      <c r="B151" s="232"/>
      <c r="C151" s="255" t="s">
        <v>201</v>
      </c>
      <c r="D151" s="235"/>
      <c r="E151" s="236"/>
      <c r="F151" s="234"/>
      <c r="G151" s="234"/>
      <c r="H151" s="234"/>
      <c r="I151" s="234"/>
      <c r="J151" s="234"/>
      <c r="K151" s="234"/>
      <c r="L151" s="234"/>
      <c r="M151" s="234"/>
      <c r="N151" s="233"/>
      <c r="O151" s="233"/>
      <c r="P151" s="233"/>
      <c r="Q151" s="233"/>
      <c r="R151" s="234"/>
      <c r="S151" s="234"/>
      <c r="T151" s="234"/>
      <c r="U151" s="234"/>
      <c r="V151" s="234"/>
      <c r="W151" s="234"/>
      <c r="X151" s="234"/>
      <c r="Y151" s="234"/>
      <c r="Z151" s="214"/>
      <c r="AA151" s="214"/>
      <c r="AB151" s="214"/>
      <c r="AC151" s="214"/>
      <c r="AD151" s="214"/>
      <c r="AE151" s="214"/>
      <c r="AF151" s="214"/>
      <c r="AG151" s="214" t="s">
        <v>134</v>
      </c>
      <c r="AH151" s="214">
        <v>0</v>
      </c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3">
      <c r="A152" s="231"/>
      <c r="B152" s="232"/>
      <c r="C152" s="255" t="s">
        <v>273</v>
      </c>
      <c r="D152" s="235"/>
      <c r="E152" s="236">
        <v>65.633330000000001</v>
      </c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34"/>
      <c r="Z152" s="214"/>
      <c r="AA152" s="214"/>
      <c r="AB152" s="214"/>
      <c r="AC152" s="214"/>
      <c r="AD152" s="214"/>
      <c r="AE152" s="214"/>
      <c r="AF152" s="214"/>
      <c r="AG152" s="214" t="s">
        <v>134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3">
      <c r="A153" s="231"/>
      <c r="B153" s="232"/>
      <c r="C153" s="255" t="s">
        <v>274</v>
      </c>
      <c r="D153" s="235"/>
      <c r="E153" s="236">
        <v>-0.71904999999999997</v>
      </c>
      <c r="F153" s="234"/>
      <c r="G153" s="234"/>
      <c r="H153" s="234"/>
      <c r="I153" s="234"/>
      <c r="J153" s="234"/>
      <c r="K153" s="234"/>
      <c r="L153" s="234"/>
      <c r="M153" s="234"/>
      <c r="N153" s="233"/>
      <c r="O153" s="233"/>
      <c r="P153" s="233"/>
      <c r="Q153" s="233"/>
      <c r="R153" s="234"/>
      <c r="S153" s="234"/>
      <c r="T153" s="234"/>
      <c r="U153" s="234"/>
      <c r="V153" s="234"/>
      <c r="W153" s="234"/>
      <c r="X153" s="234"/>
      <c r="Y153" s="234"/>
      <c r="Z153" s="214"/>
      <c r="AA153" s="214"/>
      <c r="AB153" s="214"/>
      <c r="AC153" s="214"/>
      <c r="AD153" s="214"/>
      <c r="AE153" s="214"/>
      <c r="AF153" s="214"/>
      <c r="AG153" s="214" t="s">
        <v>134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>
      <c r="A154" s="238" t="s">
        <v>124</v>
      </c>
      <c r="B154" s="239" t="s">
        <v>83</v>
      </c>
      <c r="C154" s="253" t="s">
        <v>84</v>
      </c>
      <c r="D154" s="240"/>
      <c r="E154" s="241"/>
      <c r="F154" s="242"/>
      <c r="G154" s="242">
        <f>SUMIF(AG155:AG157,"&lt;&gt;NOR",G155:G157)</f>
        <v>0</v>
      </c>
      <c r="H154" s="242"/>
      <c r="I154" s="242">
        <f>SUM(I155:I157)</f>
        <v>0</v>
      </c>
      <c r="J154" s="242"/>
      <c r="K154" s="242">
        <f>SUM(K155:K157)</f>
        <v>0</v>
      </c>
      <c r="L154" s="242"/>
      <c r="M154" s="242">
        <f>SUM(M155:M157)</f>
        <v>0</v>
      </c>
      <c r="N154" s="241"/>
      <c r="O154" s="241">
        <f>SUM(O155:O157)</f>
        <v>0.08</v>
      </c>
      <c r="P154" s="241"/>
      <c r="Q154" s="241">
        <f>SUM(Q155:Q157)</f>
        <v>0</v>
      </c>
      <c r="R154" s="242"/>
      <c r="S154" s="242"/>
      <c r="T154" s="243"/>
      <c r="U154" s="237"/>
      <c r="V154" s="237">
        <f>SUM(V155:V157)</f>
        <v>10.7</v>
      </c>
      <c r="W154" s="237"/>
      <c r="X154" s="237"/>
      <c r="Y154" s="237"/>
      <c r="AG154" t="s">
        <v>125</v>
      </c>
    </row>
    <row r="155" spans="1:60" outlineLevel="1">
      <c r="A155" s="245">
        <v>24</v>
      </c>
      <c r="B155" s="246" t="s">
        <v>275</v>
      </c>
      <c r="C155" s="254" t="s">
        <v>276</v>
      </c>
      <c r="D155" s="247" t="s">
        <v>128</v>
      </c>
      <c r="E155" s="248">
        <v>50</v>
      </c>
      <c r="F155" s="249"/>
      <c r="G155" s="250">
        <f>ROUND(E155*F155,2)</f>
        <v>0</v>
      </c>
      <c r="H155" s="249"/>
      <c r="I155" s="250">
        <f>ROUND(E155*H155,2)</f>
        <v>0</v>
      </c>
      <c r="J155" s="249"/>
      <c r="K155" s="250">
        <f>ROUND(E155*J155,2)</f>
        <v>0</v>
      </c>
      <c r="L155" s="250">
        <v>21</v>
      </c>
      <c r="M155" s="250">
        <f>G155*(1+L155/100)</f>
        <v>0</v>
      </c>
      <c r="N155" s="248">
        <v>1.58E-3</v>
      </c>
      <c r="O155" s="248">
        <f>ROUND(E155*N155,2)</f>
        <v>0.08</v>
      </c>
      <c r="P155" s="248">
        <v>0</v>
      </c>
      <c r="Q155" s="248">
        <f>ROUND(E155*P155,2)</f>
        <v>0</v>
      </c>
      <c r="R155" s="250"/>
      <c r="S155" s="250" t="s">
        <v>129</v>
      </c>
      <c r="T155" s="251" t="s">
        <v>129</v>
      </c>
      <c r="U155" s="234">
        <v>0.214</v>
      </c>
      <c r="V155" s="234">
        <f>ROUND(E155*U155,2)</f>
        <v>10.7</v>
      </c>
      <c r="W155" s="234"/>
      <c r="X155" s="234" t="s">
        <v>130</v>
      </c>
      <c r="Y155" s="234" t="s">
        <v>131</v>
      </c>
      <c r="Z155" s="214"/>
      <c r="AA155" s="214"/>
      <c r="AB155" s="214"/>
      <c r="AC155" s="214"/>
      <c r="AD155" s="214"/>
      <c r="AE155" s="214"/>
      <c r="AF155" s="214"/>
      <c r="AG155" s="214" t="s">
        <v>277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2">
      <c r="A156" s="231"/>
      <c r="B156" s="232"/>
      <c r="C156" s="255" t="s">
        <v>278</v>
      </c>
      <c r="D156" s="235"/>
      <c r="E156" s="236"/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34"/>
      <c r="Z156" s="214"/>
      <c r="AA156" s="214"/>
      <c r="AB156" s="214"/>
      <c r="AC156" s="214"/>
      <c r="AD156" s="214"/>
      <c r="AE156" s="214"/>
      <c r="AF156" s="214"/>
      <c r="AG156" s="214" t="s">
        <v>134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3">
      <c r="A157" s="231"/>
      <c r="B157" s="232"/>
      <c r="C157" s="255" t="s">
        <v>279</v>
      </c>
      <c r="D157" s="235"/>
      <c r="E157" s="236">
        <v>50</v>
      </c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34"/>
      <c r="Z157" s="214"/>
      <c r="AA157" s="214"/>
      <c r="AB157" s="214"/>
      <c r="AC157" s="214"/>
      <c r="AD157" s="214"/>
      <c r="AE157" s="214"/>
      <c r="AF157" s="214"/>
      <c r="AG157" s="214" t="s">
        <v>134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>
      <c r="A158" s="238" t="s">
        <v>124</v>
      </c>
      <c r="B158" s="239" t="s">
        <v>85</v>
      </c>
      <c r="C158" s="253" t="s">
        <v>86</v>
      </c>
      <c r="D158" s="240"/>
      <c r="E158" s="241"/>
      <c r="F158" s="242"/>
      <c r="G158" s="242">
        <f>SUMIF(AG159:AG180,"&lt;&gt;NOR",G159:G180)</f>
        <v>0</v>
      </c>
      <c r="H158" s="242"/>
      <c r="I158" s="242">
        <f>SUM(I159:I180)</f>
        <v>0</v>
      </c>
      <c r="J158" s="242"/>
      <c r="K158" s="242">
        <f>SUM(K159:K180)</f>
        <v>0</v>
      </c>
      <c r="L158" s="242"/>
      <c r="M158" s="242">
        <f>SUM(M159:M180)</f>
        <v>0</v>
      </c>
      <c r="N158" s="241"/>
      <c r="O158" s="241">
        <f>SUM(O159:O180)</f>
        <v>0.01</v>
      </c>
      <c r="P158" s="241"/>
      <c r="Q158" s="241">
        <f>SUM(Q159:Q180)</f>
        <v>12.329999999999998</v>
      </c>
      <c r="R158" s="242"/>
      <c r="S158" s="242"/>
      <c r="T158" s="243"/>
      <c r="U158" s="237"/>
      <c r="V158" s="237">
        <f>SUM(V159:V180)</f>
        <v>16.34</v>
      </c>
      <c r="W158" s="237"/>
      <c r="X158" s="237"/>
      <c r="Y158" s="237"/>
      <c r="AG158" t="s">
        <v>125</v>
      </c>
    </row>
    <row r="159" spans="1:60" outlineLevel="1">
      <c r="A159" s="245">
        <v>25</v>
      </c>
      <c r="B159" s="246" t="s">
        <v>280</v>
      </c>
      <c r="C159" s="254" t="s">
        <v>281</v>
      </c>
      <c r="D159" s="247" t="s">
        <v>139</v>
      </c>
      <c r="E159" s="248">
        <v>4.5449999999999999</v>
      </c>
      <c r="F159" s="249"/>
      <c r="G159" s="250">
        <f>ROUND(E159*F159,2)</f>
        <v>0</v>
      </c>
      <c r="H159" s="249"/>
      <c r="I159" s="250">
        <f>ROUND(E159*H159,2)</f>
        <v>0</v>
      </c>
      <c r="J159" s="249"/>
      <c r="K159" s="250">
        <f>ROUND(E159*J159,2)</f>
        <v>0</v>
      </c>
      <c r="L159" s="250">
        <v>21</v>
      </c>
      <c r="M159" s="250">
        <f>G159*(1+L159/100)</f>
        <v>0</v>
      </c>
      <c r="N159" s="248">
        <v>1.1199999999999999E-3</v>
      </c>
      <c r="O159" s="248">
        <f>ROUND(E159*N159,2)</f>
        <v>0.01</v>
      </c>
      <c r="P159" s="248">
        <v>2.5</v>
      </c>
      <c r="Q159" s="248">
        <f>ROUND(E159*P159,2)</f>
        <v>11.36</v>
      </c>
      <c r="R159" s="250"/>
      <c r="S159" s="250" t="s">
        <v>129</v>
      </c>
      <c r="T159" s="251" t="s">
        <v>129</v>
      </c>
      <c r="U159" s="234">
        <v>2.61</v>
      </c>
      <c r="V159" s="234">
        <f>ROUND(E159*U159,2)</f>
        <v>11.86</v>
      </c>
      <c r="W159" s="234"/>
      <c r="X159" s="234" t="s">
        <v>130</v>
      </c>
      <c r="Y159" s="234" t="s">
        <v>131</v>
      </c>
      <c r="Z159" s="214"/>
      <c r="AA159" s="214"/>
      <c r="AB159" s="214"/>
      <c r="AC159" s="214"/>
      <c r="AD159" s="214"/>
      <c r="AE159" s="214"/>
      <c r="AF159" s="214"/>
      <c r="AG159" s="214" t="s">
        <v>132</v>
      </c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2">
      <c r="A160" s="231"/>
      <c r="B160" s="232"/>
      <c r="C160" s="255" t="s">
        <v>282</v>
      </c>
      <c r="D160" s="235"/>
      <c r="E160" s="236"/>
      <c r="F160" s="234"/>
      <c r="G160" s="234"/>
      <c r="H160" s="234"/>
      <c r="I160" s="234"/>
      <c r="J160" s="234"/>
      <c r="K160" s="234"/>
      <c r="L160" s="234"/>
      <c r="M160" s="234"/>
      <c r="N160" s="233"/>
      <c r="O160" s="233"/>
      <c r="P160" s="233"/>
      <c r="Q160" s="233"/>
      <c r="R160" s="234"/>
      <c r="S160" s="234"/>
      <c r="T160" s="234"/>
      <c r="U160" s="234"/>
      <c r="V160" s="234"/>
      <c r="W160" s="234"/>
      <c r="X160" s="234"/>
      <c r="Y160" s="234"/>
      <c r="Z160" s="214"/>
      <c r="AA160" s="214"/>
      <c r="AB160" s="214"/>
      <c r="AC160" s="214"/>
      <c r="AD160" s="214"/>
      <c r="AE160" s="214"/>
      <c r="AF160" s="214"/>
      <c r="AG160" s="214" t="s">
        <v>134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ht="22.5" outlineLevel="3">
      <c r="A161" s="231"/>
      <c r="B161" s="232"/>
      <c r="C161" s="255" t="s">
        <v>283</v>
      </c>
      <c r="D161" s="235"/>
      <c r="E161" s="236"/>
      <c r="F161" s="234"/>
      <c r="G161" s="234"/>
      <c r="H161" s="234"/>
      <c r="I161" s="234"/>
      <c r="J161" s="234"/>
      <c r="K161" s="234"/>
      <c r="L161" s="234"/>
      <c r="M161" s="234"/>
      <c r="N161" s="233"/>
      <c r="O161" s="233"/>
      <c r="P161" s="233"/>
      <c r="Q161" s="233"/>
      <c r="R161" s="234"/>
      <c r="S161" s="234"/>
      <c r="T161" s="234"/>
      <c r="U161" s="234"/>
      <c r="V161" s="234"/>
      <c r="W161" s="234"/>
      <c r="X161" s="234"/>
      <c r="Y161" s="234"/>
      <c r="Z161" s="214"/>
      <c r="AA161" s="214"/>
      <c r="AB161" s="214"/>
      <c r="AC161" s="214"/>
      <c r="AD161" s="214"/>
      <c r="AE161" s="214"/>
      <c r="AF161" s="214"/>
      <c r="AG161" s="214" t="s">
        <v>134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3">
      <c r="A162" s="231"/>
      <c r="B162" s="232"/>
      <c r="C162" s="255" t="s">
        <v>284</v>
      </c>
      <c r="D162" s="235"/>
      <c r="E162" s="236"/>
      <c r="F162" s="234"/>
      <c r="G162" s="234"/>
      <c r="H162" s="234"/>
      <c r="I162" s="234"/>
      <c r="J162" s="234"/>
      <c r="K162" s="234"/>
      <c r="L162" s="234"/>
      <c r="M162" s="234"/>
      <c r="N162" s="233"/>
      <c r="O162" s="233"/>
      <c r="P162" s="233"/>
      <c r="Q162" s="233"/>
      <c r="R162" s="234"/>
      <c r="S162" s="234"/>
      <c r="T162" s="234"/>
      <c r="U162" s="234"/>
      <c r="V162" s="234"/>
      <c r="W162" s="234"/>
      <c r="X162" s="234"/>
      <c r="Y162" s="234"/>
      <c r="Z162" s="214"/>
      <c r="AA162" s="214"/>
      <c r="AB162" s="214"/>
      <c r="AC162" s="214"/>
      <c r="AD162" s="214"/>
      <c r="AE162" s="214"/>
      <c r="AF162" s="214"/>
      <c r="AG162" s="214" t="s">
        <v>134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3">
      <c r="A163" s="231"/>
      <c r="B163" s="232"/>
      <c r="C163" s="255" t="s">
        <v>285</v>
      </c>
      <c r="D163" s="235"/>
      <c r="E163" s="236">
        <v>4.5449999999999999</v>
      </c>
      <c r="F163" s="234"/>
      <c r="G163" s="234"/>
      <c r="H163" s="234"/>
      <c r="I163" s="234"/>
      <c r="J163" s="234"/>
      <c r="K163" s="234"/>
      <c r="L163" s="234"/>
      <c r="M163" s="234"/>
      <c r="N163" s="233"/>
      <c r="O163" s="233"/>
      <c r="P163" s="233"/>
      <c r="Q163" s="233"/>
      <c r="R163" s="234"/>
      <c r="S163" s="234"/>
      <c r="T163" s="234"/>
      <c r="U163" s="234"/>
      <c r="V163" s="234"/>
      <c r="W163" s="234"/>
      <c r="X163" s="234"/>
      <c r="Y163" s="234"/>
      <c r="Z163" s="214"/>
      <c r="AA163" s="214"/>
      <c r="AB163" s="214"/>
      <c r="AC163" s="214"/>
      <c r="AD163" s="214"/>
      <c r="AE163" s="214"/>
      <c r="AF163" s="214"/>
      <c r="AG163" s="214" t="s">
        <v>134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>
      <c r="A164" s="245">
        <v>26</v>
      </c>
      <c r="B164" s="246" t="s">
        <v>286</v>
      </c>
      <c r="C164" s="254" t="s">
        <v>287</v>
      </c>
      <c r="D164" s="247" t="s">
        <v>139</v>
      </c>
      <c r="E164" s="248">
        <v>0.42299999999999999</v>
      </c>
      <c r="F164" s="249"/>
      <c r="G164" s="250">
        <f>ROUND(E164*F164,2)</f>
        <v>0</v>
      </c>
      <c r="H164" s="249"/>
      <c r="I164" s="250">
        <f>ROUND(E164*H164,2)</f>
        <v>0</v>
      </c>
      <c r="J164" s="249"/>
      <c r="K164" s="250">
        <f>ROUND(E164*J164,2)</f>
        <v>0</v>
      </c>
      <c r="L164" s="250">
        <v>21</v>
      </c>
      <c r="M164" s="250">
        <f>G164*(1+L164/100)</f>
        <v>0</v>
      </c>
      <c r="N164" s="248">
        <v>0</v>
      </c>
      <c r="O164" s="248">
        <f>ROUND(E164*N164,2)</f>
        <v>0</v>
      </c>
      <c r="P164" s="248">
        <v>2.2000000000000002</v>
      </c>
      <c r="Q164" s="248">
        <f>ROUND(E164*P164,2)</f>
        <v>0.93</v>
      </c>
      <c r="R164" s="250"/>
      <c r="S164" s="250" t="s">
        <v>129</v>
      </c>
      <c r="T164" s="251" t="s">
        <v>129</v>
      </c>
      <c r="U164" s="234">
        <v>9.07</v>
      </c>
      <c r="V164" s="234">
        <f>ROUND(E164*U164,2)</f>
        <v>3.84</v>
      </c>
      <c r="W164" s="234"/>
      <c r="X164" s="234" t="s">
        <v>130</v>
      </c>
      <c r="Y164" s="234" t="s">
        <v>131</v>
      </c>
      <c r="Z164" s="214"/>
      <c r="AA164" s="214"/>
      <c r="AB164" s="214"/>
      <c r="AC164" s="214"/>
      <c r="AD164" s="214"/>
      <c r="AE164" s="214"/>
      <c r="AF164" s="214"/>
      <c r="AG164" s="214" t="s">
        <v>132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ht="22.5" outlineLevel="2">
      <c r="A165" s="231"/>
      <c r="B165" s="232"/>
      <c r="C165" s="255" t="s">
        <v>288</v>
      </c>
      <c r="D165" s="235"/>
      <c r="E165" s="236"/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34"/>
      <c r="Z165" s="214"/>
      <c r="AA165" s="214"/>
      <c r="AB165" s="214"/>
      <c r="AC165" s="214"/>
      <c r="AD165" s="214"/>
      <c r="AE165" s="214"/>
      <c r="AF165" s="214"/>
      <c r="AG165" s="214" t="s">
        <v>134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3">
      <c r="A166" s="231"/>
      <c r="B166" s="232"/>
      <c r="C166" s="255" t="s">
        <v>289</v>
      </c>
      <c r="D166" s="235"/>
      <c r="E166" s="236"/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34"/>
      <c r="Z166" s="214"/>
      <c r="AA166" s="214"/>
      <c r="AB166" s="214"/>
      <c r="AC166" s="214"/>
      <c r="AD166" s="214"/>
      <c r="AE166" s="214"/>
      <c r="AF166" s="214"/>
      <c r="AG166" s="214" t="s">
        <v>134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3">
      <c r="A167" s="231"/>
      <c r="B167" s="232"/>
      <c r="C167" s="255" t="s">
        <v>290</v>
      </c>
      <c r="D167" s="235"/>
      <c r="E167" s="236">
        <v>0.20250000000000001</v>
      </c>
      <c r="F167" s="234"/>
      <c r="G167" s="234"/>
      <c r="H167" s="234"/>
      <c r="I167" s="234"/>
      <c r="J167" s="234"/>
      <c r="K167" s="234"/>
      <c r="L167" s="234"/>
      <c r="M167" s="234"/>
      <c r="N167" s="233"/>
      <c r="O167" s="233"/>
      <c r="P167" s="233"/>
      <c r="Q167" s="233"/>
      <c r="R167" s="234"/>
      <c r="S167" s="234"/>
      <c r="T167" s="234"/>
      <c r="U167" s="234"/>
      <c r="V167" s="234"/>
      <c r="W167" s="234"/>
      <c r="X167" s="234"/>
      <c r="Y167" s="234"/>
      <c r="Z167" s="214"/>
      <c r="AA167" s="214"/>
      <c r="AB167" s="214"/>
      <c r="AC167" s="214"/>
      <c r="AD167" s="214"/>
      <c r="AE167" s="214"/>
      <c r="AF167" s="214"/>
      <c r="AG167" s="214" t="s">
        <v>134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3">
      <c r="A168" s="231"/>
      <c r="B168" s="232"/>
      <c r="C168" s="255" t="s">
        <v>291</v>
      </c>
      <c r="D168" s="235"/>
      <c r="E168" s="236">
        <v>0.1305</v>
      </c>
      <c r="F168" s="234"/>
      <c r="G168" s="234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34"/>
      <c r="Z168" s="214"/>
      <c r="AA168" s="214"/>
      <c r="AB168" s="214"/>
      <c r="AC168" s="214"/>
      <c r="AD168" s="214"/>
      <c r="AE168" s="214"/>
      <c r="AF168" s="214"/>
      <c r="AG168" s="214" t="s">
        <v>134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ht="22.5" outlineLevel="3">
      <c r="A169" s="231"/>
      <c r="B169" s="232"/>
      <c r="C169" s="255" t="s">
        <v>292</v>
      </c>
      <c r="D169" s="235"/>
      <c r="E169" s="236"/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34"/>
      <c r="Z169" s="214"/>
      <c r="AA169" s="214"/>
      <c r="AB169" s="214"/>
      <c r="AC169" s="214"/>
      <c r="AD169" s="214"/>
      <c r="AE169" s="214"/>
      <c r="AF169" s="214"/>
      <c r="AG169" s="214" t="s">
        <v>134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3">
      <c r="A170" s="231"/>
      <c r="B170" s="232"/>
      <c r="C170" s="255" t="s">
        <v>293</v>
      </c>
      <c r="D170" s="235"/>
      <c r="E170" s="236"/>
      <c r="F170" s="234"/>
      <c r="G170" s="234"/>
      <c r="H170" s="234"/>
      <c r="I170" s="234"/>
      <c r="J170" s="234"/>
      <c r="K170" s="234"/>
      <c r="L170" s="234"/>
      <c r="M170" s="234"/>
      <c r="N170" s="233"/>
      <c r="O170" s="233"/>
      <c r="P170" s="233"/>
      <c r="Q170" s="233"/>
      <c r="R170" s="234"/>
      <c r="S170" s="234"/>
      <c r="T170" s="234"/>
      <c r="U170" s="234"/>
      <c r="V170" s="234"/>
      <c r="W170" s="234"/>
      <c r="X170" s="234"/>
      <c r="Y170" s="234"/>
      <c r="Z170" s="214"/>
      <c r="AA170" s="214"/>
      <c r="AB170" s="214"/>
      <c r="AC170" s="214"/>
      <c r="AD170" s="214"/>
      <c r="AE170" s="214"/>
      <c r="AF170" s="214"/>
      <c r="AG170" s="214" t="s">
        <v>134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3">
      <c r="A171" s="231"/>
      <c r="B171" s="232"/>
      <c r="C171" s="255" t="s">
        <v>241</v>
      </c>
      <c r="D171" s="235"/>
      <c r="E171" s="236">
        <v>0.09</v>
      </c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34"/>
      <c r="Z171" s="214"/>
      <c r="AA171" s="214"/>
      <c r="AB171" s="214"/>
      <c r="AC171" s="214"/>
      <c r="AD171" s="214"/>
      <c r="AE171" s="214"/>
      <c r="AF171" s="214"/>
      <c r="AG171" s="214" t="s">
        <v>134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1">
      <c r="A172" s="245">
        <v>27</v>
      </c>
      <c r="B172" s="246" t="s">
        <v>294</v>
      </c>
      <c r="C172" s="254" t="s">
        <v>295</v>
      </c>
      <c r="D172" s="247" t="s">
        <v>244</v>
      </c>
      <c r="E172" s="248">
        <v>0.1</v>
      </c>
      <c r="F172" s="249"/>
      <c r="G172" s="250">
        <f>ROUND(E172*F172,2)</f>
        <v>0</v>
      </c>
      <c r="H172" s="249"/>
      <c r="I172" s="250">
        <f>ROUND(E172*H172,2)</f>
        <v>0</v>
      </c>
      <c r="J172" s="249"/>
      <c r="K172" s="250">
        <f>ROUND(E172*J172,2)</f>
        <v>0</v>
      </c>
      <c r="L172" s="250">
        <v>21</v>
      </c>
      <c r="M172" s="250">
        <f>G172*(1+L172/100)</f>
        <v>0</v>
      </c>
      <c r="N172" s="248">
        <v>1.6800000000000001E-3</v>
      </c>
      <c r="O172" s="248">
        <f>ROUND(E172*N172,2)</f>
        <v>0</v>
      </c>
      <c r="P172" s="248">
        <v>3.184E-2</v>
      </c>
      <c r="Q172" s="248">
        <f>ROUND(E172*P172,2)</f>
        <v>0</v>
      </c>
      <c r="R172" s="250"/>
      <c r="S172" s="250" t="s">
        <v>129</v>
      </c>
      <c r="T172" s="251" t="s">
        <v>129</v>
      </c>
      <c r="U172" s="234">
        <v>3.6</v>
      </c>
      <c r="V172" s="234">
        <f>ROUND(E172*U172,2)</f>
        <v>0.36</v>
      </c>
      <c r="W172" s="234"/>
      <c r="X172" s="234" t="s">
        <v>130</v>
      </c>
      <c r="Y172" s="234" t="s">
        <v>131</v>
      </c>
      <c r="Z172" s="214"/>
      <c r="AA172" s="214"/>
      <c r="AB172" s="214"/>
      <c r="AC172" s="214"/>
      <c r="AD172" s="214"/>
      <c r="AE172" s="214"/>
      <c r="AF172" s="214"/>
      <c r="AG172" s="214" t="s">
        <v>132</v>
      </c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ht="22.5" outlineLevel="2">
      <c r="A173" s="231"/>
      <c r="B173" s="232"/>
      <c r="C173" s="255" t="s">
        <v>296</v>
      </c>
      <c r="D173" s="235"/>
      <c r="E173" s="236"/>
      <c r="F173" s="234"/>
      <c r="G173" s="234"/>
      <c r="H173" s="234"/>
      <c r="I173" s="234"/>
      <c r="J173" s="234"/>
      <c r="K173" s="234"/>
      <c r="L173" s="234"/>
      <c r="M173" s="234"/>
      <c r="N173" s="233"/>
      <c r="O173" s="233"/>
      <c r="P173" s="233"/>
      <c r="Q173" s="233"/>
      <c r="R173" s="234"/>
      <c r="S173" s="234"/>
      <c r="T173" s="234"/>
      <c r="U173" s="234"/>
      <c r="V173" s="234"/>
      <c r="W173" s="234"/>
      <c r="X173" s="234"/>
      <c r="Y173" s="234"/>
      <c r="Z173" s="214"/>
      <c r="AA173" s="214"/>
      <c r="AB173" s="214"/>
      <c r="AC173" s="214"/>
      <c r="AD173" s="214"/>
      <c r="AE173" s="214"/>
      <c r="AF173" s="214"/>
      <c r="AG173" s="214" t="s">
        <v>134</v>
      </c>
      <c r="AH173" s="214">
        <v>0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3">
      <c r="A174" s="231"/>
      <c r="B174" s="232"/>
      <c r="C174" s="255" t="s">
        <v>297</v>
      </c>
      <c r="D174" s="235"/>
      <c r="E174" s="236"/>
      <c r="F174" s="234"/>
      <c r="G174" s="234"/>
      <c r="H174" s="234"/>
      <c r="I174" s="234"/>
      <c r="J174" s="234"/>
      <c r="K174" s="234"/>
      <c r="L174" s="234"/>
      <c r="M174" s="234"/>
      <c r="N174" s="233"/>
      <c r="O174" s="233"/>
      <c r="P174" s="233"/>
      <c r="Q174" s="233"/>
      <c r="R174" s="234"/>
      <c r="S174" s="234"/>
      <c r="T174" s="234"/>
      <c r="U174" s="234"/>
      <c r="V174" s="234"/>
      <c r="W174" s="234"/>
      <c r="X174" s="234"/>
      <c r="Y174" s="234"/>
      <c r="Z174" s="214"/>
      <c r="AA174" s="214"/>
      <c r="AB174" s="214"/>
      <c r="AC174" s="214"/>
      <c r="AD174" s="214"/>
      <c r="AE174" s="214"/>
      <c r="AF174" s="214"/>
      <c r="AG174" s="214" t="s">
        <v>134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3">
      <c r="A175" s="231"/>
      <c r="B175" s="232"/>
      <c r="C175" s="255" t="s">
        <v>298</v>
      </c>
      <c r="D175" s="235"/>
      <c r="E175" s="236">
        <v>0.1</v>
      </c>
      <c r="F175" s="234"/>
      <c r="G175" s="234"/>
      <c r="H175" s="234"/>
      <c r="I175" s="234"/>
      <c r="J175" s="234"/>
      <c r="K175" s="234"/>
      <c r="L175" s="234"/>
      <c r="M175" s="234"/>
      <c r="N175" s="233"/>
      <c r="O175" s="233"/>
      <c r="P175" s="233"/>
      <c r="Q175" s="233"/>
      <c r="R175" s="234"/>
      <c r="S175" s="234"/>
      <c r="T175" s="234"/>
      <c r="U175" s="234"/>
      <c r="V175" s="234"/>
      <c r="W175" s="234"/>
      <c r="X175" s="234"/>
      <c r="Y175" s="234"/>
      <c r="Z175" s="214"/>
      <c r="AA175" s="214"/>
      <c r="AB175" s="214"/>
      <c r="AC175" s="214"/>
      <c r="AD175" s="214"/>
      <c r="AE175" s="214"/>
      <c r="AF175" s="214"/>
      <c r="AG175" s="214" t="s">
        <v>134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1">
      <c r="A176" s="245">
        <v>28</v>
      </c>
      <c r="B176" s="246" t="s">
        <v>299</v>
      </c>
      <c r="C176" s="254" t="s">
        <v>300</v>
      </c>
      <c r="D176" s="247" t="s">
        <v>244</v>
      </c>
      <c r="E176" s="248">
        <v>1</v>
      </c>
      <c r="F176" s="249"/>
      <c r="G176" s="250">
        <f>ROUND(E176*F176,2)</f>
        <v>0</v>
      </c>
      <c r="H176" s="249"/>
      <c r="I176" s="250">
        <f>ROUND(E176*H176,2)</f>
        <v>0</v>
      </c>
      <c r="J176" s="249"/>
      <c r="K176" s="250">
        <f>ROUND(E176*J176,2)</f>
        <v>0</v>
      </c>
      <c r="L176" s="250">
        <v>21</v>
      </c>
      <c r="M176" s="250">
        <f>G176*(1+L176/100)</f>
        <v>0</v>
      </c>
      <c r="N176" s="248">
        <v>0</v>
      </c>
      <c r="O176" s="248">
        <f>ROUND(E176*N176,2)</f>
        <v>0</v>
      </c>
      <c r="P176" s="248">
        <v>0.04</v>
      </c>
      <c r="Q176" s="248">
        <f>ROUND(E176*P176,2)</f>
        <v>0.04</v>
      </c>
      <c r="R176" s="250"/>
      <c r="S176" s="250" t="s">
        <v>129</v>
      </c>
      <c r="T176" s="251" t="s">
        <v>129</v>
      </c>
      <c r="U176" s="234">
        <v>0.28000000000000003</v>
      </c>
      <c r="V176" s="234">
        <f>ROUND(E176*U176,2)</f>
        <v>0.28000000000000003</v>
      </c>
      <c r="W176" s="234"/>
      <c r="X176" s="234" t="s">
        <v>130</v>
      </c>
      <c r="Y176" s="234" t="s">
        <v>131</v>
      </c>
      <c r="Z176" s="214"/>
      <c r="AA176" s="214"/>
      <c r="AB176" s="214"/>
      <c r="AC176" s="214"/>
      <c r="AD176" s="214"/>
      <c r="AE176" s="214"/>
      <c r="AF176" s="214"/>
      <c r="AG176" s="214" t="s">
        <v>132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2">
      <c r="A177" s="231"/>
      <c r="B177" s="232"/>
      <c r="C177" s="255" t="s">
        <v>301</v>
      </c>
      <c r="D177" s="235"/>
      <c r="E177" s="236"/>
      <c r="F177" s="234"/>
      <c r="G177" s="234"/>
      <c r="H177" s="234"/>
      <c r="I177" s="234"/>
      <c r="J177" s="234"/>
      <c r="K177" s="234"/>
      <c r="L177" s="234"/>
      <c r="M177" s="234"/>
      <c r="N177" s="233"/>
      <c r="O177" s="233"/>
      <c r="P177" s="233"/>
      <c r="Q177" s="233"/>
      <c r="R177" s="234"/>
      <c r="S177" s="234"/>
      <c r="T177" s="234"/>
      <c r="U177" s="234"/>
      <c r="V177" s="234"/>
      <c r="W177" s="234"/>
      <c r="X177" s="234"/>
      <c r="Y177" s="234"/>
      <c r="Z177" s="214"/>
      <c r="AA177" s="214"/>
      <c r="AB177" s="214"/>
      <c r="AC177" s="214"/>
      <c r="AD177" s="214"/>
      <c r="AE177" s="214"/>
      <c r="AF177" s="214"/>
      <c r="AG177" s="214" t="s">
        <v>134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3">
      <c r="A178" s="231"/>
      <c r="B178" s="232"/>
      <c r="C178" s="255" t="s">
        <v>302</v>
      </c>
      <c r="D178" s="235"/>
      <c r="E178" s="236"/>
      <c r="F178" s="234"/>
      <c r="G178" s="234"/>
      <c r="H178" s="234"/>
      <c r="I178" s="234"/>
      <c r="J178" s="234"/>
      <c r="K178" s="234"/>
      <c r="L178" s="234"/>
      <c r="M178" s="234"/>
      <c r="N178" s="233"/>
      <c r="O178" s="233"/>
      <c r="P178" s="233"/>
      <c r="Q178" s="233"/>
      <c r="R178" s="234"/>
      <c r="S178" s="234"/>
      <c r="T178" s="234"/>
      <c r="U178" s="234"/>
      <c r="V178" s="234"/>
      <c r="W178" s="234"/>
      <c r="X178" s="234"/>
      <c r="Y178" s="234"/>
      <c r="Z178" s="214"/>
      <c r="AA178" s="214"/>
      <c r="AB178" s="214"/>
      <c r="AC178" s="214"/>
      <c r="AD178" s="214"/>
      <c r="AE178" s="214"/>
      <c r="AF178" s="214"/>
      <c r="AG178" s="214" t="s">
        <v>134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3">
      <c r="A179" s="231"/>
      <c r="B179" s="232"/>
      <c r="C179" s="255" t="s">
        <v>303</v>
      </c>
      <c r="D179" s="235"/>
      <c r="E179" s="236"/>
      <c r="F179" s="234"/>
      <c r="G179" s="234"/>
      <c r="H179" s="234"/>
      <c r="I179" s="234"/>
      <c r="J179" s="234"/>
      <c r="K179" s="234"/>
      <c r="L179" s="234"/>
      <c r="M179" s="234"/>
      <c r="N179" s="233"/>
      <c r="O179" s="233"/>
      <c r="P179" s="233"/>
      <c r="Q179" s="233"/>
      <c r="R179" s="234"/>
      <c r="S179" s="234"/>
      <c r="T179" s="234"/>
      <c r="U179" s="234"/>
      <c r="V179" s="234"/>
      <c r="W179" s="234"/>
      <c r="X179" s="234"/>
      <c r="Y179" s="234"/>
      <c r="Z179" s="214"/>
      <c r="AA179" s="214"/>
      <c r="AB179" s="214"/>
      <c r="AC179" s="214"/>
      <c r="AD179" s="214"/>
      <c r="AE179" s="214"/>
      <c r="AF179" s="214"/>
      <c r="AG179" s="214" t="s">
        <v>134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31"/>
      <c r="B180" s="232"/>
      <c r="C180" s="255" t="s">
        <v>43</v>
      </c>
      <c r="D180" s="235"/>
      <c r="E180" s="236">
        <v>1</v>
      </c>
      <c r="F180" s="234"/>
      <c r="G180" s="234"/>
      <c r="H180" s="234"/>
      <c r="I180" s="234"/>
      <c r="J180" s="234"/>
      <c r="K180" s="234"/>
      <c r="L180" s="234"/>
      <c r="M180" s="234"/>
      <c r="N180" s="233"/>
      <c r="O180" s="233"/>
      <c r="P180" s="233"/>
      <c r="Q180" s="233"/>
      <c r="R180" s="234"/>
      <c r="S180" s="234"/>
      <c r="T180" s="234"/>
      <c r="U180" s="234"/>
      <c r="V180" s="234"/>
      <c r="W180" s="234"/>
      <c r="X180" s="234"/>
      <c r="Y180" s="234"/>
      <c r="Z180" s="214"/>
      <c r="AA180" s="214"/>
      <c r="AB180" s="214"/>
      <c r="AC180" s="214"/>
      <c r="AD180" s="214"/>
      <c r="AE180" s="214"/>
      <c r="AF180" s="214"/>
      <c r="AG180" s="214" t="s">
        <v>134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>
      <c r="A181" s="238" t="s">
        <v>124</v>
      </c>
      <c r="B181" s="239" t="s">
        <v>87</v>
      </c>
      <c r="C181" s="253" t="s">
        <v>88</v>
      </c>
      <c r="D181" s="240"/>
      <c r="E181" s="241"/>
      <c r="F181" s="242"/>
      <c r="G181" s="242">
        <f>SUMIF(AG182:AG186,"&lt;&gt;NOR",G182:G186)</f>
        <v>0</v>
      </c>
      <c r="H181" s="242"/>
      <c r="I181" s="242">
        <f>SUM(I182:I186)</f>
        <v>0</v>
      </c>
      <c r="J181" s="242"/>
      <c r="K181" s="242">
        <f>SUM(K182:K186)</f>
        <v>0</v>
      </c>
      <c r="L181" s="242"/>
      <c r="M181" s="242">
        <f>SUM(M182:M186)</f>
        <v>0</v>
      </c>
      <c r="N181" s="241"/>
      <c r="O181" s="241">
        <f>SUM(O182:O186)</f>
        <v>0</v>
      </c>
      <c r="P181" s="241"/>
      <c r="Q181" s="241">
        <f>SUM(Q182:Q186)</f>
        <v>0</v>
      </c>
      <c r="R181" s="242"/>
      <c r="S181" s="242"/>
      <c r="T181" s="243"/>
      <c r="U181" s="237"/>
      <c r="V181" s="237">
        <f>SUM(V182:V186)</f>
        <v>54.42</v>
      </c>
      <c r="W181" s="237"/>
      <c r="X181" s="237"/>
      <c r="Y181" s="237"/>
      <c r="AG181" t="s">
        <v>125</v>
      </c>
    </row>
    <row r="182" spans="1:60" outlineLevel="1">
      <c r="A182" s="245">
        <v>29</v>
      </c>
      <c r="B182" s="246" t="s">
        <v>304</v>
      </c>
      <c r="C182" s="254" t="s">
        <v>305</v>
      </c>
      <c r="D182" s="247" t="s">
        <v>306</v>
      </c>
      <c r="E182" s="248">
        <v>8</v>
      </c>
      <c r="F182" s="249"/>
      <c r="G182" s="250">
        <f>ROUND(E182*F182,2)</f>
        <v>0</v>
      </c>
      <c r="H182" s="249"/>
      <c r="I182" s="250">
        <f>ROUND(E182*H182,2)</f>
        <v>0</v>
      </c>
      <c r="J182" s="249"/>
      <c r="K182" s="250">
        <f>ROUND(E182*J182,2)</f>
        <v>0</v>
      </c>
      <c r="L182" s="250">
        <v>21</v>
      </c>
      <c r="M182" s="250">
        <f>G182*(1+L182/100)</f>
        <v>0</v>
      </c>
      <c r="N182" s="248">
        <v>0</v>
      </c>
      <c r="O182" s="248">
        <f>ROUND(E182*N182,2)</f>
        <v>0</v>
      </c>
      <c r="P182" s="248">
        <v>0</v>
      </c>
      <c r="Q182" s="248">
        <f>ROUND(E182*P182,2)</f>
        <v>0</v>
      </c>
      <c r="R182" s="250"/>
      <c r="S182" s="250" t="s">
        <v>129</v>
      </c>
      <c r="T182" s="251" t="s">
        <v>129</v>
      </c>
      <c r="U182" s="234">
        <v>1</v>
      </c>
      <c r="V182" s="234">
        <f>ROUND(E182*U182,2)</f>
        <v>8</v>
      </c>
      <c r="W182" s="234"/>
      <c r="X182" s="234" t="s">
        <v>130</v>
      </c>
      <c r="Y182" s="234" t="s">
        <v>131</v>
      </c>
      <c r="Z182" s="214"/>
      <c r="AA182" s="214"/>
      <c r="AB182" s="214"/>
      <c r="AC182" s="214"/>
      <c r="AD182" s="214"/>
      <c r="AE182" s="214"/>
      <c r="AF182" s="214"/>
      <c r="AG182" s="214" t="s">
        <v>277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2">
      <c r="A183" s="231"/>
      <c r="B183" s="232"/>
      <c r="C183" s="255" t="s">
        <v>307</v>
      </c>
      <c r="D183" s="235"/>
      <c r="E183" s="236"/>
      <c r="F183" s="234"/>
      <c r="G183" s="234"/>
      <c r="H183" s="234"/>
      <c r="I183" s="234"/>
      <c r="J183" s="234"/>
      <c r="K183" s="234"/>
      <c r="L183" s="234"/>
      <c r="M183" s="234"/>
      <c r="N183" s="233"/>
      <c r="O183" s="233"/>
      <c r="P183" s="233"/>
      <c r="Q183" s="233"/>
      <c r="R183" s="234"/>
      <c r="S183" s="234"/>
      <c r="T183" s="234"/>
      <c r="U183" s="234"/>
      <c r="V183" s="234"/>
      <c r="W183" s="234"/>
      <c r="X183" s="234"/>
      <c r="Y183" s="234"/>
      <c r="Z183" s="214"/>
      <c r="AA183" s="214"/>
      <c r="AB183" s="214"/>
      <c r="AC183" s="214"/>
      <c r="AD183" s="214"/>
      <c r="AE183" s="214"/>
      <c r="AF183" s="214"/>
      <c r="AG183" s="214" t="s">
        <v>134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3">
      <c r="A184" s="231"/>
      <c r="B184" s="232"/>
      <c r="C184" s="255" t="s">
        <v>79</v>
      </c>
      <c r="D184" s="235"/>
      <c r="E184" s="236">
        <v>8</v>
      </c>
      <c r="F184" s="234"/>
      <c r="G184" s="234"/>
      <c r="H184" s="234"/>
      <c r="I184" s="234"/>
      <c r="J184" s="234"/>
      <c r="K184" s="234"/>
      <c r="L184" s="234"/>
      <c r="M184" s="234"/>
      <c r="N184" s="233"/>
      <c r="O184" s="233"/>
      <c r="P184" s="233"/>
      <c r="Q184" s="233"/>
      <c r="R184" s="234"/>
      <c r="S184" s="234"/>
      <c r="T184" s="234"/>
      <c r="U184" s="234"/>
      <c r="V184" s="234"/>
      <c r="W184" s="234"/>
      <c r="X184" s="234"/>
      <c r="Y184" s="234"/>
      <c r="Z184" s="214"/>
      <c r="AA184" s="214"/>
      <c r="AB184" s="214"/>
      <c r="AC184" s="214"/>
      <c r="AD184" s="214"/>
      <c r="AE184" s="214"/>
      <c r="AF184" s="214"/>
      <c r="AG184" s="214" t="s">
        <v>134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>
      <c r="A185" s="245">
        <v>30</v>
      </c>
      <c r="B185" s="246" t="s">
        <v>308</v>
      </c>
      <c r="C185" s="254" t="s">
        <v>309</v>
      </c>
      <c r="D185" s="247" t="s">
        <v>182</v>
      </c>
      <c r="E185" s="248">
        <v>54.48</v>
      </c>
      <c r="F185" s="249"/>
      <c r="G185" s="250">
        <f>ROUND(E185*F185,2)</f>
        <v>0</v>
      </c>
      <c r="H185" s="249"/>
      <c r="I185" s="250">
        <f>ROUND(E185*H185,2)</f>
        <v>0</v>
      </c>
      <c r="J185" s="249"/>
      <c r="K185" s="250">
        <f>ROUND(E185*J185,2)</f>
        <v>0</v>
      </c>
      <c r="L185" s="250">
        <v>21</v>
      </c>
      <c r="M185" s="250">
        <f>G185*(1+L185/100)</f>
        <v>0</v>
      </c>
      <c r="N185" s="248">
        <v>0</v>
      </c>
      <c r="O185" s="248">
        <f>ROUND(E185*N185,2)</f>
        <v>0</v>
      </c>
      <c r="P185" s="248">
        <v>0</v>
      </c>
      <c r="Q185" s="248">
        <f>ROUND(E185*P185,2)</f>
        <v>0</v>
      </c>
      <c r="R185" s="250"/>
      <c r="S185" s="250" t="s">
        <v>129</v>
      </c>
      <c r="T185" s="251" t="s">
        <v>129</v>
      </c>
      <c r="U185" s="234">
        <v>0.85199999999999998</v>
      </c>
      <c r="V185" s="234">
        <f>ROUND(E185*U185,2)</f>
        <v>46.42</v>
      </c>
      <c r="W185" s="234"/>
      <c r="X185" s="234" t="s">
        <v>130</v>
      </c>
      <c r="Y185" s="234" t="s">
        <v>131</v>
      </c>
      <c r="Z185" s="214"/>
      <c r="AA185" s="214"/>
      <c r="AB185" s="214"/>
      <c r="AC185" s="214"/>
      <c r="AD185" s="214"/>
      <c r="AE185" s="214"/>
      <c r="AF185" s="214"/>
      <c r="AG185" s="214" t="s">
        <v>132</v>
      </c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2">
      <c r="A186" s="231"/>
      <c r="B186" s="232"/>
      <c r="C186" s="255" t="s">
        <v>310</v>
      </c>
      <c r="D186" s="235"/>
      <c r="E186" s="236">
        <v>54.48</v>
      </c>
      <c r="F186" s="234"/>
      <c r="G186" s="234"/>
      <c r="H186" s="234"/>
      <c r="I186" s="234"/>
      <c r="J186" s="234"/>
      <c r="K186" s="234"/>
      <c r="L186" s="234"/>
      <c r="M186" s="234"/>
      <c r="N186" s="233"/>
      <c r="O186" s="233"/>
      <c r="P186" s="233"/>
      <c r="Q186" s="233"/>
      <c r="R186" s="234"/>
      <c r="S186" s="234"/>
      <c r="T186" s="234"/>
      <c r="U186" s="234"/>
      <c r="V186" s="234"/>
      <c r="W186" s="234"/>
      <c r="X186" s="234"/>
      <c r="Y186" s="234"/>
      <c r="Z186" s="214"/>
      <c r="AA186" s="214"/>
      <c r="AB186" s="214"/>
      <c r="AC186" s="214"/>
      <c r="AD186" s="214"/>
      <c r="AE186" s="214"/>
      <c r="AF186" s="214"/>
      <c r="AG186" s="214" t="s">
        <v>134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>
      <c r="A187" s="238" t="s">
        <v>124</v>
      </c>
      <c r="B187" s="239" t="s">
        <v>89</v>
      </c>
      <c r="C187" s="253" t="s">
        <v>90</v>
      </c>
      <c r="D187" s="240"/>
      <c r="E187" s="241"/>
      <c r="F187" s="242"/>
      <c r="G187" s="242">
        <f>SUMIF(AG188:AG195,"&lt;&gt;NOR",G188:G195)</f>
        <v>0</v>
      </c>
      <c r="H187" s="242"/>
      <c r="I187" s="242">
        <f>SUM(I188:I195)</f>
        <v>0</v>
      </c>
      <c r="J187" s="242"/>
      <c r="K187" s="242">
        <f>SUM(K188:K195)</f>
        <v>0</v>
      </c>
      <c r="L187" s="242"/>
      <c r="M187" s="242">
        <f>SUM(M188:M195)</f>
        <v>0</v>
      </c>
      <c r="N187" s="241"/>
      <c r="O187" s="241">
        <f>SUM(O188:O195)</f>
        <v>0.02</v>
      </c>
      <c r="P187" s="241"/>
      <c r="Q187" s="241">
        <f>SUM(Q188:Q195)</f>
        <v>0</v>
      </c>
      <c r="R187" s="242"/>
      <c r="S187" s="242"/>
      <c r="T187" s="243"/>
      <c r="U187" s="237"/>
      <c r="V187" s="237">
        <f>SUM(V188:V195)</f>
        <v>1.88</v>
      </c>
      <c r="W187" s="237"/>
      <c r="X187" s="237"/>
      <c r="Y187" s="237"/>
      <c r="AG187" t="s">
        <v>125</v>
      </c>
    </row>
    <row r="188" spans="1:60" outlineLevel="1">
      <c r="A188" s="245">
        <v>31</v>
      </c>
      <c r="B188" s="246" t="s">
        <v>311</v>
      </c>
      <c r="C188" s="254" t="s">
        <v>312</v>
      </c>
      <c r="D188" s="247" t="s">
        <v>250</v>
      </c>
      <c r="E188" s="248">
        <v>1</v>
      </c>
      <c r="F188" s="249"/>
      <c r="G188" s="250">
        <f>ROUND(E188*F188,2)</f>
        <v>0</v>
      </c>
      <c r="H188" s="249"/>
      <c r="I188" s="250">
        <f>ROUND(E188*H188,2)</f>
        <v>0</v>
      </c>
      <c r="J188" s="249"/>
      <c r="K188" s="250">
        <f>ROUND(E188*J188,2)</f>
        <v>0</v>
      </c>
      <c r="L188" s="250">
        <v>21</v>
      </c>
      <c r="M188" s="250">
        <f>G188*(1+L188/100)</f>
        <v>0</v>
      </c>
      <c r="N188" s="248">
        <v>0</v>
      </c>
      <c r="O188" s="248">
        <f>ROUND(E188*N188,2)</f>
        <v>0</v>
      </c>
      <c r="P188" s="248">
        <v>0</v>
      </c>
      <c r="Q188" s="248">
        <f>ROUND(E188*P188,2)</f>
        <v>0</v>
      </c>
      <c r="R188" s="250"/>
      <c r="S188" s="250" t="s">
        <v>129</v>
      </c>
      <c r="T188" s="251" t="s">
        <v>129</v>
      </c>
      <c r="U188" s="234">
        <v>1.88</v>
      </c>
      <c r="V188" s="234">
        <f>ROUND(E188*U188,2)</f>
        <v>1.88</v>
      </c>
      <c r="W188" s="234"/>
      <c r="X188" s="234" t="s">
        <v>130</v>
      </c>
      <c r="Y188" s="234" t="s">
        <v>131</v>
      </c>
      <c r="Z188" s="214"/>
      <c r="AA188" s="214"/>
      <c r="AB188" s="214"/>
      <c r="AC188" s="214"/>
      <c r="AD188" s="214"/>
      <c r="AE188" s="214"/>
      <c r="AF188" s="214"/>
      <c r="AG188" s="214" t="s">
        <v>132</v>
      </c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ht="22.5" outlineLevel="2">
      <c r="A189" s="231"/>
      <c r="B189" s="232"/>
      <c r="C189" s="255" t="s">
        <v>313</v>
      </c>
      <c r="D189" s="235"/>
      <c r="E189" s="236"/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34"/>
      <c r="Z189" s="214"/>
      <c r="AA189" s="214"/>
      <c r="AB189" s="214"/>
      <c r="AC189" s="214"/>
      <c r="AD189" s="214"/>
      <c r="AE189" s="214"/>
      <c r="AF189" s="214"/>
      <c r="AG189" s="214" t="s">
        <v>134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3">
      <c r="A190" s="231"/>
      <c r="B190" s="232"/>
      <c r="C190" s="255" t="s">
        <v>314</v>
      </c>
      <c r="D190" s="235"/>
      <c r="E190" s="236"/>
      <c r="F190" s="234"/>
      <c r="G190" s="234"/>
      <c r="H190" s="234"/>
      <c r="I190" s="234"/>
      <c r="J190" s="234"/>
      <c r="K190" s="234"/>
      <c r="L190" s="234"/>
      <c r="M190" s="234"/>
      <c r="N190" s="233"/>
      <c r="O190" s="233"/>
      <c r="P190" s="233"/>
      <c r="Q190" s="233"/>
      <c r="R190" s="234"/>
      <c r="S190" s="234"/>
      <c r="T190" s="234"/>
      <c r="U190" s="234"/>
      <c r="V190" s="234"/>
      <c r="W190" s="234"/>
      <c r="X190" s="234"/>
      <c r="Y190" s="234"/>
      <c r="Z190" s="214"/>
      <c r="AA190" s="214"/>
      <c r="AB190" s="214"/>
      <c r="AC190" s="214"/>
      <c r="AD190" s="214"/>
      <c r="AE190" s="214"/>
      <c r="AF190" s="214"/>
      <c r="AG190" s="214" t="s">
        <v>134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3">
      <c r="A191" s="231"/>
      <c r="B191" s="232"/>
      <c r="C191" s="255" t="s">
        <v>43</v>
      </c>
      <c r="D191" s="235"/>
      <c r="E191" s="236">
        <v>1</v>
      </c>
      <c r="F191" s="234"/>
      <c r="G191" s="234"/>
      <c r="H191" s="234"/>
      <c r="I191" s="234"/>
      <c r="J191" s="234"/>
      <c r="K191" s="234"/>
      <c r="L191" s="234"/>
      <c r="M191" s="234"/>
      <c r="N191" s="233"/>
      <c r="O191" s="233"/>
      <c r="P191" s="233"/>
      <c r="Q191" s="233"/>
      <c r="R191" s="234"/>
      <c r="S191" s="234"/>
      <c r="T191" s="234"/>
      <c r="U191" s="234"/>
      <c r="V191" s="234"/>
      <c r="W191" s="234"/>
      <c r="X191" s="234"/>
      <c r="Y191" s="234"/>
      <c r="Z191" s="214"/>
      <c r="AA191" s="214"/>
      <c r="AB191" s="214"/>
      <c r="AC191" s="214"/>
      <c r="AD191" s="214"/>
      <c r="AE191" s="214"/>
      <c r="AF191" s="214"/>
      <c r="AG191" s="214" t="s">
        <v>134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ht="22.5" outlineLevel="1">
      <c r="A192" s="245">
        <v>32</v>
      </c>
      <c r="B192" s="246" t="s">
        <v>315</v>
      </c>
      <c r="C192" s="254" t="s">
        <v>316</v>
      </c>
      <c r="D192" s="247" t="s">
        <v>250</v>
      </c>
      <c r="E192" s="248">
        <v>1</v>
      </c>
      <c r="F192" s="249"/>
      <c r="G192" s="250">
        <f>ROUND(E192*F192,2)</f>
        <v>0</v>
      </c>
      <c r="H192" s="249"/>
      <c r="I192" s="250">
        <f>ROUND(E192*H192,2)</f>
        <v>0</v>
      </c>
      <c r="J192" s="249"/>
      <c r="K192" s="250">
        <f>ROUND(E192*J192,2)</f>
        <v>0</v>
      </c>
      <c r="L192" s="250">
        <v>21</v>
      </c>
      <c r="M192" s="250">
        <f>G192*(1+L192/100)</f>
        <v>0</v>
      </c>
      <c r="N192" s="248">
        <v>2.3E-2</v>
      </c>
      <c r="O192" s="248">
        <f>ROUND(E192*N192,2)</f>
        <v>0.02</v>
      </c>
      <c r="P192" s="248">
        <v>0</v>
      </c>
      <c r="Q192" s="248">
        <f>ROUND(E192*P192,2)</f>
        <v>0</v>
      </c>
      <c r="R192" s="250" t="s">
        <v>191</v>
      </c>
      <c r="S192" s="250" t="s">
        <v>129</v>
      </c>
      <c r="T192" s="251" t="s">
        <v>129</v>
      </c>
      <c r="U192" s="234">
        <v>0</v>
      </c>
      <c r="V192" s="234">
        <f>ROUND(E192*U192,2)</f>
        <v>0</v>
      </c>
      <c r="W192" s="234"/>
      <c r="X192" s="234" t="s">
        <v>192</v>
      </c>
      <c r="Y192" s="234" t="s">
        <v>131</v>
      </c>
      <c r="Z192" s="214"/>
      <c r="AA192" s="214"/>
      <c r="AB192" s="214"/>
      <c r="AC192" s="214"/>
      <c r="AD192" s="214"/>
      <c r="AE192" s="214"/>
      <c r="AF192" s="214"/>
      <c r="AG192" s="214" t="s">
        <v>193</v>
      </c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ht="22.5" outlineLevel="2">
      <c r="A193" s="231"/>
      <c r="B193" s="232"/>
      <c r="C193" s="255" t="s">
        <v>317</v>
      </c>
      <c r="D193" s="235"/>
      <c r="E193" s="236"/>
      <c r="F193" s="234"/>
      <c r="G193" s="234"/>
      <c r="H193" s="234"/>
      <c r="I193" s="234"/>
      <c r="J193" s="234"/>
      <c r="K193" s="234"/>
      <c r="L193" s="234"/>
      <c r="M193" s="234"/>
      <c r="N193" s="233"/>
      <c r="O193" s="233"/>
      <c r="P193" s="233"/>
      <c r="Q193" s="233"/>
      <c r="R193" s="234"/>
      <c r="S193" s="234"/>
      <c r="T193" s="234"/>
      <c r="U193" s="234"/>
      <c r="V193" s="234"/>
      <c r="W193" s="234"/>
      <c r="X193" s="234"/>
      <c r="Y193" s="234"/>
      <c r="Z193" s="214"/>
      <c r="AA193" s="214"/>
      <c r="AB193" s="214"/>
      <c r="AC193" s="214"/>
      <c r="AD193" s="214"/>
      <c r="AE193" s="214"/>
      <c r="AF193" s="214"/>
      <c r="AG193" s="214" t="s">
        <v>134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3">
      <c r="A194" s="231"/>
      <c r="B194" s="232"/>
      <c r="C194" s="255" t="s">
        <v>314</v>
      </c>
      <c r="D194" s="235"/>
      <c r="E194" s="236"/>
      <c r="F194" s="234"/>
      <c r="G194" s="234"/>
      <c r="H194" s="234"/>
      <c r="I194" s="234"/>
      <c r="J194" s="234"/>
      <c r="K194" s="234"/>
      <c r="L194" s="234"/>
      <c r="M194" s="234"/>
      <c r="N194" s="233"/>
      <c r="O194" s="233"/>
      <c r="P194" s="233"/>
      <c r="Q194" s="233"/>
      <c r="R194" s="234"/>
      <c r="S194" s="234"/>
      <c r="T194" s="234"/>
      <c r="U194" s="234"/>
      <c r="V194" s="234"/>
      <c r="W194" s="234"/>
      <c r="X194" s="234"/>
      <c r="Y194" s="234"/>
      <c r="Z194" s="214"/>
      <c r="AA194" s="214"/>
      <c r="AB194" s="214"/>
      <c r="AC194" s="214"/>
      <c r="AD194" s="214"/>
      <c r="AE194" s="214"/>
      <c r="AF194" s="214"/>
      <c r="AG194" s="214" t="s">
        <v>134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3">
      <c r="A195" s="231"/>
      <c r="B195" s="232"/>
      <c r="C195" s="255" t="s">
        <v>43</v>
      </c>
      <c r="D195" s="235"/>
      <c r="E195" s="236">
        <v>1</v>
      </c>
      <c r="F195" s="234"/>
      <c r="G195" s="234"/>
      <c r="H195" s="234"/>
      <c r="I195" s="234"/>
      <c r="J195" s="234"/>
      <c r="K195" s="234"/>
      <c r="L195" s="234"/>
      <c r="M195" s="234"/>
      <c r="N195" s="233"/>
      <c r="O195" s="233"/>
      <c r="P195" s="233"/>
      <c r="Q195" s="233"/>
      <c r="R195" s="234"/>
      <c r="S195" s="234"/>
      <c r="T195" s="234"/>
      <c r="U195" s="234"/>
      <c r="V195" s="234"/>
      <c r="W195" s="234"/>
      <c r="X195" s="234"/>
      <c r="Y195" s="234"/>
      <c r="Z195" s="214"/>
      <c r="AA195" s="214"/>
      <c r="AB195" s="214"/>
      <c r="AC195" s="214"/>
      <c r="AD195" s="214"/>
      <c r="AE195" s="214"/>
      <c r="AF195" s="214"/>
      <c r="AG195" s="214" t="s">
        <v>134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>
      <c r="A196" s="238" t="s">
        <v>124</v>
      </c>
      <c r="B196" s="239" t="s">
        <v>91</v>
      </c>
      <c r="C196" s="253" t="s">
        <v>92</v>
      </c>
      <c r="D196" s="240"/>
      <c r="E196" s="241"/>
      <c r="F196" s="242"/>
      <c r="G196" s="242">
        <f>SUMIF(AG197:AG199,"&lt;&gt;NOR",G197:G199)</f>
        <v>0</v>
      </c>
      <c r="H196" s="242"/>
      <c r="I196" s="242">
        <f>SUM(I197:I199)</f>
        <v>0</v>
      </c>
      <c r="J196" s="242"/>
      <c r="K196" s="242">
        <f>SUM(K197:K199)</f>
        <v>0</v>
      </c>
      <c r="L196" s="242"/>
      <c r="M196" s="242">
        <f>SUM(M197:M199)</f>
        <v>0</v>
      </c>
      <c r="N196" s="241"/>
      <c r="O196" s="241">
        <f>SUM(O197:O199)</f>
        <v>0</v>
      </c>
      <c r="P196" s="241"/>
      <c r="Q196" s="241">
        <f>SUM(Q197:Q199)</f>
        <v>0</v>
      </c>
      <c r="R196" s="242"/>
      <c r="S196" s="242"/>
      <c r="T196" s="243"/>
      <c r="U196" s="237"/>
      <c r="V196" s="237">
        <f>SUM(V197:V199)</f>
        <v>0</v>
      </c>
      <c r="W196" s="237"/>
      <c r="X196" s="237"/>
      <c r="Y196" s="237"/>
      <c r="AG196" t="s">
        <v>125</v>
      </c>
    </row>
    <row r="197" spans="1:60" outlineLevel="1">
      <c r="A197" s="245">
        <v>33</v>
      </c>
      <c r="B197" s="246" t="s">
        <v>43</v>
      </c>
      <c r="C197" s="254" t="s">
        <v>318</v>
      </c>
      <c r="D197" s="247" t="s">
        <v>319</v>
      </c>
      <c r="E197" s="248">
        <v>1</v>
      </c>
      <c r="F197" s="249"/>
      <c r="G197" s="250">
        <f>ROUND(E197*F197,2)</f>
        <v>0</v>
      </c>
      <c r="H197" s="249"/>
      <c r="I197" s="250">
        <f>ROUND(E197*H197,2)</f>
        <v>0</v>
      </c>
      <c r="J197" s="249"/>
      <c r="K197" s="250">
        <f>ROUND(E197*J197,2)</f>
        <v>0</v>
      </c>
      <c r="L197" s="250">
        <v>21</v>
      </c>
      <c r="M197" s="250">
        <f>G197*(1+L197/100)</f>
        <v>0</v>
      </c>
      <c r="N197" s="248">
        <v>0</v>
      </c>
      <c r="O197" s="248">
        <f>ROUND(E197*N197,2)</f>
        <v>0</v>
      </c>
      <c r="P197" s="248">
        <v>0</v>
      </c>
      <c r="Q197" s="248">
        <f>ROUND(E197*P197,2)</f>
        <v>0</v>
      </c>
      <c r="R197" s="250"/>
      <c r="S197" s="250" t="s">
        <v>254</v>
      </c>
      <c r="T197" s="251" t="s">
        <v>255</v>
      </c>
      <c r="U197" s="234">
        <v>0</v>
      </c>
      <c r="V197" s="234">
        <f>ROUND(E197*U197,2)</f>
        <v>0</v>
      </c>
      <c r="W197" s="234"/>
      <c r="X197" s="234" t="s">
        <v>130</v>
      </c>
      <c r="Y197" s="234" t="s">
        <v>131</v>
      </c>
      <c r="Z197" s="214"/>
      <c r="AA197" s="214"/>
      <c r="AB197" s="214"/>
      <c r="AC197" s="214"/>
      <c r="AD197" s="214"/>
      <c r="AE197" s="214"/>
      <c r="AF197" s="214"/>
      <c r="AG197" s="214" t="s">
        <v>132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2">
      <c r="A198" s="231"/>
      <c r="B198" s="232"/>
      <c r="C198" s="255" t="s">
        <v>320</v>
      </c>
      <c r="D198" s="235"/>
      <c r="E198" s="236"/>
      <c r="F198" s="234"/>
      <c r="G198" s="234"/>
      <c r="H198" s="234"/>
      <c r="I198" s="234"/>
      <c r="J198" s="234"/>
      <c r="K198" s="234"/>
      <c r="L198" s="234"/>
      <c r="M198" s="234"/>
      <c r="N198" s="233"/>
      <c r="O198" s="233"/>
      <c r="P198" s="233"/>
      <c r="Q198" s="233"/>
      <c r="R198" s="234"/>
      <c r="S198" s="234"/>
      <c r="T198" s="234"/>
      <c r="U198" s="234"/>
      <c r="V198" s="234"/>
      <c r="W198" s="234"/>
      <c r="X198" s="234"/>
      <c r="Y198" s="234"/>
      <c r="Z198" s="214"/>
      <c r="AA198" s="214"/>
      <c r="AB198" s="214"/>
      <c r="AC198" s="214"/>
      <c r="AD198" s="214"/>
      <c r="AE198" s="214"/>
      <c r="AF198" s="214"/>
      <c r="AG198" s="214" t="s">
        <v>134</v>
      </c>
      <c r="AH198" s="214">
        <v>0</v>
      </c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3">
      <c r="A199" s="231"/>
      <c r="B199" s="232"/>
      <c r="C199" s="255" t="s">
        <v>43</v>
      </c>
      <c r="D199" s="235"/>
      <c r="E199" s="236">
        <v>1</v>
      </c>
      <c r="F199" s="234"/>
      <c r="G199" s="234"/>
      <c r="H199" s="234"/>
      <c r="I199" s="234"/>
      <c r="J199" s="234"/>
      <c r="K199" s="234"/>
      <c r="L199" s="234"/>
      <c r="M199" s="234"/>
      <c r="N199" s="233"/>
      <c r="O199" s="233"/>
      <c r="P199" s="233"/>
      <c r="Q199" s="233"/>
      <c r="R199" s="234"/>
      <c r="S199" s="234"/>
      <c r="T199" s="234"/>
      <c r="U199" s="234"/>
      <c r="V199" s="234"/>
      <c r="W199" s="234"/>
      <c r="X199" s="234"/>
      <c r="Y199" s="234"/>
      <c r="Z199" s="214"/>
      <c r="AA199" s="214"/>
      <c r="AB199" s="214"/>
      <c r="AC199" s="214"/>
      <c r="AD199" s="214"/>
      <c r="AE199" s="214"/>
      <c r="AF199" s="214"/>
      <c r="AG199" s="214" t="s">
        <v>134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>
      <c r="A200" s="238" t="s">
        <v>124</v>
      </c>
      <c r="B200" s="239" t="s">
        <v>93</v>
      </c>
      <c r="C200" s="253" t="s">
        <v>94</v>
      </c>
      <c r="D200" s="240"/>
      <c r="E200" s="241"/>
      <c r="F200" s="242"/>
      <c r="G200" s="242">
        <f>SUMIF(AG201:AG216,"&lt;&gt;NOR",G201:G216)</f>
        <v>0</v>
      </c>
      <c r="H200" s="242"/>
      <c r="I200" s="242">
        <f>SUM(I201:I216)</f>
        <v>0</v>
      </c>
      <c r="J200" s="242"/>
      <c r="K200" s="242">
        <f>SUM(K201:K216)</f>
        <v>0</v>
      </c>
      <c r="L200" s="242"/>
      <c r="M200" s="242">
        <f>SUM(M201:M216)</f>
        <v>0</v>
      </c>
      <c r="N200" s="241"/>
      <c r="O200" s="241">
        <f>SUM(O201:O216)</f>
        <v>0</v>
      </c>
      <c r="P200" s="241"/>
      <c r="Q200" s="241">
        <f>SUM(Q201:Q216)</f>
        <v>0</v>
      </c>
      <c r="R200" s="242"/>
      <c r="S200" s="242"/>
      <c r="T200" s="243"/>
      <c r="U200" s="237"/>
      <c r="V200" s="237">
        <f>SUM(V201:V216)</f>
        <v>17.649999999999999</v>
      </c>
      <c r="W200" s="237"/>
      <c r="X200" s="237"/>
      <c r="Y200" s="237"/>
      <c r="AG200" t="s">
        <v>125</v>
      </c>
    </row>
    <row r="201" spans="1:60" ht="22.5" outlineLevel="1">
      <c r="A201" s="245">
        <v>34</v>
      </c>
      <c r="B201" s="246" t="s">
        <v>321</v>
      </c>
      <c r="C201" s="254" t="s">
        <v>322</v>
      </c>
      <c r="D201" s="247" t="s">
        <v>182</v>
      </c>
      <c r="E201" s="248">
        <v>12.34</v>
      </c>
      <c r="F201" s="249"/>
      <c r="G201" s="250">
        <f>ROUND(E201*F201,2)</f>
        <v>0</v>
      </c>
      <c r="H201" s="249"/>
      <c r="I201" s="250">
        <f>ROUND(E201*H201,2)</f>
        <v>0</v>
      </c>
      <c r="J201" s="249"/>
      <c r="K201" s="250">
        <f>ROUND(E201*J201,2)</f>
        <v>0</v>
      </c>
      <c r="L201" s="250">
        <v>21</v>
      </c>
      <c r="M201" s="250">
        <f>G201*(1+L201/100)</f>
        <v>0</v>
      </c>
      <c r="N201" s="248">
        <v>0</v>
      </c>
      <c r="O201" s="248">
        <f>ROUND(E201*N201,2)</f>
        <v>0</v>
      </c>
      <c r="P201" s="248">
        <v>0</v>
      </c>
      <c r="Q201" s="248">
        <f>ROUND(E201*P201,2)</f>
        <v>0</v>
      </c>
      <c r="R201" s="250"/>
      <c r="S201" s="250" t="s">
        <v>129</v>
      </c>
      <c r="T201" s="251" t="s">
        <v>129</v>
      </c>
      <c r="U201" s="234">
        <v>0.49</v>
      </c>
      <c r="V201" s="234">
        <f>ROUND(E201*U201,2)</f>
        <v>6.05</v>
      </c>
      <c r="W201" s="234"/>
      <c r="X201" s="234" t="s">
        <v>130</v>
      </c>
      <c r="Y201" s="234" t="s">
        <v>131</v>
      </c>
      <c r="Z201" s="214"/>
      <c r="AA201" s="214"/>
      <c r="AB201" s="214"/>
      <c r="AC201" s="214"/>
      <c r="AD201" s="214"/>
      <c r="AE201" s="214"/>
      <c r="AF201" s="214"/>
      <c r="AG201" s="214" t="s">
        <v>132</v>
      </c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2">
      <c r="A202" s="231"/>
      <c r="B202" s="232"/>
      <c r="C202" s="256" t="s">
        <v>323</v>
      </c>
      <c r="D202" s="252"/>
      <c r="E202" s="252"/>
      <c r="F202" s="252"/>
      <c r="G202" s="252"/>
      <c r="H202" s="234"/>
      <c r="I202" s="234"/>
      <c r="J202" s="234"/>
      <c r="K202" s="234"/>
      <c r="L202" s="234"/>
      <c r="M202" s="234"/>
      <c r="N202" s="233"/>
      <c r="O202" s="233"/>
      <c r="P202" s="233"/>
      <c r="Q202" s="233"/>
      <c r="R202" s="234"/>
      <c r="S202" s="234"/>
      <c r="T202" s="234"/>
      <c r="U202" s="234"/>
      <c r="V202" s="234"/>
      <c r="W202" s="234"/>
      <c r="X202" s="234"/>
      <c r="Y202" s="234"/>
      <c r="Z202" s="214"/>
      <c r="AA202" s="214"/>
      <c r="AB202" s="214"/>
      <c r="AC202" s="214"/>
      <c r="AD202" s="214"/>
      <c r="AE202" s="214"/>
      <c r="AF202" s="214"/>
      <c r="AG202" s="214" t="s">
        <v>170</v>
      </c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2">
      <c r="A203" s="231"/>
      <c r="B203" s="232"/>
      <c r="C203" s="255" t="s">
        <v>324</v>
      </c>
      <c r="D203" s="235"/>
      <c r="E203" s="236"/>
      <c r="F203" s="234"/>
      <c r="G203" s="234"/>
      <c r="H203" s="234"/>
      <c r="I203" s="234"/>
      <c r="J203" s="234"/>
      <c r="K203" s="234"/>
      <c r="L203" s="234"/>
      <c r="M203" s="234"/>
      <c r="N203" s="233"/>
      <c r="O203" s="233"/>
      <c r="P203" s="233"/>
      <c r="Q203" s="233"/>
      <c r="R203" s="234"/>
      <c r="S203" s="234"/>
      <c r="T203" s="234"/>
      <c r="U203" s="234"/>
      <c r="V203" s="234"/>
      <c r="W203" s="234"/>
      <c r="X203" s="234"/>
      <c r="Y203" s="234"/>
      <c r="Z203" s="214"/>
      <c r="AA203" s="214"/>
      <c r="AB203" s="214"/>
      <c r="AC203" s="214"/>
      <c r="AD203" s="214"/>
      <c r="AE203" s="214"/>
      <c r="AF203" s="214"/>
      <c r="AG203" s="214" t="s">
        <v>134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3">
      <c r="A204" s="231"/>
      <c r="B204" s="232"/>
      <c r="C204" s="255" t="s">
        <v>325</v>
      </c>
      <c r="D204" s="235"/>
      <c r="E204" s="236">
        <v>12.34</v>
      </c>
      <c r="F204" s="234"/>
      <c r="G204" s="234"/>
      <c r="H204" s="234"/>
      <c r="I204" s="234"/>
      <c r="J204" s="234"/>
      <c r="K204" s="234"/>
      <c r="L204" s="234"/>
      <c r="M204" s="234"/>
      <c r="N204" s="233"/>
      <c r="O204" s="233"/>
      <c r="P204" s="233"/>
      <c r="Q204" s="233"/>
      <c r="R204" s="234"/>
      <c r="S204" s="234"/>
      <c r="T204" s="234"/>
      <c r="U204" s="234"/>
      <c r="V204" s="234"/>
      <c r="W204" s="234"/>
      <c r="X204" s="234"/>
      <c r="Y204" s="234"/>
      <c r="Z204" s="214"/>
      <c r="AA204" s="214"/>
      <c r="AB204" s="214"/>
      <c r="AC204" s="214"/>
      <c r="AD204" s="214"/>
      <c r="AE204" s="214"/>
      <c r="AF204" s="214"/>
      <c r="AG204" s="214" t="s">
        <v>134</v>
      </c>
      <c r="AH204" s="214">
        <v>0</v>
      </c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ht="22.5" outlineLevel="1">
      <c r="A205" s="245">
        <v>35</v>
      </c>
      <c r="B205" s="246" t="s">
        <v>326</v>
      </c>
      <c r="C205" s="254" t="s">
        <v>327</v>
      </c>
      <c r="D205" s="247" t="s">
        <v>182</v>
      </c>
      <c r="E205" s="248">
        <v>111.06</v>
      </c>
      <c r="F205" s="249"/>
      <c r="G205" s="250">
        <f>ROUND(E205*F205,2)</f>
        <v>0</v>
      </c>
      <c r="H205" s="249"/>
      <c r="I205" s="250">
        <f>ROUND(E205*H205,2)</f>
        <v>0</v>
      </c>
      <c r="J205" s="249"/>
      <c r="K205" s="250">
        <f>ROUND(E205*J205,2)</f>
        <v>0</v>
      </c>
      <c r="L205" s="250">
        <v>21</v>
      </c>
      <c r="M205" s="250">
        <f>G205*(1+L205/100)</f>
        <v>0</v>
      </c>
      <c r="N205" s="248">
        <v>0</v>
      </c>
      <c r="O205" s="248">
        <f>ROUND(E205*N205,2)</f>
        <v>0</v>
      </c>
      <c r="P205" s="248">
        <v>0</v>
      </c>
      <c r="Q205" s="248">
        <f>ROUND(E205*P205,2)</f>
        <v>0</v>
      </c>
      <c r="R205" s="250"/>
      <c r="S205" s="250" t="s">
        <v>129</v>
      </c>
      <c r="T205" s="251" t="s">
        <v>129</v>
      </c>
      <c r="U205" s="234">
        <v>0</v>
      </c>
      <c r="V205" s="234">
        <f>ROUND(E205*U205,2)</f>
        <v>0</v>
      </c>
      <c r="W205" s="234"/>
      <c r="X205" s="234" t="s">
        <v>130</v>
      </c>
      <c r="Y205" s="234" t="s">
        <v>131</v>
      </c>
      <c r="Z205" s="214"/>
      <c r="AA205" s="214"/>
      <c r="AB205" s="214"/>
      <c r="AC205" s="214"/>
      <c r="AD205" s="214"/>
      <c r="AE205" s="214"/>
      <c r="AF205" s="214"/>
      <c r="AG205" s="214" t="s">
        <v>132</v>
      </c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2">
      <c r="A206" s="231"/>
      <c r="B206" s="232"/>
      <c r="C206" s="255" t="s">
        <v>328</v>
      </c>
      <c r="D206" s="235"/>
      <c r="E206" s="236"/>
      <c r="F206" s="234"/>
      <c r="G206" s="234"/>
      <c r="H206" s="234"/>
      <c r="I206" s="234"/>
      <c r="J206" s="234"/>
      <c r="K206" s="234"/>
      <c r="L206" s="234"/>
      <c r="M206" s="234"/>
      <c r="N206" s="233"/>
      <c r="O206" s="233"/>
      <c r="P206" s="233"/>
      <c r="Q206" s="233"/>
      <c r="R206" s="234"/>
      <c r="S206" s="234"/>
      <c r="T206" s="234"/>
      <c r="U206" s="234"/>
      <c r="V206" s="234"/>
      <c r="W206" s="234"/>
      <c r="X206" s="234"/>
      <c r="Y206" s="234"/>
      <c r="Z206" s="214"/>
      <c r="AA206" s="214"/>
      <c r="AB206" s="214"/>
      <c r="AC206" s="214"/>
      <c r="AD206" s="214"/>
      <c r="AE206" s="214"/>
      <c r="AF206" s="214"/>
      <c r="AG206" s="214" t="s">
        <v>134</v>
      </c>
      <c r="AH206" s="214">
        <v>0</v>
      </c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3">
      <c r="A207" s="231"/>
      <c r="B207" s="232"/>
      <c r="C207" s="255" t="s">
        <v>324</v>
      </c>
      <c r="D207" s="235"/>
      <c r="E207" s="236"/>
      <c r="F207" s="234"/>
      <c r="G207" s="234"/>
      <c r="H207" s="234"/>
      <c r="I207" s="234"/>
      <c r="J207" s="234"/>
      <c r="K207" s="234"/>
      <c r="L207" s="234"/>
      <c r="M207" s="234"/>
      <c r="N207" s="233"/>
      <c r="O207" s="233"/>
      <c r="P207" s="233"/>
      <c r="Q207" s="233"/>
      <c r="R207" s="234"/>
      <c r="S207" s="234"/>
      <c r="T207" s="234"/>
      <c r="U207" s="234"/>
      <c r="V207" s="234"/>
      <c r="W207" s="234"/>
      <c r="X207" s="234"/>
      <c r="Y207" s="234"/>
      <c r="Z207" s="214"/>
      <c r="AA207" s="214"/>
      <c r="AB207" s="214"/>
      <c r="AC207" s="214"/>
      <c r="AD207" s="214"/>
      <c r="AE207" s="214"/>
      <c r="AF207" s="214"/>
      <c r="AG207" s="214" t="s">
        <v>134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3">
      <c r="A208" s="231"/>
      <c r="B208" s="232"/>
      <c r="C208" s="255" t="s">
        <v>329</v>
      </c>
      <c r="D208" s="235"/>
      <c r="E208" s="236">
        <v>111.06</v>
      </c>
      <c r="F208" s="234"/>
      <c r="G208" s="234"/>
      <c r="H208" s="234"/>
      <c r="I208" s="234"/>
      <c r="J208" s="234"/>
      <c r="K208" s="234"/>
      <c r="L208" s="234"/>
      <c r="M208" s="234"/>
      <c r="N208" s="233"/>
      <c r="O208" s="233"/>
      <c r="P208" s="233"/>
      <c r="Q208" s="233"/>
      <c r="R208" s="234"/>
      <c r="S208" s="234"/>
      <c r="T208" s="234"/>
      <c r="U208" s="234"/>
      <c r="V208" s="234"/>
      <c r="W208" s="234"/>
      <c r="X208" s="234"/>
      <c r="Y208" s="234"/>
      <c r="Z208" s="214"/>
      <c r="AA208" s="214"/>
      <c r="AB208" s="214"/>
      <c r="AC208" s="214"/>
      <c r="AD208" s="214"/>
      <c r="AE208" s="214"/>
      <c r="AF208" s="214"/>
      <c r="AG208" s="214" t="s">
        <v>134</v>
      </c>
      <c r="AH208" s="214">
        <v>0</v>
      </c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1">
      <c r="A209" s="245">
        <v>36</v>
      </c>
      <c r="B209" s="246" t="s">
        <v>330</v>
      </c>
      <c r="C209" s="254" t="s">
        <v>331</v>
      </c>
      <c r="D209" s="247" t="s">
        <v>182</v>
      </c>
      <c r="E209" s="248">
        <v>12.34</v>
      </c>
      <c r="F209" s="249"/>
      <c r="G209" s="250">
        <f>ROUND(E209*F209,2)</f>
        <v>0</v>
      </c>
      <c r="H209" s="249"/>
      <c r="I209" s="250">
        <f>ROUND(E209*H209,2)</f>
        <v>0</v>
      </c>
      <c r="J209" s="249"/>
      <c r="K209" s="250">
        <f>ROUND(E209*J209,2)</f>
        <v>0</v>
      </c>
      <c r="L209" s="250">
        <v>21</v>
      </c>
      <c r="M209" s="250">
        <f>G209*(1+L209/100)</f>
        <v>0</v>
      </c>
      <c r="N209" s="248">
        <v>0</v>
      </c>
      <c r="O209" s="248">
        <f>ROUND(E209*N209,2)</f>
        <v>0</v>
      </c>
      <c r="P209" s="248">
        <v>0</v>
      </c>
      <c r="Q209" s="248">
        <f>ROUND(E209*P209,2)</f>
        <v>0</v>
      </c>
      <c r="R209" s="250"/>
      <c r="S209" s="250" t="s">
        <v>129</v>
      </c>
      <c r="T209" s="251" t="s">
        <v>129</v>
      </c>
      <c r="U209" s="234">
        <v>0.94</v>
      </c>
      <c r="V209" s="234">
        <f>ROUND(E209*U209,2)</f>
        <v>11.6</v>
      </c>
      <c r="W209" s="234"/>
      <c r="X209" s="234" t="s">
        <v>130</v>
      </c>
      <c r="Y209" s="234" t="s">
        <v>131</v>
      </c>
      <c r="Z209" s="214"/>
      <c r="AA209" s="214"/>
      <c r="AB209" s="214"/>
      <c r="AC209" s="214"/>
      <c r="AD209" s="214"/>
      <c r="AE209" s="214"/>
      <c r="AF209" s="214"/>
      <c r="AG209" s="214" t="s">
        <v>132</v>
      </c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outlineLevel="2">
      <c r="A210" s="231"/>
      <c r="B210" s="232"/>
      <c r="C210" s="255" t="s">
        <v>324</v>
      </c>
      <c r="D210" s="235"/>
      <c r="E210" s="236"/>
      <c r="F210" s="234"/>
      <c r="G210" s="234"/>
      <c r="H210" s="234"/>
      <c r="I210" s="234"/>
      <c r="J210" s="234"/>
      <c r="K210" s="234"/>
      <c r="L210" s="234"/>
      <c r="M210" s="234"/>
      <c r="N210" s="233"/>
      <c r="O210" s="233"/>
      <c r="P210" s="233"/>
      <c r="Q210" s="233"/>
      <c r="R210" s="234"/>
      <c r="S210" s="234"/>
      <c r="T210" s="234"/>
      <c r="U210" s="234"/>
      <c r="V210" s="234"/>
      <c r="W210" s="234"/>
      <c r="X210" s="234"/>
      <c r="Y210" s="234"/>
      <c r="Z210" s="214"/>
      <c r="AA210" s="214"/>
      <c r="AB210" s="214"/>
      <c r="AC210" s="214"/>
      <c r="AD210" s="214"/>
      <c r="AE210" s="214"/>
      <c r="AF210" s="214"/>
      <c r="AG210" s="214" t="s">
        <v>134</v>
      </c>
      <c r="AH210" s="214">
        <v>0</v>
      </c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3">
      <c r="A211" s="231"/>
      <c r="B211" s="232"/>
      <c r="C211" s="255" t="s">
        <v>325</v>
      </c>
      <c r="D211" s="235"/>
      <c r="E211" s="236">
        <v>12.34</v>
      </c>
      <c r="F211" s="234"/>
      <c r="G211" s="234"/>
      <c r="H211" s="234"/>
      <c r="I211" s="234"/>
      <c r="J211" s="234"/>
      <c r="K211" s="234"/>
      <c r="L211" s="234"/>
      <c r="M211" s="234"/>
      <c r="N211" s="233"/>
      <c r="O211" s="233"/>
      <c r="P211" s="233"/>
      <c r="Q211" s="233"/>
      <c r="R211" s="234"/>
      <c r="S211" s="234"/>
      <c r="T211" s="234"/>
      <c r="U211" s="234"/>
      <c r="V211" s="234"/>
      <c r="W211" s="234"/>
      <c r="X211" s="234"/>
      <c r="Y211" s="234"/>
      <c r="Z211" s="214"/>
      <c r="AA211" s="214"/>
      <c r="AB211" s="214"/>
      <c r="AC211" s="214"/>
      <c r="AD211" s="214"/>
      <c r="AE211" s="214"/>
      <c r="AF211" s="214"/>
      <c r="AG211" s="214" t="s">
        <v>134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ht="22.5" outlineLevel="1">
      <c r="A212" s="245">
        <v>37</v>
      </c>
      <c r="B212" s="246" t="s">
        <v>332</v>
      </c>
      <c r="C212" s="254" t="s">
        <v>333</v>
      </c>
      <c r="D212" s="247" t="s">
        <v>182</v>
      </c>
      <c r="E212" s="248">
        <v>12.34</v>
      </c>
      <c r="F212" s="249"/>
      <c r="G212" s="250">
        <f>ROUND(E212*F212,2)</f>
        <v>0</v>
      </c>
      <c r="H212" s="249"/>
      <c r="I212" s="250">
        <f>ROUND(E212*H212,2)</f>
        <v>0</v>
      </c>
      <c r="J212" s="249"/>
      <c r="K212" s="250">
        <f>ROUND(E212*J212,2)</f>
        <v>0</v>
      </c>
      <c r="L212" s="250">
        <v>21</v>
      </c>
      <c r="M212" s="250">
        <f>G212*(1+L212/100)</f>
        <v>0</v>
      </c>
      <c r="N212" s="248">
        <v>0</v>
      </c>
      <c r="O212" s="248">
        <f>ROUND(E212*N212,2)</f>
        <v>0</v>
      </c>
      <c r="P212" s="248">
        <v>0</v>
      </c>
      <c r="Q212" s="248">
        <f>ROUND(E212*P212,2)</f>
        <v>0</v>
      </c>
      <c r="R212" s="250"/>
      <c r="S212" s="250" t="s">
        <v>129</v>
      </c>
      <c r="T212" s="251" t="s">
        <v>129</v>
      </c>
      <c r="U212" s="234">
        <v>0</v>
      </c>
      <c r="V212" s="234">
        <f>ROUND(E212*U212,2)</f>
        <v>0</v>
      </c>
      <c r="W212" s="234"/>
      <c r="X212" s="234" t="s">
        <v>130</v>
      </c>
      <c r="Y212" s="234" t="s">
        <v>131</v>
      </c>
      <c r="Z212" s="214"/>
      <c r="AA212" s="214"/>
      <c r="AB212" s="214"/>
      <c r="AC212" s="214"/>
      <c r="AD212" s="214"/>
      <c r="AE212" s="214"/>
      <c r="AF212" s="214"/>
      <c r="AG212" s="214" t="s">
        <v>132</v>
      </c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2">
      <c r="A213" s="231"/>
      <c r="B213" s="232"/>
      <c r="C213" s="256" t="s">
        <v>334</v>
      </c>
      <c r="D213" s="252"/>
      <c r="E213" s="252"/>
      <c r="F213" s="252"/>
      <c r="G213" s="252"/>
      <c r="H213" s="234"/>
      <c r="I213" s="234"/>
      <c r="J213" s="234"/>
      <c r="K213" s="234"/>
      <c r="L213" s="234"/>
      <c r="M213" s="234"/>
      <c r="N213" s="233"/>
      <c r="O213" s="233"/>
      <c r="P213" s="233"/>
      <c r="Q213" s="233"/>
      <c r="R213" s="234"/>
      <c r="S213" s="234"/>
      <c r="T213" s="234"/>
      <c r="U213" s="234"/>
      <c r="V213" s="234"/>
      <c r="W213" s="234"/>
      <c r="X213" s="234"/>
      <c r="Y213" s="234"/>
      <c r="Z213" s="214"/>
      <c r="AA213" s="214"/>
      <c r="AB213" s="214"/>
      <c r="AC213" s="214"/>
      <c r="AD213" s="214"/>
      <c r="AE213" s="214"/>
      <c r="AF213" s="214"/>
      <c r="AG213" s="214" t="s">
        <v>170</v>
      </c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2">
      <c r="A214" s="231"/>
      <c r="B214" s="232"/>
      <c r="C214" s="255" t="s">
        <v>183</v>
      </c>
      <c r="D214" s="235"/>
      <c r="E214" s="236"/>
      <c r="F214" s="234"/>
      <c r="G214" s="234"/>
      <c r="H214" s="234"/>
      <c r="I214" s="234"/>
      <c r="J214" s="234"/>
      <c r="K214" s="234"/>
      <c r="L214" s="234"/>
      <c r="M214" s="234"/>
      <c r="N214" s="233"/>
      <c r="O214" s="233"/>
      <c r="P214" s="233"/>
      <c r="Q214" s="233"/>
      <c r="R214" s="234"/>
      <c r="S214" s="234"/>
      <c r="T214" s="234"/>
      <c r="U214" s="234"/>
      <c r="V214" s="234"/>
      <c r="W214" s="234"/>
      <c r="X214" s="234"/>
      <c r="Y214" s="234"/>
      <c r="Z214" s="214"/>
      <c r="AA214" s="214"/>
      <c r="AB214" s="214"/>
      <c r="AC214" s="214"/>
      <c r="AD214" s="214"/>
      <c r="AE214" s="214"/>
      <c r="AF214" s="214"/>
      <c r="AG214" s="214" t="s">
        <v>134</v>
      </c>
      <c r="AH214" s="214">
        <v>0</v>
      </c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3">
      <c r="A215" s="231"/>
      <c r="B215" s="232"/>
      <c r="C215" s="255" t="s">
        <v>324</v>
      </c>
      <c r="D215" s="235"/>
      <c r="E215" s="236"/>
      <c r="F215" s="234"/>
      <c r="G215" s="234"/>
      <c r="H215" s="234"/>
      <c r="I215" s="234"/>
      <c r="J215" s="234"/>
      <c r="K215" s="234"/>
      <c r="L215" s="234"/>
      <c r="M215" s="234"/>
      <c r="N215" s="233"/>
      <c r="O215" s="233"/>
      <c r="P215" s="233"/>
      <c r="Q215" s="233"/>
      <c r="R215" s="234"/>
      <c r="S215" s="234"/>
      <c r="T215" s="234"/>
      <c r="U215" s="234"/>
      <c r="V215" s="234"/>
      <c r="W215" s="234"/>
      <c r="X215" s="234"/>
      <c r="Y215" s="234"/>
      <c r="Z215" s="214"/>
      <c r="AA215" s="214"/>
      <c r="AB215" s="214"/>
      <c r="AC215" s="214"/>
      <c r="AD215" s="214"/>
      <c r="AE215" s="214"/>
      <c r="AF215" s="214"/>
      <c r="AG215" s="214" t="s">
        <v>134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3">
      <c r="A216" s="231"/>
      <c r="B216" s="232"/>
      <c r="C216" s="255" t="s">
        <v>325</v>
      </c>
      <c r="D216" s="235"/>
      <c r="E216" s="236">
        <v>12.34</v>
      </c>
      <c r="F216" s="234"/>
      <c r="G216" s="234"/>
      <c r="H216" s="234"/>
      <c r="I216" s="234"/>
      <c r="J216" s="234"/>
      <c r="K216" s="234"/>
      <c r="L216" s="234"/>
      <c r="M216" s="234"/>
      <c r="N216" s="233"/>
      <c r="O216" s="233"/>
      <c r="P216" s="233"/>
      <c r="Q216" s="233"/>
      <c r="R216" s="234"/>
      <c r="S216" s="234"/>
      <c r="T216" s="234"/>
      <c r="U216" s="234"/>
      <c r="V216" s="234"/>
      <c r="W216" s="234"/>
      <c r="X216" s="234"/>
      <c r="Y216" s="234"/>
      <c r="Z216" s="214"/>
      <c r="AA216" s="214"/>
      <c r="AB216" s="214"/>
      <c r="AC216" s="214"/>
      <c r="AD216" s="214"/>
      <c r="AE216" s="214"/>
      <c r="AF216" s="214"/>
      <c r="AG216" s="214" t="s">
        <v>134</v>
      </c>
      <c r="AH216" s="214">
        <v>0</v>
      </c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>
      <c r="A217" s="238" t="s">
        <v>124</v>
      </c>
      <c r="B217" s="239" t="s">
        <v>96</v>
      </c>
      <c r="C217" s="253" t="s">
        <v>29</v>
      </c>
      <c r="D217" s="240"/>
      <c r="E217" s="241"/>
      <c r="F217" s="242"/>
      <c r="G217" s="242">
        <f>SUMIF(AG218:AG222,"&lt;&gt;NOR",G218:G222)</f>
        <v>0</v>
      </c>
      <c r="H217" s="242"/>
      <c r="I217" s="242">
        <f>SUM(I218:I222)</f>
        <v>0</v>
      </c>
      <c r="J217" s="242"/>
      <c r="K217" s="242">
        <f>SUM(K218:K222)</f>
        <v>0</v>
      </c>
      <c r="L217" s="242"/>
      <c r="M217" s="242">
        <f>SUM(M218:M222)</f>
        <v>0</v>
      </c>
      <c r="N217" s="241"/>
      <c r="O217" s="241">
        <f>SUM(O218:O222)</f>
        <v>0</v>
      </c>
      <c r="P217" s="241"/>
      <c r="Q217" s="241">
        <f>SUM(Q218:Q222)</f>
        <v>0</v>
      </c>
      <c r="R217" s="242"/>
      <c r="S217" s="242"/>
      <c r="T217" s="243"/>
      <c r="U217" s="237"/>
      <c r="V217" s="237">
        <f>SUM(V218:V222)</f>
        <v>0</v>
      </c>
      <c r="W217" s="237"/>
      <c r="X217" s="237"/>
      <c r="Y217" s="237"/>
      <c r="AG217" t="s">
        <v>125</v>
      </c>
    </row>
    <row r="218" spans="1:60" outlineLevel="1">
      <c r="A218" s="245">
        <v>38</v>
      </c>
      <c r="B218" s="246" t="s">
        <v>335</v>
      </c>
      <c r="C218" s="254" t="s">
        <v>336</v>
      </c>
      <c r="D218" s="247" t="s">
        <v>337</v>
      </c>
      <c r="E218" s="248">
        <v>1</v>
      </c>
      <c r="F218" s="249"/>
      <c r="G218" s="250">
        <f>ROUND(E218*F218,2)</f>
        <v>0</v>
      </c>
      <c r="H218" s="249"/>
      <c r="I218" s="250">
        <f>ROUND(E218*H218,2)</f>
        <v>0</v>
      </c>
      <c r="J218" s="249"/>
      <c r="K218" s="250">
        <f>ROUND(E218*J218,2)</f>
        <v>0</v>
      </c>
      <c r="L218" s="250">
        <v>21</v>
      </c>
      <c r="M218" s="250">
        <f>G218*(1+L218/100)</f>
        <v>0</v>
      </c>
      <c r="N218" s="248">
        <v>0</v>
      </c>
      <c r="O218" s="248">
        <f>ROUND(E218*N218,2)</f>
        <v>0</v>
      </c>
      <c r="P218" s="248">
        <v>0</v>
      </c>
      <c r="Q218" s="248">
        <f>ROUND(E218*P218,2)</f>
        <v>0</v>
      </c>
      <c r="R218" s="250"/>
      <c r="S218" s="250" t="s">
        <v>129</v>
      </c>
      <c r="T218" s="251" t="s">
        <v>255</v>
      </c>
      <c r="U218" s="234">
        <v>0</v>
      </c>
      <c r="V218" s="234">
        <f>ROUND(E218*U218,2)</f>
        <v>0</v>
      </c>
      <c r="W218" s="234"/>
      <c r="X218" s="234" t="s">
        <v>338</v>
      </c>
      <c r="Y218" s="234" t="s">
        <v>131</v>
      </c>
      <c r="Z218" s="214"/>
      <c r="AA218" s="214"/>
      <c r="AB218" s="214"/>
      <c r="AC218" s="214"/>
      <c r="AD218" s="214"/>
      <c r="AE218" s="214"/>
      <c r="AF218" s="214"/>
      <c r="AG218" s="214" t="s">
        <v>339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2">
      <c r="A219" s="231"/>
      <c r="B219" s="232"/>
      <c r="C219" s="256" t="s">
        <v>340</v>
      </c>
      <c r="D219" s="252"/>
      <c r="E219" s="252"/>
      <c r="F219" s="252"/>
      <c r="G219" s="252"/>
      <c r="H219" s="234"/>
      <c r="I219" s="234"/>
      <c r="J219" s="234"/>
      <c r="K219" s="234"/>
      <c r="L219" s="234"/>
      <c r="M219" s="234"/>
      <c r="N219" s="233"/>
      <c r="O219" s="233"/>
      <c r="P219" s="233"/>
      <c r="Q219" s="233"/>
      <c r="R219" s="234"/>
      <c r="S219" s="234"/>
      <c r="T219" s="234"/>
      <c r="U219" s="234"/>
      <c r="V219" s="234"/>
      <c r="W219" s="234"/>
      <c r="X219" s="234"/>
      <c r="Y219" s="234"/>
      <c r="Z219" s="214"/>
      <c r="AA219" s="214"/>
      <c r="AB219" s="214"/>
      <c r="AC219" s="214"/>
      <c r="AD219" s="214"/>
      <c r="AE219" s="214"/>
      <c r="AF219" s="214"/>
      <c r="AG219" s="214" t="s">
        <v>170</v>
      </c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2">
      <c r="A220" s="231"/>
      <c r="B220" s="232"/>
      <c r="C220" s="255" t="s">
        <v>43</v>
      </c>
      <c r="D220" s="235"/>
      <c r="E220" s="236">
        <v>1</v>
      </c>
      <c r="F220" s="234"/>
      <c r="G220" s="234"/>
      <c r="H220" s="234"/>
      <c r="I220" s="234"/>
      <c r="J220" s="234"/>
      <c r="K220" s="234"/>
      <c r="L220" s="234"/>
      <c r="M220" s="234"/>
      <c r="N220" s="233"/>
      <c r="O220" s="233"/>
      <c r="P220" s="233"/>
      <c r="Q220" s="233"/>
      <c r="R220" s="234"/>
      <c r="S220" s="234"/>
      <c r="T220" s="234"/>
      <c r="U220" s="234"/>
      <c r="V220" s="234"/>
      <c r="W220" s="234"/>
      <c r="X220" s="234"/>
      <c r="Y220" s="234"/>
      <c r="Z220" s="214"/>
      <c r="AA220" s="214"/>
      <c r="AB220" s="214"/>
      <c r="AC220" s="214"/>
      <c r="AD220" s="214"/>
      <c r="AE220" s="214"/>
      <c r="AF220" s="214"/>
      <c r="AG220" s="214" t="s">
        <v>134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>
      <c r="A221" s="245">
        <v>39</v>
      </c>
      <c r="B221" s="246" t="s">
        <v>341</v>
      </c>
      <c r="C221" s="254" t="s">
        <v>342</v>
      </c>
      <c r="D221" s="247" t="s">
        <v>337</v>
      </c>
      <c r="E221" s="248">
        <v>1</v>
      </c>
      <c r="F221" s="249"/>
      <c r="G221" s="250">
        <f>ROUND(E221*F221,2)</f>
        <v>0</v>
      </c>
      <c r="H221" s="249"/>
      <c r="I221" s="250">
        <f>ROUND(E221*H221,2)</f>
        <v>0</v>
      </c>
      <c r="J221" s="249"/>
      <c r="K221" s="250">
        <f>ROUND(E221*J221,2)</f>
        <v>0</v>
      </c>
      <c r="L221" s="250">
        <v>21</v>
      </c>
      <c r="M221" s="250">
        <f>G221*(1+L221/100)</f>
        <v>0</v>
      </c>
      <c r="N221" s="248">
        <v>0</v>
      </c>
      <c r="O221" s="248">
        <f>ROUND(E221*N221,2)</f>
        <v>0</v>
      </c>
      <c r="P221" s="248">
        <v>0</v>
      </c>
      <c r="Q221" s="248">
        <f>ROUND(E221*P221,2)</f>
        <v>0</v>
      </c>
      <c r="R221" s="250"/>
      <c r="S221" s="250" t="s">
        <v>254</v>
      </c>
      <c r="T221" s="251" t="s">
        <v>255</v>
      </c>
      <c r="U221" s="234">
        <v>0</v>
      </c>
      <c r="V221" s="234">
        <f>ROUND(E221*U221,2)</f>
        <v>0</v>
      </c>
      <c r="W221" s="234"/>
      <c r="X221" s="234" t="s">
        <v>338</v>
      </c>
      <c r="Y221" s="234" t="s">
        <v>131</v>
      </c>
      <c r="Z221" s="214"/>
      <c r="AA221" s="214"/>
      <c r="AB221" s="214"/>
      <c r="AC221" s="214"/>
      <c r="AD221" s="214"/>
      <c r="AE221" s="214"/>
      <c r="AF221" s="214"/>
      <c r="AG221" s="214" t="s">
        <v>339</v>
      </c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2">
      <c r="A222" s="231"/>
      <c r="B222" s="232"/>
      <c r="C222" s="255" t="s">
        <v>43</v>
      </c>
      <c r="D222" s="235"/>
      <c r="E222" s="236">
        <v>1</v>
      </c>
      <c r="F222" s="234"/>
      <c r="G222" s="234"/>
      <c r="H222" s="234"/>
      <c r="I222" s="234"/>
      <c r="J222" s="234"/>
      <c r="K222" s="234"/>
      <c r="L222" s="234"/>
      <c r="M222" s="234"/>
      <c r="N222" s="233"/>
      <c r="O222" s="233"/>
      <c r="P222" s="233"/>
      <c r="Q222" s="233"/>
      <c r="R222" s="234"/>
      <c r="S222" s="234"/>
      <c r="T222" s="234"/>
      <c r="U222" s="234"/>
      <c r="V222" s="234"/>
      <c r="W222" s="234"/>
      <c r="X222" s="234"/>
      <c r="Y222" s="234"/>
      <c r="Z222" s="214"/>
      <c r="AA222" s="214"/>
      <c r="AB222" s="214"/>
      <c r="AC222" s="214"/>
      <c r="AD222" s="214"/>
      <c r="AE222" s="214"/>
      <c r="AF222" s="214"/>
      <c r="AG222" s="214" t="s">
        <v>134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>
      <c r="A223" s="3"/>
      <c r="B223" s="4"/>
      <c r="C223" s="257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AE223">
        <v>12</v>
      </c>
      <c r="AF223">
        <v>21</v>
      </c>
      <c r="AG223" t="s">
        <v>110</v>
      </c>
    </row>
    <row r="224" spans="1:60">
      <c r="A224" s="217"/>
      <c r="B224" s="218" t="s">
        <v>31</v>
      </c>
      <c r="C224" s="258"/>
      <c r="D224" s="219"/>
      <c r="E224" s="220"/>
      <c r="F224" s="220"/>
      <c r="G224" s="244">
        <f>G8+G68+G85+G94+G107+G112+G119+G135+G154+G158+G181+G187+G196+G200+G217</f>
        <v>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AE224">
        <f>SUMIF(L7:L222,AE223,G7:G222)</f>
        <v>0</v>
      </c>
      <c r="AF224">
        <f>SUMIF(L7:L222,AF223,G7:G222)</f>
        <v>0</v>
      </c>
      <c r="AG224" t="s">
        <v>343</v>
      </c>
    </row>
    <row r="225" spans="1:33">
      <c r="A225" s="3"/>
      <c r="B225" s="4"/>
      <c r="C225" s="257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33">
      <c r="A226" s="3"/>
      <c r="B226" s="4"/>
      <c r="C226" s="257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33">
      <c r="A227" s="221" t="s">
        <v>344</v>
      </c>
      <c r="B227" s="221"/>
      <c r="C227" s="259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33">
      <c r="A228" s="222"/>
      <c r="B228" s="223"/>
      <c r="C228" s="260"/>
      <c r="D228" s="223"/>
      <c r="E228" s="223"/>
      <c r="F228" s="223"/>
      <c r="G228" s="22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AG228" t="s">
        <v>345</v>
      </c>
    </row>
    <row r="229" spans="1:33">
      <c r="A229" s="225"/>
      <c r="B229" s="226"/>
      <c r="C229" s="261"/>
      <c r="D229" s="226"/>
      <c r="E229" s="226"/>
      <c r="F229" s="226"/>
      <c r="G229" s="227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33">
      <c r="A230" s="225"/>
      <c r="B230" s="226"/>
      <c r="C230" s="261"/>
      <c r="D230" s="226"/>
      <c r="E230" s="226"/>
      <c r="F230" s="226"/>
      <c r="G230" s="227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33">
      <c r="A231" s="225"/>
      <c r="B231" s="226"/>
      <c r="C231" s="261"/>
      <c r="D231" s="226"/>
      <c r="E231" s="226"/>
      <c r="F231" s="226"/>
      <c r="G231" s="227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33">
      <c r="A232" s="228"/>
      <c r="B232" s="229"/>
      <c r="C232" s="262"/>
      <c r="D232" s="229"/>
      <c r="E232" s="229"/>
      <c r="F232" s="229"/>
      <c r="G232" s="23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33">
      <c r="A233" s="3"/>
      <c r="B233" s="4"/>
      <c r="C233" s="257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33">
      <c r="C234" s="263"/>
      <c r="D234" s="10"/>
      <c r="AG234" t="s">
        <v>346</v>
      </c>
    </row>
    <row r="235" spans="1:33">
      <c r="D235" s="10"/>
    </row>
    <row r="236" spans="1:33">
      <c r="D236" s="10"/>
    </row>
    <row r="237" spans="1:33">
      <c r="D237" s="10"/>
    </row>
    <row r="238" spans="1:33">
      <c r="D238" s="10"/>
    </row>
    <row r="239" spans="1:33">
      <c r="D239" s="10"/>
    </row>
    <row r="240" spans="1:33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13">
    <mergeCell ref="C202:G202"/>
    <mergeCell ref="C213:G213"/>
    <mergeCell ref="C219:G219"/>
    <mergeCell ref="A1:G1"/>
    <mergeCell ref="C2:G2"/>
    <mergeCell ref="C3:G3"/>
    <mergeCell ref="C4:G4"/>
    <mergeCell ref="A227:C227"/>
    <mergeCell ref="A228:G232"/>
    <mergeCell ref="C40:G40"/>
    <mergeCell ref="C78:G78"/>
    <mergeCell ref="C114:G114"/>
    <mergeCell ref="C137:G137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2025-03-13T19:31:15Z</dcterms:modified>
</cp:coreProperties>
</file>