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25 - Oprava sportovní p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'125 - Oprava sportovní po...'!$C$80:$K$167</definedName>
    <definedName name="_xlnm.Print_Area" localSheetId="1">'125 - Oprava sportovní po...'!$C$4:$J$37,'125 - Oprava sportovní po...'!$C$43:$J$64,'125 - Oprava sportovní po...'!$C$70:$K$167</definedName>
    <definedName name="_xlnm.Print_Titles" localSheetId="1">'125 - Oprava sportovní po...'!$80:$80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6"/>
  <c r="BH166"/>
  <c r="BG166"/>
  <c r="BF166"/>
  <c r="T166"/>
  <c r="T165"/>
  <c r="T164"/>
  <c r="R166"/>
  <c r="R165"/>
  <c r="R164"/>
  <c r="P166"/>
  <c r="P165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4"/>
  <c r="BH84"/>
  <c r="BG84"/>
  <c r="BF84"/>
  <c r="T84"/>
  <c r="R84"/>
  <c r="P84"/>
  <c r="F77"/>
  <c r="F75"/>
  <c r="E73"/>
  <c r="F50"/>
  <c r="F48"/>
  <c r="E46"/>
  <c r="J22"/>
  <c r="E22"/>
  <c r="J51"/>
  <c r="J21"/>
  <c r="J19"/>
  <c r="E19"/>
  <c r="J77"/>
  <c r="J18"/>
  <c r="J16"/>
  <c r="E16"/>
  <c r="F51"/>
  <c r="J15"/>
  <c r="J10"/>
  <c r="J48"/>
  <c i="1" r="L50"/>
  <c r="AM50"/>
  <c r="AM49"/>
  <c r="L49"/>
  <c r="AM47"/>
  <c r="L47"/>
  <c r="L45"/>
  <c r="L44"/>
  <c i="2" r="J166"/>
  <c r="J157"/>
  <c r="BK107"/>
  <c r="J95"/>
  <c r="BK114"/>
  <c r="J101"/>
  <c r="J104"/>
  <c r="BK140"/>
  <c r="J155"/>
  <c r="BK142"/>
  <c r="J148"/>
  <c r="BK155"/>
  <c r="J159"/>
  <c r="J132"/>
  <c r="J100"/>
  <c i="1" r="AS54"/>
  <c i="2" r="J153"/>
  <c r="BK162"/>
  <c r="J107"/>
  <c r="BK120"/>
  <c r="BK118"/>
  <c r="J89"/>
  <c r="BK161"/>
  <c r="BK99"/>
  <c r="J138"/>
  <c r="J126"/>
  <c r="BK166"/>
  <c r="BK132"/>
  <c r="J162"/>
  <c r="J121"/>
  <c r="BK104"/>
  <c r="BK100"/>
  <c r="J118"/>
  <c r="BK151"/>
  <c r="J84"/>
  <c r="J151"/>
  <c r="BK121"/>
  <c r="BK160"/>
  <c r="BK95"/>
  <c r="BK101"/>
  <c r="BK116"/>
  <c r="J105"/>
  <c r="BK112"/>
  <c r="J96"/>
  <c r="BK126"/>
  <c r="J140"/>
  <c r="BK105"/>
  <c r="J116"/>
  <c r="BK84"/>
  <c r="J145"/>
  <c r="BK153"/>
  <c r="BK159"/>
  <c r="J92"/>
  <c r="BK89"/>
  <c r="BK138"/>
  <c r="BK92"/>
  <c r="BK157"/>
  <c r="J112"/>
  <c r="BK145"/>
  <c r="BK96"/>
  <c r="J120"/>
  <c r="J160"/>
  <c r="J99"/>
  <c r="BK148"/>
  <c r="J142"/>
  <c r="J161"/>
  <c r="J114"/>
  <c l="1" r="R83"/>
  <c r="R82"/>
  <c r="R98"/>
  <c r="R103"/>
  <c r="BK83"/>
  <c r="J83"/>
  <c r="J57"/>
  <c r="T147"/>
  <c r="BK103"/>
  <c r="J103"/>
  <c r="J60"/>
  <c r="BK147"/>
  <c r="J147"/>
  <c r="J61"/>
  <c r="P83"/>
  <c r="P82"/>
  <c r="P103"/>
  <c r="P147"/>
  <c r="T103"/>
  <c r="T83"/>
  <c r="T82"/>
  <c r="BK98"/>
  <c r="J98"/>
  <c r="J59"/>
  <c r="P98"/>
  <c r="T98"/>
  <c r="R147"/>
  <c r="BK165"/>
  <c r="BK164"/>
  <c r="J164"/>
  <c r="J62"/>
  <c r="BE166"/>
  <c r="F78"/>
  <c r="BE120"/>
  <c r="BE160"/>
  <c r="BE162"/>
  <c r="BE84"/>
  <c r="BE126"/>
  <c r="BE151"/>
  <c r="J78"/>
  <c r="BE132"/>
  <c r="J75"/>
  <c r="BE96"/>
  <c r="BE116"/>
  <c r="BE121"/>
  <c r="BE138"/>
  <c r="BE159"/>
  <c r="BE161"/>
  <c r="BE107"/>
  <c r="BE140"/>
  <c r="BE145"/>
  <c r="BE153"/>
  <c r="BE100"/>
  <c r="J50"/>
  <c r="BE89"/>
  <c r="BE92"/>
  <c r="BE112"/>
  <c r="BE114"/>
  <c r="BE118"/>
  <c r="BE155"/>
  <c r="BE95"/>
  <c r="BE99"/>
  <c r="BE101"/>
  <c r="BE142"/>
  <c r="BE104"/>
  <c r="BE105"/>
  <c r="BE148"/>
  <c r="BE157"/>
  <c r="F32"/>
  <c i="1" r="BA55"/>
  <c r="BA54"/>
  <c r="AW54"/>
  <c r="AK30"/>
  <c i="2" r="F33"/>
  <c i="1" r="BB55"/>
  <c r="BB54"/>
  <c r="W31"/>
  <c i="2" r="F34"/>
  <c i="1" r="BC55"/>
  <c r="BC54"/>
  <c r="W32"/>
  <c i="2" r="F35"/>
  <c i="1" r="BD55"/>
  <c r="BD54"/>
  <c r="W33"/>
  <c i="2" r="J32"/>
  <c i="1" r="AW55"/>
  <c i="2" l="1" r="T97"/>
  <c r="R97"/>
  <c r="P97"/>
  <c r="P81"/>
  <c i="1" r="AU55"/>
  <c i="2" r="T81"/>
  <c r="R81"/>
  <c r="BK82"/>
  <c r="J82"/>
  <c r="J56"/>
  <c r="BK97"/>
  <c r="J97"/>
  <c r="J58"/>
  <c r="J165"/>
  <c r="J63"/>
  <c i="1" r="W30"/>
  <c i="2" r="J31"/>
  <c i="1" r="AV55"/>
  <c r="AT55"/>
  <c r="AX54"/>
  <c i="2" r="F31"/>
  <c i="1" r="AZ55"/>
  <c r="AZ54"/>
  <c r="W29"/>
  <c r="AY54"/>
  <c r="AU54"/>
  <c i="2" l="1" r="BK81"/>
  <c r="J8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<sst xmlns="http://schemas.openxmlformats.org/spreadsheetml/2006/main">
  <si>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</si>
  <si>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</si>
  <si>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</si>
  <si>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</si>
  <si>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</si>
  <si>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{5e116c94-3056-405e-b57b-a8f0cb8e50cc}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</si>
  <si>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</si>
  <si>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</si>
  <si>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</si>
  <si>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</si>
  <si>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</si>
  <si>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</si>
  <si>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</si>
  <si>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</si>
  <si>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</si>
  <si>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</si>
  <si>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</si>
  <si>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sportovní podlahy v tělocvičně ZŠ Školní 1544/5, Děčín VI</t>
  </si>
  <si>
    <t>KSO:</t>
  </si>
  <si>
    <t/>
  </si>
  <si>
    <t>CC-CZ:</t>
  </si>
  <si>
    <t>Místo:</t>
  </si>
  <si>
    <t>ZŠ Školní 1544/5, Děčín VI</t>
  </si>
  <si>
    <t>Datum:</t>
  </si>
  <si>
    <t>22. 5. 2025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</si>
  <si>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</si>
  <si>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</si>
  <si>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</si>
  <si>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</si>
  <si>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</si>
  <si>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</si>
  <si>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</si>
  <si>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</si>
  <si>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</si>
  <si>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</si>
  <si>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</si>
  <si>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</si>
  <si>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</si>
  <si>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</si>
  <si>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</si>
  <si>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</si>
  <si>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</si>
  <si>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</si>
  <si>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</si>
  <si>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</si>
  <si>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</si>
  <si>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</si>
  <si>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</si>
  <si>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</si>
  <si>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</si>
  <si>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</si>
  <si>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</si>
  <si>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</si>
  <si>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</si>
  <si>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</si>
  <si>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</si>
  <si>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</si>
  <si>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</si>
  <si>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</si>
  <si>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</si>
  <si>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</si>
  <si>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</si>
  <si>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</si>
  <si>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</si>
  <si>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</si>
  <si>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</si>
  <si>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</si>
  <si>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</si>
  <si>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</si>
  <si>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</si>
  <si>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</si>
  <si>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</si>
  <si>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</si>
  <si>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</si>
  <si>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</si>
  <si>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</si>
  <si>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</si>
  <si>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</si>
  <si>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</si>
  <si>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</si>
  <si>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</si>
  <si>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</si>
  <si>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</si>
  <si>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</si>
  <si>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</si>
  <si>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</si>
  <si>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</t>
  </si>
  <si>
    <t>PSV - Práce a dodávky PSV</t>
  </si>
  <si>
    <t xml:space="preserve">    766 - Konstrukce truhlářské</t>
  </si>
  <si>
    <t xml:space="preserve">    775 - Podlahy skládané</t>
  </si>
  <si>
    <t xml:space="preserve">    777 - Podlahy lité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</si>
  <si>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</si>
  <si>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</si>
  <si>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</si>
  <si>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</si>
  <si>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</si>
  <si>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</si>
  <si>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</si>
  <si>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</si>
  <si>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</si>
  <si>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</si>
  <si>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</si>
  <si>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</si>
  <si>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</si>
  <si>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</si>
  <si>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</si>
  <si>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</si>
  <si>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</si>
  <si>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</si>
  <si>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</si>
  <si>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</t>
  </si>
  <si>
    <t>K</t>
  </si>
  <si>
    <t>775411820</t>
  </si>
  <si>
    <t>Demontáž soklíků nebo lišt dřevěných do suti připevněných vruty</t>
  </si>
  <si>
    <t>m</t>
  </si>
  <si>
    <t>CS ÚRS 2025 01</t>
  </si>
  <si>
    <t>4</t>
  </si>
  <si>
    <t>-928380876</t>
  </si>
  <si>
    <t>Online PSC</t>
  </si>
  <si>
    <t>https://podminky.urs.cz/item/CS_URS_2025_01/775411820</t>
  </si>
  <si>
    <t>VV</t>
  </si>
  <si>
    <t>"místnost D01"(11,50+18,00)*2</t>
  </si>
  <si>
    <t>"místnost D04"(3,90+6,00)*2</t>
  </si>
  <si>
    <t>Součet</t>
  </si>
  <si>
    <t>965046111</t>
  </si>
  <si>
    <t>Broušení stávajících betonových podlah úběr do 3 mm</t>
  </si>
  <si>
    <t>m2</t>
  </si>
  <si>
    <t>16</t>
  </si>
  <si>
    <t>1381269974</t>
  </si>
  <si>
    <t>https://podminky.urs.cz/item/CS_URS_2025_01/965046111</t>
  </si>
  <si>
    <t>"místnost D05"3,90*2,10</t>
  </si>
  <si>
    <t>3</t>
  </si>
  <si>
    <t>965046119</t>
  </si>
  <si>
    <t>Broušení stávajících betonových podlah Příplatek k ceně za každý další 1 mm úběru</t>
  </si>
  <si>
    <t>-1228948515</t>
  </si>
  <si>
    <t>https://podminky.urs.cz/item/CS_URS_2025_01/965046119</t>
  </si>
  <si>
    <t>8,19*2 'Přepočtené koeficientem množství</t>
  </si>
  <si>
    <t>995.1</t>
  </si>
  <si>
    <t>Demontáž a zpětná montáž ribstolí (žebřin)</t>
  </si>
  <si>
    <t>kus</t>
  </si>
  <si>
    <t>R-položka</t>
  </si>
  <si>
    <t>323271448</t>
  </si>
  <si>
    <t>5</t>
  </si>
  <si>
    <t>995.2</t>
  </si>
  <si>
    <t>Demontáž kovových patek tělocvičného nářadí ukotveného ve stávající podlaze výšková úprava, frézováním vlysů, zpětná montáž</t>
  </si>
  <si>
    <t>2106905399</t>
  </si>
  <si>
    <t>PSV</t>
  </si>
  <si>
    <t>Práce a dodávky PSV</t>
  </si>
  <si>
    <t>766</t>
  </si>
  <si>
    <t>Konstrukce truhlářské</t>
  </si>
  <si>
    <t>6</t>
  </si>
  <si>
    <t>76666181R</t>
  </si>
  <si>
    <t>Demontáž okopového prkna pod dřevěným obložení stěn</t>
  </si>
  <si>
    <t>-478992032</t>
  </si>
  <si>
    <t>7</t>
  </si>
  <si>
    <t>76666071R</t>
  </si>
  <si>
    <t>Montáž okopového prkna pod dřevěné obložení stěn</t>
  </si>
  <si>
    <t>-1647082035</t>
  </si>
  <si>
    <t>8</t>
  </si>
  <si>
    <t>M</t>
  </si>
  <si>
    <t>6051410R</t>
  </si>
  <si>
    <t>prkno okopové hoblované lakované</t>
  </si>
  <si>
    <t>32</t>
  </si>
  <si>
    <t>-1255195604</t>
  </si>
  <si>
    <t>40*1,08 'Přepočtené koeficientem množství</t>
  </si>
  <si>
    <t>775</t>
  </si>
  <si>
    <t>Podlahy skládané</t>
  </si>
  <si>
    <t>775.1</t>
  </si>
  <si>
    <t>Demontáž, očištění, zpětná montáž uvolněných vlysů po obvodu tělocvičny</t>
  </si>
  <si>
    <t>1296302094</t>
  </si>
  <si>
    <t>10</t>
  </si>
  <si>
    <t>775.2</t>
  </si>
  <si>
    <t xml:space="preserve">Lajnovaní sportovní podlahy mezi vrstvami laku </t>
  </si>
  <si>
    <t>-1639167318</t>
  </si>
  <si>
    <t>P</t>
  </si>
  <si>
    <t>Poznámka k položce:_x000d_
Barevy lajnování - upřesnění s investorem</t>
  </si>
  <si>
    <t>11</t>
  </si>
  <si>
    <t>7751114.R</t>
  </si>
  <si>
    <t>Vyčištěni spáry mezi stěnou a vlysy, zpevnění parket vyplněním spáry montážní PUR pěnou</t>
  </si>
  <si>
    <t>-840687917</t>
  </si>
  <si>
    <t>https://podminky.urs.cz/item/CS_URS_2025_01/7751114.R</t>
  </si>
  <si>
    <t>775413411</t>
  </si>
  <si>
    <t>Montáž lišty obvodové připevněné vruty</t>
  </si>
  <si>
    <t>-476399495</t>
  </si>
  <si>
    <t>https://podminky.urs.cz/item/CS_URS_2025_01/775413411</t>
  </si>
  <si>
    <t>13</t>
  </si>
  <si>
    <t>614181.R</t>
  </si>
  <si>
    <t>lišta dřevěná podlahová okrajová včetně povrchové úpravy</t>
  </si>
  <si>
    <t>-1362945081</t>
  </si>
  <si>
    <t>78,8*1,08 'Přepočtené koeficientem množství</t>
  </si>
  <si>
    <t>14</t>
  </si>
  <si>
    <t>775429121</t>
  </si>
  <si>
    <t>Montáž lišty přechodové (vyrovnávací) připevněné vruty</t>
  </si>
  <si>
    <t>1910983720</t>
  </si>
  <si>
    <t>https://podminky.urs.cz/item/CS_URS_2025_01/775429121</t>
  </si>
  <si>
    <t>15</t>
  </si>
  <si>
    <t>59054112</t>
  </si>
  <si>
    <t xml:space="preserve">profil přechodový Al matně eloxovaný </t>
  </si>
  <si>
    <t>1469507521</t>
  </si>
  <si>
    <t>8,1*1,08 'Přepočtené koeficientem množství</t>
  </si>
  <si>
    <t>7754491.R</t>
  </si>
  <si>
    <t>Renovace prahů bez demontáže</t>
  </si>
  <si>
    <t>674352547</t>
  </si>
  <si>
    <t>17</t>
  </si>
  <si>
    <t>775591311</t>
  </si>
  <si>
    <t>Skládané podlahy - ostatní práce lakování jednotlivé operace základní lak</t>
  </si>
  <si>
    <t>-819231781</t>
  </si>
  <si>
    <t>https://podminky.urs.cz/item/CS_URS_2025_01/775591311</t>
  </si>
  <si>
    <t>"místnost D01"11,50*18,00</t>
  </si>
  <si>
    <t>"místnost D04"3,90*6,00</t>
  </si>
  <si>
    <t>18</t>
  </si>
  <si>
    <t>775591313</t>
  </si>
  <si>
    <t>Skládané podlahy - ostatní práce lakování jednotlivé operace vrchní lak pro vysokou zátěž (sportovní prostory)</t>
  </si>
  <si>
    <t>1183423957</t>
  </si>
  <si>
    <t>https://podminky.urs.cz/item/CS_URS_2025_01/775591313</t>
  </si>
  <si>
    <t>230,4*2 'Přepočtené koeficientem množství</t>
  </si>
  <si>
    <t>19</t>
  </si>
  <si>
    <t>775591316</t>
  </si>
  <si>
    <t>Skládané podlahy - ostatní práce lakování jednotlivé operace mezibroušení mezi vrstvami laku</t>
  </si>
  <si>
    <t>1450892768</t>
  </si>
  <si>
    <t>https://podminky.urs.cz/item/CS_URS_2025_01/775591316</t>
  </si>
  <si>
    <t>230,4*3 'Přepočtené koeficientem množství</t>
  </si>
  <si>
    <t>20</t>
  </si>
  <si>
    <t>775591905</t>
  </si>
  <si>
    <t>Ostatní práce při opravách dřevěných podlah tmelení celoplošné, podlah vlysových, parketových</t>
  </si>
  <si>
    <t>-684564461</t>
  </si>
  <si>
    <t>https://podminky.urs.cz/item/CS_URS_2025_01/775591905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</si>
  <si>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</si>
  <si>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</si>
  <si>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-233526404</t>
  </si>
  <si>
    <t>https://podminky.urs.cz/item/CS_URS_2025_01/775591919</t>
  </si>
  <si>
    <t>22</t>
  </si>
  <si>
    <t>775591920</t>
  </si>
  <si>
    <t>Ostatní práce při opravách dřevěných podlah dokončovací vysátí</t>
  </si>
  <si>
    <t>-2083074861</t>
  </si>
  <si>
    <t>https://podminky.urs.cz/item/CS_URS_2025_01/775591920</t>
  </si>
  <si>
    <t>57,6*4 'Přepočtené koeficientem množství</t>
  </si>
  <si>
    <t>23</t>
  </si>
  <si>
    <t>998775121</t>
  </si>
  <si>
    <t>Přesun hmot pro podlahy skládané stanovený z hmotnosti přesunovaného materiálu vodorovná dopravní vzdálenost do 50 m ruční (bez užití mechanizace) v objektech výšky do 6 m</t>
  </si>
  <si>
    <t>t</t>
  </si>
  <si>
    <t>97383910</t>
  </si>
  <si>
    <t>https://podminky.urs.cz/item/CS_URS_2025_01/998775121</t>
  </si>
  <si>
    <t>777</t>
  </si>
  <si>
    <t>Podlahy lité</t>
  </si>
  <si>
    <t>24</t>
  </si>
  <si>
    <t>777111111</t>
  </si>
  <si>
    <t>Příprava podkladu před provedením litých podlah vysátí</t>
  </si>
  <si>
    <t>-407105790</t>
  </si>
  <si>
    <t>https://podminky.urs.cz/item/CS_URS_2025_01/777111111</t>
  </si>
  <si>
    <t>25</t>
  </si>
  <si>
    <t>777131101</t>
  </si>
  <si>
    <t>Penetrační nátěr podlahy epoxidový na podklad suchý a vyzrálý</t>
  </si>
  <si>
    <t>-90322697</t>
  </si>
  <si>
    <t>https://podminky.urs.cz/item/CS_URS_2025_01/777131101</t>
  </si>
  <si>
    <t>26</t>
  </si>
  <si>
    <t>777131123</t>
  </si>
  <si>
    <t>Penetrační nátěr prosyp penetračních nátěrů podlahy pískem přes 0,5 do 1,0 kg/m2</t>
  </si>
  <si>
    <t>2096232660</t>
  </si>
  <si>
    <t>https://podminky.urs.cz/item/CS_URS_2025_01/777131123</t>
  </si>
  <si>
    <t>27</t>
  </si>
  <si>
    <t>777121115</t>
  </si>
  <si>
    <t>Vyrovnání podkladu epoxidovou stěrkou plněnou pískem, tloušťky přes 3 do 5 mm, plochy přes 1,0 m2</t>
  </si>
  <si>
    <t>939024826</t>
  </si>
  <si>
    <t>https://podminky.urs.cz/item/CS_URS_2025_01/777121115</t>
  </si>
  <si>
    <t>28</t>
  </si>
  <si>
    <t>777121125</t>
  </si>
  <si>
    <t>Vyrovnání podkladu epoxidovou stěrkou plněnou pískem, tloušťky Příplatek k ceně za každý další 1 mm vyrovnání tloušťky přes 5 mm, plochy přes 1,0m2</t>
  </si>
  <si>
    <t>-1373645599</t>
  </si>
  <si>
    <t>https://podminky.urs.cz/item/CS_URS_2025_01/777121125</t>
  </si>
  <si>
    <t>29</t>
  </si>
  <si>
    <t>77751114R</t>
  </si>
  <si>
    <t>Krycí stěrka chemicky odolná epoxidová pro vysokou zátěž</t>
  </si>
  <si>
    <t>1194249467</t>
  </si>
  <si>
    <t>30</t>
  </si>
  <si>
    <t>77791111R</t>
  </si>
  <si>
    <t>Napojení podlahy na stěnu včetně dilatace a soklu</t>
  </si>
  <si>
    <t>1947373331</t>
  </si>
  <si>
    <t>31</t>
  </si>
  <si>
    <t>77799R</t>
  </si>
  <si>
    <t>D+M přechodu, náběhu z tvrdého, lakovaného dřeva mezi místnotmi D01 a D05 včetně odfrézovaní betonu</t>
  </si>
  <si>
    <t>-982459880</t>
  </si>
  <si>
    <t>998777121</t>
  </si>
  <si>
    <t>Přesun hmot pro podlahy lité stanovený z hmotnosti přesunovaného materiálu vodorovná dopravní vzdálenost do 50 m ruční (bez užití mechanizace) v objektech výšky do 6 m</t>
  </si>
  <si>
    <t>-1042816902</t>
  </si>
  <si>
    <t>https://podminky.urs.cz/item/CS_URS_2025_01/998777121</t>
  </si>
  <si>
    <t>VRN</t>
  </si>
  <si>
    <t>Vedlejší rozpočtové náklady</t>
  </si>
  <si>
    <t>VRN6</t>
  </si>
  <si>
    <t>Územní vlivy</t>
  </si>
  <si>
    <t>33</t>
  </si>
  <si>
    <t>065002000</t>
  </si>
  <si>
    <t>Mimostaveništní doprava materiálů, strojů včetně odvozu a likvidace odpadu</t>
  </si>
  <si>
    <t>Kč</t>
  </si>
  <si>
    <t>1024</t>
  </si>
  <si>
    <t>-1949024107</t>
  </si>
  <si>
    <t>https://podminky.urs.cz/item/CS_URS_2025_01/065002000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</si>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</sst>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75411820" TargetMode="External" /><Relationship Id="rId2" Type="http://schemas.openxmlformats.org/officeDocument/2006/relationships/hyperlink" Target="https://podminky.urs.cz/item/CS_URS_2025_01/965046111" TargetMode="External" /><Relationship Id="rId3" Type="http://schemas.openxmlformats.org/officeDocument/2006/relationships/hyperlink" Target="https://podminky.urs.cz/item/CS_URS_2025_01/965046119" TargetMode="External" /><Relationship Id="rId4" Type="http://schemas.openxmlformats.org/officeDocument/2006/relationships/hyperlink" Target="https://podminky.urs.cz/item/CS_URS_2025_01/7751114.R" TargetMode="External" /><Relationship Id="rId5" Type="http://schemas.openxmlformats.org/officeDocument/2006/relationships/hyperlink" Target="https://podminky.urs.cz/item/CS_URS_2025_01/775413411" TargetMode="External" /><Relationship Id="rId6" Type="http://schemas.openxmlformats.org/officeDocument/2006/relationships/hyperlink" Target="https://podminky.urs.cz/item/CS_URS_2025_01/775429121" TargetMode="External" /><Relationship Id="rId7" Type="http://schemas.openxmlformats.org/officeDocument/2006/relationships/hyperlink" Target="https://podminky.urs.cz/item/CS_URS_2025_01/775591311" TargetMode="External" /><Relationship Id="rId8" Type="http://schemas.openxmlformats.org/officeDocument/2006/relationships/hyperlink" Target="https://podminky.urs.cz/item/CS_URS_2025_01/775591313" TargetMode="External" /><Relationship Id="rId9" Type="http://schemas.openxmlformats.org/officeDocument/2006/relationships/hyperlink" Target="https://podminky.urs.cz/item/CS_URS_2025_01/775591316" TargetMode="External" /><Relationship Id="rId10" Type="http://schemas.openxmlformats.org/officeDocument/2006/relationships/hyperlink" Target="https://podminky.urs.cz/item/CS_URS_2025_01/775591905" TargetMode="External" /><Relationship Id="rId11" Type="http://schemas.openxmlformats.org/officeDocument/2006/relationships/hyperlink" Target="https://podminky.urs.cz/item/CS_URS_2025_01/775591919" TargetMode="External" /><Relationship Id="rId12" Type="http://schemas.openxmlformats.org/officeDocument/2006/relationships/hyperlink" Target="https://podminky.urs.cz/item/CS_URS_2025_01/775591920" TargetMode="External" /><Relationship Id="rId13" Type="http://schemas.openxmlformats.org/officeDocument/2006/relationships/hyperlink" Target="https://podminky.urs.cz/item/CS_URS_2025_01/998775121" TargetMode="External" /><Relationship Id="rId14" Type="http://schemas.openxmlformats.org/officeDocument/2006/relationships/hyperlink" Target="https://podminky.urs.cz/item/CS_URS_2025_01/777111111" TargetMode="External" /><Relationship Id="rId15" Type="http://schemas.openxmlformats.org/officeDocument/2006/relationships/hyperlink" Target="https://podminky.urs.cz/item/CS_URS_2025_01/777131101" TargetMode="External" /><Relationship Id="rId16" Type="http://schemas.openxmlformats.org/officeDocument/2006/relationships/hyperlink" Target="https://podminky.urs.cz/item/CS_URS_2025_01/777131123" TargetMode="External" /><Relationship Id="rId17" Type="http://schemas.openxmlformats.org/officeDocument/2006/relationships/hyperlink" Target="https://podminky.urs.cz/item/CS_URS_2025_01/777121115" TargetMode="External" /><Relationship Id="rId18" Type="http://schemas.openxmlformats.org/officeDocument/2006/relationships/hyperlink" Target="https://podminky.urs.cz/item/CS_URS_2025_01/777121125" TargetMode="External" /><Relationship Id="rId19" Type="http://schemas.openxmlformats.org/officeDocument/2006/relationships/hyperlink" Target="https://podminky.urs.cz/item/CS_URS_2025_01/998777121" TargetMode="External" /><Relationship Id="rId20" Type="http://schemas.openxmlformats.org/officeDocument/2006/relationships/hyperlink" Target="https://podminky.urs.cz/item/CS_URS_2025_01/065002000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sportovní podlahy v tělocvičně ZŠ Školní 1544/5, Děčín VI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ZŠ Školní 1544/5, Děčín VI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'125 - Oprava sportovní po...'!J28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'125 - Oprava sportovní po...'!P81</f>
        <v>0</v>
      </c>
      <c r="AV55" s="120">
        <f>'125 - Oprava sportovní po...'!J31</f>
        <v>0</v>
      </c>
      <c r="AW55" s="120">
        <f>'125 - Oprava sportovní po...'!J32</f>
        <v>0</v>
      </c>
      <c r="AX55" s="120">
        <f>'125 - Oprava sportovní po...'!J33</f>
        <v>0</v>
      </c>
      <c r="AY55" s="120">
        <f>'125 - Oprava sportovní po...'!J34</f>
        <v>0</v>
      </c>
      <c r="AZ55" s="120">
        <f>'125 - Oprava sportovní po...'!F31</f>
        <v>0</v>
      </c>
      <c r="BA55" s="120">
        <f>'125 - Oprava sportovní po...'!F32</f>
        <v>0</v>
      </c>
      <c r="BB55" s="120">
        <f>'125 - Oprava sportovní po...'!F33</f>
        <v>0</v>
      </c>
      <c r="BC55" s="120">
        <f>'125 - Oprava sportovní po...'!F34</f>
        <v>0</v>
      </c>
      <c r="BD55" s="122">
        <f>'125 - Oprava sportovní po...'!F35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IsqDo7b3yj0lr/lXnyNfSrkwJqe6ClDmTwuiRw2/SrCUu45d5vu61JD/Rg1sWfDKGH/x/9no0G9KpsWfhYA5gA==" hashValue="55haTyPav5zwz9CfLvn+/z5X3K15/ZHk42HxMK3cs1v0/rsV2wc6Uh+iBcqtyLew6ECdhg2IqxBdgpKi6QgxL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25 - Oprava sportovní 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22. 5. 2025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29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35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ROUND(J81,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ROUND((SUM(BE81:BE167)),  2)</f>
        <v>0</v>
      </c>
      <c r="G31" s="39"/>
      <c r="H31" s="39"/>
      <c r="I31" s="143">
        <v>0.20999999999999999</v>
      </c>
      <c r="J31" s="142">
        <f>ROUND(((SUM(BE81:BE167))*I31),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ROUND((SUM(BF81:BF167)),  2)</f>
        <v>0</v>
      </c>
      <c r="G32" s="39"/>
      <c r="H32" s="39"/>
      <c r="I32" s="143">
        <v>0.12</v>
      </c>
      <c r="J32" s="142">
        <f>ROUND(((SUM(BF81:BF167))*I32),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ROUND((SUM(BG81:BG167)),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ROUND((SUM(BH81:BH167)),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ROUND((SUM(BI81:BI167)),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Oprava sportovní podlahy v tělocvičně ZŠ Školní 1544/5, Děčín VI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ZŠ Školní 1544/5, Děčín VI</v>
      </c>
      <c r="G48" s="41"/>
      <c r="H48" s="41"/>
      <c r="I48" s="33" t="s">
        <v>23</v>
      </c>
      <c r="J48" s="73" t="str">
        <f>IF(J10="","",J10)</f>
        <v>22. 5. 2025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35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J81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J82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J83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9"/>
      <c r="C58" s="160"/>
      <c r="D58" s="161" t="s">
        <v>87</v>
      </c>
      <c r="E58" s="162"/>
      <c r="F58" s="162"/>
      <c r="G58" s="162"/>
      <c r="H58" s="162"/>
      <c r="I58" s="162"/>
      <c r="J58" s="163">
        <f>J97</f>
        <v>0</v>
      </c>
      <c r="K58" s="160"/>
      <c r="L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J98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J103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J147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J164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J165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93</v>
      </c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E7</f>
        <v>Oprava sportovní podlahy v tělocvičně ZŠ Školní 1544/5, Děčín VI</v>
      </c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F10</f>
        <v>ZŠ Školní 1544/5, Děčín VI</v>
      </c>
      <c r="G75" s="41"/>
      <c r="H75" s="41"/>
      <c r="I75" s="33" t="s">
        <v>23</v>
      </c>
      <c r="J75" s="73" t="str">
        <f>IF(J10="","",J10)</f>
        <v>22. 5. 2025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E13</f>
        <v>Statutární město Děčín</v>
      </c>
      <c r="G77" s="41"/>
      <c r="H77" s="41"/>
      <c r="I77" s="33" t="s">
        <v>32</v>
      </c>
      <c r="J77" s="37" t="str">
        <f>E19</f>
        <v xml:space="preserve"> 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IF(E16="","",E16)</f>
        <v>Vyplň údaj</v>
      </c>
      <c r="G78" s="41"/>
      <c r="H78" s="41"/>
      <c r="I78" s="33" t="s">
        <v>35</v>
      </c>
      <c r="J78" s="37" t="str">
        <f>E22</f>
        <v xml:space="preserve"> </v>
      </c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1"/>
      <c r="B80" s="172"/>
      <c r="C80" s="173" t="s">
        <v>94</v>
      </c>
      <c r="D80" s="174" t="s">
        <v>57</v>
      </c>
      <c r="E80" s="174" t="s">
        <v>53</v>
      </c>
      <c r="F80" s="174" t="s">
        <v>54</v>
      </c>
      <c r="G80" s="174" t="s">
        <v>95</v>
      </c>
      <c r="H80" s="174" t="s">
        <v>96</v>
      </c>
      <c r="I80" s="174" t="s">
        <v>97</v>
      </c>
      <c r="J80" s="174" t="s">
        <v>83</v>
      </c>
      <c r="K80" s="175" t="s">
        <v>98</v>
      </c>
      <c r="L80" s="176"/>
      <c r="M80" s="93" t="s">
        <v>19</v>
      </c>
      <c r="N80" s="94" t="s">
        <v>42</v>
      </c>
      <c r="O80" s="94" t="s">
        <v>99</v>
      </c>
      <c r="P80" s="94" t="s">
        <v>100</v>
      </c>
      <c r="Q80" s="94" t="s">
        <v>101</v>
      </c>
      <c r="R80" s="94" t="s">
        <v>102</v>
      </c>
      <c r="S80" s="94" t="s">
        <v>103</v>
      </c>
      <c r="T80" s="95" t="s">
        <v>104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9"/>
      <c r="B81" s="40"/>
      <c r="C81" s="100" t="s">
        <v>105</v>
      </c>
      <c r="D81" s="41"/>
      <c r="E81" s="41"/>
      <c r="F81" s="41"/>
      <c r="G81" s="41"/>
      <c r="H81" s="41"/>
      <c r="I81" s="41"/>
      <c r="J81" s="177">
        <f>BK81</f>
        <v>0</v>
      </c>
      <c r="K81" s="41"/>
      <c r="L81" s="45"/>
      <c r="M81" s="96"/>
      <c r="N81" s="178"/>
      <c r="O81" s="97"/>
      <c r="P81" s="179">
        <f>P82+P97+P164</f>
        <v>0</v>
      </c>
      <c r="Q81" s="97"/>
      <c r="R81" s="179">
        <f>R82+R97+R164</f>
        <v>0.35452519999999998</v>
      </c>
      <c r="S81" s="97"/>
      <c r="T81" s="180">
        <f>T82+T97+T164</f>
        <v>0.095599999999999991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84</v>
      </c>
      <c r="BK81" s="181">
        <f>BK82+BK97+BK164</f>
        <v>0</v>
      </c>
    </row>
    <row r="82" s="12" customFormat="1" ht="25.92" customHeight="1">
      <c r="A82" s="12"/>
      <c r="B82" s="182"/>
      <c r="C82" s="183"/>
      <c r="D82" s="184" t="s">
        <v>71</v>
      </c>
      <c r="E82" s="185" t="s">
        <v>106</v>
      </c>
      <c r="F82" s="185" t="s">
        <v>107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P83</f>
        <v>0</v>
      </c>
      <c r="Q82" s="190"/>
      <c r="R82" s="191">
        <f>R83</f>
        <v>0</v>
      </c>
      <c r="S82" s="190"/>
      <c r="T82" s="192">
        <f>T83</f>
        <v>0.078799999999999995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3" t="s">
        <v>77</v>
      </c>
      <c r="AT82" s="194" t="s">
        <v>71</v>
      </c>
      <c r="AU82" s="194" t="s">
        <v>72</v>
      </c>
      <c r="AY82" s="193" t="s">
        <v>108</v>
      </c>
      <c r="BK82" s="195">
        <f>BK83</f>
        <v>0</v>
      </c>
    </row>
    <row r="83" s="12" customFormat="1" ht="22.8" customHeight="1">
      <c r="A83" s="12"/>
      <c r="B83" s="182"/>
      <c r="C83" s="183"/>
      <c r="D83" s="184" t="s">
        <v>71</v>
      </c>
      <c r="E83" s="196" t="s">
        <v>109</v>
      </c>
      <c r="F83" s="196" t="s">
        <v>110</v>
      </c>
      <c r="G83" s="183"/>
      <c r="H83" s="183"/>
      <c r="I83" s="186"/>
      <c r="J83" s="197">
        <f>BK83</f>
        <v>0</v>
      </c>
      <c r="K83" s="183"/>
      <c r="L83" s="188"/>
      <c r="M83" s="189"/>
      <c r="N83" s="190"/>
      <c r="O83" s="190"/>
      <c r="P83" s="191">
        <f>SUM(P84:P96)</f>
        <v>0</v>
      </c>
      <c r="Q83" s="190"/>
      <c r="R83" s="191">
        <f>SUM(R84:R96)</f>
        <v>0</v>
      </c>
      <c r="S83" s="190"/>
      <c r="T83" s="192">
        <f>SUM(T84:T96)</f>
        <v>0.078799999999999995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77</v>
      </c>
      <c r="AT83" s="194" t="s">
        <v>71</v>
      </c>
      <c r="AU83" s="194" t="s">
        <v>77</v>
      </c>
      <c r="AY83" s="193" t="s">
        <v>108</v>
      </c>
      <c r="BK83" s="195">
        <f>SUM(BK84:BK96)</f>
        <v>0</v>
      </c>
    </row>
    <row r="84" s="2" customFormat="1" ht="16.5" customHeight="1">
      <c r="A84" s="39"/>
      <c r="B84" s="40"/>
      <c r="C84" s="198" t="s">
        <v>77</v>
      </c>
      <c r="D84" s="198" t="s">
        <v>111</v>
      </c>
      <c r="E84" s="199" t="s">
        <v>112</v>
      </c>
      <c r="F84" s="200" t="s">
        <v>113</v>
      </c>
      <c r="G84" s="201" t="s">
        <v>114</v>
      </c>
      <c r="H84" s="202">
        <v>78.799999999999997</v>
      </c>
      <c r="I84" s="203"/>
      <c r="J84" s="204">
        <f>ROUND(I84*H84,2)</f>
        <v>0</v>
      </c>
      <c r="K84" s="200" t="s">
        <v>115</v>
      </c>
      <c r="L84" s="45"/>
      <c r="M84" s="205" t="s">
        <v>19</v>
      </c>
      <c r="N84" s="206" t="s">
        <v>43</v>
      </c>
      <c r="O84" s="85"/>
      <c r="P84" s="207">
        <f>O84*H84</f>
        <v>0</v>
      </c>
      <c r="Q84" s="207">
        <v>0</v>
      </c>
      <c r="R84" s="207">
        <f>Q84*H84</f>
        <v>0</v>
      </c>
      <c r="S84" s="207">
        <v>0.001</v>
      </c>
      <c r="T84" s="208">
        <f>S84*H84</f>
        <v>0.078799999999999995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9" t="s">
        <v>116</v>
      </c>
      <c r="AT84" s="209" t="s">
        <v>111</v>
      </c>
      <c r="AU84" s="209" t="s">
        <v>79</v>
      </c>
      <c r="AY84" s="18" t="s">
        <v>108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8" t="s">
        <v>77</v>
      </c>
      <c r="BK84" s="210">
        <f>ROUND(I84*H84,2)</f>
        <v>0</v>
      </c>
      <c r="BL84" s="18" t="s">
        <v>116</v>
      </c>
      <c r="BM84" s="209" t="s">
        <v>117</v>
      </c>
    </row>
    <row r="85" s="2" customFormat="1">
      <c r="A85" s="39"/>
      <c r="B85" s="40"/>
      <c r="C85" s="41"/>
      <c r="D85" s="211" t="s">
        <v>118</v>
      </c>
      <c r="E85" s="41"/>
      <c r="F85" s="212" t="s">
        <v>119</v>
      </c>
      <c r="G85" s="41"/>
      <c r="H85" s="41"/>
      <c r="I85" s="213"/>
      <c r="J85" s="41"/>
      <c r="K85" s="41"/>
      <c r="L85" s="45"/>
      <c r="M85" s="214"/>
      <c r="N85" s="215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118</v>
      </c>
      <c r="AU85" s="18" t="s">
        <v>79</v>
      </c>
    </row>
    <row r="86" s="13" customFormat="1">
      <c r="A86" s="13"/>
      <c r="B86" s="216"/>
      <c r="C86" s="217"/>
      <c r="D86" s="218" t="s">
        <v>120</v>
      </c>
      <c r="E86" s="219" t="s">
        <v>19</v>
      </c>
      <c r="F86" s="220" t="s">
        <v>121</v>
      </c>
      <c r="G86" s="217"/>
      <c r="H86" s="221">
        <v>59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7" t="s">
        <v>120</v>
      </c>
      <c r="AU86" s="227" t="s">
        <v>79</v>
      </c>
      <c r="AV86" s="13" t="s">
        <v>79</v>
      </c>
      <c r="AW86" s="13" t="s">
        <v>34</v>
      </c>
      <c r="AX86" s="13" t="s">
        <v>72</v>
      </c>
      <c r="AY86" s="227" t="s">
        <v>108</v>
      </c>
    </row>
    <row r="87" s="13" customFormat="1">
      <c r="A87" s="13"/>
      <c r="B87" s="216"/>
      <c r="C87" s="217"/>
      <c r="D87" s="218" t="s">
        <v>120</v>
      </c>
      <c r="E87" s="219" t="s">
        <v>19</v>
      </c>
      <c r="F87" s="220" t="s">
        <v>122</v>
      </c>
      <c r="G87" s="217"/>
      <c r="H87" s="221">
        <v>19.800000000000001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120</v>
      </c>
      <c r="AU87" s="227" t="s">
        <v>79</v>
      </c>
      <c r="AV87" s="13" t="s">
        <v>79</v>
      </c>
      <c r="AW87" s="13" t="s">
        <v>34</v>
      </c>
      <c r="AX87" s="13" t="s">
        <v>72</v>
      </c>
      <c r="AY87" s="227" t="s">
        <v>108</v>
      </c>
    </row>
    <row r="88" s="14" customFormat="1">
      <c r="A88" s="14"/>
      <c r="B88" s="228"/>
      <c r="C88" s="229"/>
      <c r="D88" s="218" t="s">
        <v>120</v>
      </c>
      <c r="E88" s="230" t="s">
        <v>19</v>
      </c>
      <c r="F88" s="231" t="s">
        <v>123</v>
      </c>
      <c r="G88" s="229"/>
      <c r="H88" s="232">
        <v>78.799999999999997</v>
      </c>
      <c r="I88" s="233"/>
      <c r="J88" s="229"/>
      <c r="K88" s="229"/>
      <c r="L88" s="234"/>
      <c r="M88" s="235"/>
      <c r="N88" s="236"/>
      <c r="O88" s="236"/>
      <c r="P88" s="236"/>
      <c r="Q88" s="236"/>
      <c r="R88" s="236"/>
      <c r="S88" s="236"/>
      <c r="T88" s="23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8" t="s">
        <v>120</v>
      </c>
      <c r="AU88" s="238" t="s">
        <v>79</v>
      </c>
      <c r="AV88" s="14" t="s">
        <v>116</v>
      </c>
      <c r="AW88" s="14" t="s">
        <v>34</v>
      </c>
      <c r="AX88" s="14" t="s">
        <v>77</v>
      </c>
      <c r="AY88" s="238" t="s">
        <v>108</v>
      </c>
    </row>
    <row r="89" s="2" customFormat="1" ht="16.5" customHeight="1">
      <c r="A89" s="39"/>
      <c r="B89" s="40"/>
      <c r="C89" s="198" t="s">
        <v>79</v>
      </c>
      <c r="D89" s="198" t="s">
        <v>111</v>
      </c>
      <c r="E89" s="199" t="s">
        <v>124</v>
      </c>
      <c r="F89" s="200" t="s">
        <v>125</v>
      </c>
      <c r="G89" s="201" t="s">
        <v>126</v>
      </c>
      <c r="H89" s="202">
        <v>8.1899999999999995</v>
      </c>
      <c r="I89" s="203"/>
      <c r="J89" s="204">
        <f>ROUND(I89*H89,2)</f>
        <v>0</v>
      </c>
      <c r="K89" s="200" t="s">
        <v>115</v>
      </c>
      <c r="L89" s="45"/>
      <c r="M89" s="205" t="s">
        <v>19</v>
      </c>
      <c r="N89" s="206" t="s">
        <v>43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127</v>
      </c>
      <c r="AT89" s="209" t="s">
        <v>111</v>
      </c>
      <c r="AU89" s="209" t="s">
        <v>79</v>
      </c>
      <c r="AY89" s="18" t="s">
        <v>108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77</v>
      </c>
      <c r="BK89" s="210">
        <f>ROUND(I89*H89,2)</f>
        <v>0</v>
      </c>
      <c r="BL89" s="18" t="s">
        <v>127</v>
      </c>
      <c r="BM89" s="209" t="s">
        <v>128</v>
      </c>
    </row>
    <row r="90" s="2" customFormat="1">
      <c r="A90" s="39"/>
      <c r="B90" s="40"/>
      <c r="C90" s="41"/>
      <c r="D90" s="211" t="s">
        <v>118</v>
      </c>
      <c r="E90" s="41"/>
      <c r="F90" s="212" t="s">
        <v>129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118</v>
      </c>
      <c r="AU90" s="18" t="s">
        <v>79</v>
      </c>
    </row>
    <row r="91" s="13" customFormat="1">
      <c r="A91" s="13"/>
      <c r="B91" s="216"/>
      <c r="C91" s="217"/>
      <c r="D91" s="218" t="s">
        <v>120</v>
      </c>
      <c r="E91" s="219" t="s">
        <v>19</v>
      </c>
      <c r="F91" s="220" t="s">
        <v>130</v>
      </c>
      <c r="G91" s="217"/>
      <c r="H91" s="221">
        <v>8.1899999999999995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120</v>
      </c>
      <c r="AU91" s="227" t="s">
        <v>79</v>
      </c>
      <c r="AV91" s="13" t="s">
        <v>79</v>
      </c>
      <c r="AW91" s="13" t="s">
        <v>34</v>
      </c>
      <c r="AX91" s="13" t="s">
        <v>77</v>
      </c>
      <c r="AY91" s="227" t="s">
        <v>108</v>
      </c>
    </row>
    <row r="92" s="2" customFormat="1" ht="16.5" customHeight="1">
      <c r="A92" s="39"/>
      <c r="B92" s="40"/>
      <c r="C92" s="198" t="s">
        <v>131</v>
      </c>
      <c r="D92" s="198" t="s">
        <v>111</v>
      </c>
      <c r="E92" s="199" t="s">
        <v>132</v>
      </c>
      <c r="F92" s="200" t="s">
        <v>133</v>
      </c>
      <c r="G92" s="201" t="s">
        <v>126</v>
      </c>
      <c r="H92" s="202">
        <v>16.379999999999999</v>
      </c>
      <c r="I92" s="203"/>
      <c r="J92" s="204">
        <f>ROUND(I92*H92,2)</f>
        <v>0</v>
      </c>
      <c r="K92" s="200" t="s">
        <v>115</v>
      </c>
      <c r="L92" s="45"/>
      <c r="M92" s="205" t="s">
        <v>19</v>
      </c>
      <c r="N92" s="206" t="s">
        <v>43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116</v>
      </c>
      <c r="AT92" s="209" t="s">
        <v>111</v>
      </c>
      <c r="AU92" s="209" t="s">
        <v>79</v>
      </c>
      <c r="AY92" s="18" t="s">
        <v>108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77</v>
      </c>
      <c r="BK92" s="210">
        <f>ROUND(I92*H92,2)</f>
        <v>0</v>
      </c>
      <c r="BL92" s="18" t="s">
        <v>116</v>
      </c>
      <c r="BM92" s="209" t="s">
        <v>134</v>
      </c>
    </row>
    <row r="93" s="2" customFormat="1">
      <c r="A93" s="39"/>
      <c r="B93" s="40"/>
      <c r="C93" s="41"/>
      <c r="D93" s="211" t="s">
        <v>118</v>
      </c>
      <c r="E93" s="41"/>
      <c r="F93" s="212" t="s">
        <v>135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118</v>
      </c>
      <c r="AU93" s="18" t="s">
        <v>79</v>
      </c>
    </row>
    <row r="94" s="13" customFormat="1">
      <c r="A94" s="13"/>
      <c r="B94" s="216"/>
      <c r="C94" s="217"/>
      <c r="D94" s="218" t="s">
        <v>120</v>
      </c>
      <c r="E94" s="217"/>
      <c r="F94" s="220" t="s">
        <v>136</v>
      </c>
      <c r="G94" s="217"/>
      <c r="H94" s="221">
        <v>16.379999999999999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120</v>
      </c>
      <c r="AU94" s="227" t="s">
        <v>79</v>
      </c>
      <c r="AV94" s="13" t="s">
        <v>79</v>
      </c>
      <c r="AW94" s="13" t="s">
        <v>4</v>
      </c>
      <c r="AX94" s="13" t="s">
        <v>77</v>
      </c>
      <c r="AY94" s="227" t="s">
        <v>108</v>
      </c>
    </row>
    <row r="95" s="2" customFormat="1" ht="16.5" customHeight="1">
      <c r="A95" s="39"/>
      <c r="B95" s="40"/>
      <c r="C95" s="198" t="s">
        <v>116</v>
      </c>
      <c r="D95" s="198" t="s">
        <v>111</v>
      </c>
      <c r="E95" s="199" t="s">
        <v>137</v>
      </c>
      <c r="F95" s="200" t="s">
        <v>138</v>
      </c>
      <c r="G95" s="201" t="s">
        <v>139</v>
      </c>
      <c r="H95" s="202">
        <v>8</v>
      </c>
      <c r="I95" s="203"/>
      <c r="J95" s="204">
        <f>ROUND(I95*H95,2)</f>
        <v>0</v>
      </c>
      <c r="K95" s="200" t="s">
        <v>140</v>
      </c>
      <c r="L95" s="45"/>
      <c r="M95" s="205" t="s">
        <v>19</v>
      </c>
      <c r="N95" s="206" t="s">
        <v>43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116</v>
      </c>
      <c r="AT95" s="209" t="s">
        <v>111</v>
      </c>
      <c r="AU95" s="209" t="s">
        <v>79</v>
      </c>
      <c r="AY95" s="18" t="s">
        <v>108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77</v>
      </c>
      <c r="BK95" s="210">
        <f>ROUND(I95*H95,2)</f>
        <v>0</v>
      </c>
      <c r="BL95" s="18" t="s">
        <v>116</v>
      </c>
      <c r="BM95" s="209" t="s">
        <v>141</v>
      </c>
    </row>
    <row r="96" s="2" customFormat="1" ht="24.15" customHeight="1">
      <c r="A96" s="39"/>
      <c r="B96" s="40"/>
      <c r="C96" s="198" t="s">
        <v>142</v>
      </c>
      <c r="D96" s="198" t="s">
        <v>111</v>
      </c>
      <c r="E96" s="199" t="s">
        <v>143</v>
      </c>
      <c r="F96" s="200" t="s">
        <v>144</v>
      </c>
      <c r="G96" s="201" t="s">
        <v>139</v>
      </c>
      <c r="H96" s="202">
        <v>8</v>
      </c>
      <c r="I96" s="203"/>
      <c r="J96" s="204">
        <f>ROUND(I96*H96,2)</f>
        <v>0</v>
      </c>
      <c r="K96" s="200" t="s">
        <v>140</v>
      </c>
      <c r="L96" s="45"/>
      <c r="M96" s="205" t="s">
        <v>19</v>
      </c>
      <c r="N96" s="206" t="s">
        <v>43</v>
      </c>
      <c r="O96" s="85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9" t="s">
        <v>116</v>
      </c>
      <c r="AT96" s="209" t="s">
        <v>111</v>
      </c>
      <c r="AU96" s="209" t="s">
        <v>79</v>
      </c>
      <c r="AY96" s="18" t="s">
        <v>108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8" t="s">
        <v>77</v>
      </c>
      <c r="BK96" s="210">
        <f>ROUND(I96*H96,2)</f>
        <v>0</v>
      </c>
      <c r="BL96" s="18" t="s">
        <v>116</v>
      </c>
      <c r="BM96" s="209" t="s">
        <v>145</v>
      </c>
    </row>
    <row r="97" s="12" customFormat="1" ht="25.92" customHeight="1">
      <c r="A97" s="12"/>
      <c r="B97" s="182"/>
      <c r="C97" s="183"/>
      <c r="D97" s="184" t="s">
        <v>71</v>
      </c>
      <c r="E97" s="185" t="s">
        <v>146</v>
      </c>
      <c r="F97" s="185" t="s">
        <v>147</v>
      </c>
      <c r="G97" s="183"/>
      <c r="H97" s="183"/>
      <c r="I97" s="186"/>
      <c r="J97" s="187">
        <f>BK97</f>
        <v>0</v>
      </c>
      <c r="K97" s="183"/>
      <c r="L97" s="188"/>
      <c r="M97" s="189"/>
      <c r="N97" s="190"/>
      <c r="O97" s="190"/>
      <c r="P97" s="191">
        <f>P98+P103+P147</f>
        <v>0</v>
      </c>
      <c r="Q97" s="190"/>
      <c r="R97" s="191">
        <f>R98+R103+R147</f>
        <v>0.35452519999999998</v>
      </c>
      <c r="S97" s="190"/>
      <c r="T97" s="192">
        <f>T98+T103+T147</f>
        <v>0.016800000000000002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3" t="s">
        <v>79</v>
      </c>
      <c r="AT97" s="194" t="s">
        <v>71</v>
      </c>
      <c r="AU97" s="194" t="s">
        <v>72</v>
      </c>
      <c r="AY97" s="193" t="s">
        <v>108</v>
      </c>
      <c r="BK97" s="195">
        <f>BK98+BK103+BK147</f>
        <v>0</v>
      </c>
    </row>
    <row r="98" s="12" customFormat="1" ht="22.8" customHeight="1">
      <c r="A98" s="12"/>
      <c r="B98" s="182"/>
      <c r="C98" s="183"/>
      <c r="D98" s="184" t="s">
        <v>71</v>
      </c>
      <c r="E98" s="196" t="s">
        <v>148</v>
      </c>
      <c r="F98" s="196" t="s">
        <v>149</v>
      </c>
      <c r="G98" s="183"/>
      <c r="H98" s="183"/>
      <c r="I98" s="186"/>
      <c r="J98" s="197">
        <f>BK98</f>
        <v>0</v>
      </c>
      <c r="K98" s="183"/>
      <c r="L98" s="188"/>
      <c r="M98" s="189"/>
      <c r="N98" s="190"/>
      <c r="O98" s="190"/>
      <c r="P98" s="191">
        <f>SUM(P99:P102)</f>
        <v>0</v>
      </c>
      <c r="Q98" s="190"/>
      <c r="R98" s="191">
        <f>SUM(R99:R102)</f>
        <v>0.017280000000000004</v>
      </c>
      <c r="S98" s="190"/>
      <c r="T98" s="192">
        <f>SUM(T99:T102)</f>
        <v>0.016800000000000002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3" t="s">
        <v>79</v>
      </c>
      <c r="AT98" s="194" t="s">
        <v>71</v>
      </c>
      <c r="AU98" s="194" t="s">
        <v>77</v>
      </c>
      <c r="AY98" s="193" t="s">
        <v>108</v>
      </c>
      <c r="BK98" s="195">
        <f>SUM(BK99:BK102)</f>
        <v>0</v>
      </c>
    </row>
    <row r="99" s="2" customFormat="1" ht="16.5" customHeight="1">
      <c r="A99" s="39"/>
      <c r="B99" s="40"/>
      <c r="C99" s="198" t="s">
        <v>150</v>
      </c>
      <c r="D99" s="198" t="s">
        <v>111</v>
      </c>
      <c r="E99" s="199" t="s">
        <v>151</v>
      </c>
      <c r="F99" s="200" t="s">
        <v>152</v>
      </c>
      <c r="G99" s="201" t="s">
        <v>114</v>
      </c>
      <c r="H99" s="202">
        <v>40</v>
      </c>
      <c r="I99" s="203"/>
      <c r="J99" s="204">
        <f>ROUND(I99*H99,2)</f>
        <v>0</v>
      </c>
      <c r="K99" s="200" t="s">
        <v>140</v>
      </c>
      <c r="L99" s="45"/>
      <c r="M99" s="205" t="s">
        <v>19</v>
      </c>
      <c r="N99" s="206" t="s">
        <v>43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0.00042000000000000002</v>
      </c>
      <c r="T99" s="208">
        <f>S99*H99</f>
        <v>0.016800000000000002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127</v>
      </c>
      <c r="AT99" s="209" t="s">
        <v>111</v>
      </c>
      <c r="AU99" s="209" t="s">
        <v>79</v>
      </c>
      <c r="AY99" s="18" t="s">
        <v>108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77</v>
      </c>
      <c r="BK99" s="210">
        <f>ROUND(I99*H99,2)</f>
        <v>0</v>
      </c>
      <c r="BL99" s="18" t="s">
        <v>127</v>
      </c>
      <c r="BM99" s="209" t="s">
        <v>153</v>
      </c>
    </row>
    <row r="100" s="2" customFormat="1" ht="16.5" customHeight="1">
      <c r="A100" s="39"/>
      <c r="B100" s="40"/>
      <c r="C100" s="198" t="s">
        <v>154</v>
      </c>
      <c r="D100" s="198" t="s">
        <v>111</v>
      </c>
      <c r="E100" s="199" t="s">
        <v>155</v>
      </c>
      <c r="F100" s="200" t="s">
        <v>156</v>
      </c>
      <c r="G100" s="201" t="s">
        <v>114</v>
      </c>
      <c r="H100" s="202">
        <v>40</v>
      </c>
      <c r="I100" s="203"/>
      <c r="J100" s="204">
        <f>ROUND(I100*H100,2)</f>
        <v>0</v>
      </c>
      <c r="K100" s="200" t="s">
        <v>140</v>
      </c>
      <c r="L100" s="45"/>
      <c r="M100" s="205" t="s">
        <v>19</v>
      </c>
      <c r="N100" s="206" t="s">
        <v>43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127</v>
      </c>
      <c r="AT100" s="209" t="s">
        <v>111</v>
      </c>
      <c r="AU100" s="209" t="s">
        <v>79</v>
      </c>
      <c r="AY100" s="18" t="s">
        <v>108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77</v>
      </c>
      <c r="BK100" s="210">
        <f>ROUND(I100*H100,2)</f>
        <v>0</v>
      </c>
      <c r="BL100" s="18" t="s">
        <v>127</v>
      </c>
      <c r="BM100" s="209" t="s">
        <v>157</v>
      </c>
    </row>
    <row r="101" s="2" customFormat="1" ht="16.5" customHeight="1">
      <c r="A101" s="39"/>
      <c r="B101" s="40"/>
      <c r="C101" s="239" t="s">
        <v>158</v>
      </c>
      <c r="D101" s="239" t="s">
        <v>159</v>
      </c>
      <c r="E101" s="240" t="s">
        <v>160</v>
      </c>
      <c r="F101" s="241" t="s">
        <v>161</v>
      </c>
      <c r="G101" s="242" t="s">
        <v>114</v>
      </c>
      <c r="H101" s="243">
        <v>43.200000000000003</v>
      </c>
      <c r="I101" s="244"/>
      <c r="J101" s="245">
        <f>ROUND(I101*H101,2)</f>
        <v>0</v>
      </c>
      <c r="K101" s="241" t="s">
        <v>140</v>
      </c>
      <c r="L101" s="246"/>
      <c r="M101" s="247" t="s">
        <v>19</v>
      </c>
      <c r="N101" s="248" t="s">
        <v>43</v>
      </c>
      <c r="O101" s="85"/>
      <c r="P101" s="207">
        <f>O101*H101</f>
        <v>0</v>
      </c>
      <c r="Q101" s="207">
        <v>0.00040000000000000002</v>
      </c>
      <c r="R101" s="207">
        <f>Q101*H101</f>
        <v>0.017280000000000004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162</v>
      </c>
      <c r="AT101" s="209" t="s">
        <v>159</v>
      </c>
      <c r="AU101" s="209" t="s">
        <v>79</v>
      </c>
      <c r="AY101" s="18" t="s">
        <v>108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77</v>
      </c>
      <c r="BK101" s="210">
        <f>ROUND(I101*H101,2)</f>
        <v>0</v>
      </c>
      <c r="BL101" s="18" t="s">
        <v>127</v>
      </c>
      <c r="BM101" s="209" t="s">
        <v>163</v>
      </c>
    </row>
    <row r="102" s="13" customFormat="1">
      <c r="A102" s="13"/>
      <c r="B102" s="216"/>
      <c r="C102" s="217"/>
      <c r="D102" s="218" t="s">
        <v>120</v>
      </c>
      <c r="E102" s="217"/>
      <c r="F102" s="220" t="s">
        <v>164</v>
      </c>
      <c r="G102" s="217"/>
      <c r="H102" s="221">
        <v>43.200000000000003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120</v>
      </c>
      <c r="AU102" s="227" t="s">
        <v>79</v>
      </c>
      <c r="AV102" s="13" t="s">
        <v>79</v>
      </c>
      <c r="AW102" s="13" t="s">
        <v>4</v>
      </c>
      <c r="AX102" s="13" t="s">
        <v>77</v>
      </c>
      <c r="AY102" s="227" t="s">
        <v>108</v>
      </c>
    </row>
    <row r="103" s="12" customFormat="1" ht="22.8" customHeight="1">
      <c r="A103" s="12"/>
      <c r="B103" s="182"/>
      <c r="C103" s="183"/>
      <c r="D103" s="184" t="s">
        <v>71</v>
      </c>
      <c r="E103" s="196" t="s">
        <v>165</v>
      </c>
      <c r="F103" s="196" t="s">
        <v>166</v>
      </c>
      <c r="G103" s="183"/>
      <c r="H103" s="183"/>
      <c r="I103" s="186"/>
      <c r="J103" s="197">
        <f>BK103</f>
        <v>0</v>
      </c>
      <c r="K103" s="183"/>
      <c r="L103" s="188"/>
      <c r="M103" s="189"/>
      <c r="N103" s="190"/>
      <c r="O103" s="190"/>
      <c r="P103" s="191">
        <f>SUM(P104:P146)</f>
        <v>0</v>
      </c>
      <c r="Q103" s="190"/>
      <c r="R103" s="191">
        <f>SUM(R104:R146)</f>
        <v>0.18434119999999998</v>
      </c>
      <c r="S103" s="190"/>
      <c r="T103" s="192">
        <f>SUM(T104:T146)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3" t="s">
        <v>79</v>
      </c>
      <c r="AT103" s="194" t="s">
        <v>71</v>
      </c>
      <c r="AU103" s="194" t="s">
        <v>77</v>
      </c>
      <c r="AY103" s="193" t="s">
        <v>108</v>
      </c>
      <c r="BK103" s="195">
        <f>SUM(BK104:BK146)</f>
        <v>0</v>
      </c>
    </row>
    <row r="104" s="2" customFormat="1" ht="16.5" customHeight="1">
      <c r="A104" s="39"/>
      <c r="B104" s="40"/>
      <c r="C104" s="198" t="s">
        <v>109</v>
      </c>
      <c r="D104" s="198" t="s">
        <v>111</v>
      </c>
      <c r="E104" s="199" t="s">
        <v>167</v>
      </c>
      <c r="F104" s="200" t="s">
        <v>168</v>
      </c>
      <c r="G104" s="201" t="s">
        <v>114</v>
      </c>
      <c r="H104" s="202">
        <v>6</v>
      </c>
      <c r="I104" s="203"/>
      <c r="J104" s="204">
        <f>ROUND(I104*H104,2)</f>
        <v>0</v>
      </c>
      <c r="K104" s="200" t="s">
        <v>140</v>
      </c>
      <c r="L104" s="45"/>
      <c r="M104" s="205" t="s">
        <v>19</v>
      </c>
      <c r="N104" s="206" t="s">
        <v>43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116</v>
      </c>
      <c r="AT104" s="209" t="s">
        <v>111</v>
      </c>
      <c r="AU104" s="209" t="s">
        <v>79</v>
      </c>
      <c r="AY104" s="18" t="s">
        <v>108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77</v>
      </c>
      <c r="BK104" s="210">
        <f>ROUND(I104*H104,2)</f>
        <v>0</v>
      </c>
      <c r="BL104" s="18" t="s">
        <v>116</v>
      </c>
      <c r="BM104" s="209" t="s">
        <v>169</v>
      </c>
    </row>
    <row r="105" s="2" customFormat="1" ht="16.5" customHeight="1">
      <c r="A105" s="39"/>
      <c r="B105" s="40"/>
      <c r="C105" s="198" t="s">
        <v>170</v>
      </c>
      <c r="D105" s="198" t="s">
        <v>111</v>
      </c>
      <c r="E105" s="199" t="s">
        <v>171</v>
      </c>
      <c r="F105" s="200" t="s">
        <v>172</v>
      </c>
      <c r="G105" s="201" t="s">
        <v>114</v>
      </c>
      <c r="H105" s="202">
        <v>150</v>
      </c>
      <c r="I105" s="203"/>
      <c r="J105" s="204">
        <f>ROUND(I105*H105,2)</f>
        <v>0</v>
      </c>
      <c r="K105" s="200" t="s">
        <v>140</v>
      </c>
      <c r="L105" s="45"/>
      <c r="M105" s="205" t="s">
        <v>19</v>
      </c>
      <c r="N105" s="206" t="s">
        <v>43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116</v>
      </c>
      <c r="AT105" s="209" t="s">
        <v>111</v>
      </c>
      <c r="AU105" s="209" t="s">
        <v>79</v>
      </c>
      <c r="AY105" s="18" t="s">
        <v>108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77</v>
      </c>
      <c r="BK105" s="210">
        <f>ROUND(I105*H105,2)</f>
        <v>0</v>
      </c>
      <c r="BL105" s="18" t="s">
        <v>116</v>
      </c>
      <c r="BM105" s="209" t="s">
        <v>173</v>
      </c>
    </row>
    <row r="106" s="2" customFormat="1">
      <c r="A106" s="39"/>
      <c r="B106" s="40"/>
      <c r="C106" s="41"/>
      <c r="D106" s="218" t="s">
        <v>174</v>
      </c>
      <c r="E106" s="41"/>
      <c r="F106" s="249" t="s">
        <v>175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174</v>
      </c>
      <c r="AU106" s="18" t="s">
        <v>79</v>
      </c>
    </row>
    <row r="107" s="2" customFormat="1" ht="16.5" customHeight="1">
      <c r="A107" s="39"/>
      <c r="B107" s="40"/>
      <c r="C107" s="198" t="s">
        <v>176</v>
      </c>
      <c r="D107" s="198" t="s">
        <v>111</v>
      </c>
      <c r="E107" s="199" t="s">
        <v>177</v>
      </c>
      <c r="F107" s="200" t="s">
        <v>178</v>
      </c>
      <c r="G107" s="201" t="s">
        <v>114</v>
      </c>
      <c r="H107" s="202">
        <v>78.799999999999997</v>
      </c>
      <c r="I107" s="203"/>
      <c r="J107" s="204">
        <f>ROUND(I107*H107,2)</f>
        <v>0</v>
      </c>
      <c r="K107" s="200" t="s">
        <v>115</v>
      </c>
      <c r="L107" s="45"/>
      <c r="M107" s="205" t="s">
        <v>19</v>
      </c>
      <c r="N107" s="206" t="s">
        <v>43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127</v>
      </c>
      <c r="AT107" s="209" t="s">
        <v>111</v>
      </c>
      <c r="AU107" s="209" t="s">
        <v>79</v>
      </c>
      <c r="AY107" s="18" t="s">
        <v>108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77</v>
      </c>
      <c r="BK107" s="210">
        <f>ROUND(I107*H107,2)</f>
        <v>0</v>
      </c>
      <c r="BL107" s="18" t="s">
        <v>127</v>
      </c>
      <c r="BM107" s="209" t="s">
        <v>179</v>
      </c>
    </row>
    <row r="108" s="2" customFormat="1">
      <c r="A108" s="39"/>
      <c r="B108" s="40"/>
      <c r="C108" s="41"/>
      <c r="D108" s="211" t="s">
        <v>118</v>
      </c>
      <c r="E108" s="41"/>
      <c r="F108" s="212" t="s">
        <v>180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118</v>
      </c>
      <c r="AU108" s="18" t="s">
        <v>79</v>
      </c>
    </row>
    <row r="109" s="13" customFormat="1">
      <c r="A109" s="13"/>
      <c r="B109" s="216"/>
      <c r="C109" s="217"/>
      <c r="D109" s="218" t="s">
        <v>120</v>
      </c>
      <c r="E109" s="219" t="s">
        <v>19</v>
      </c>
      <c r="F109" s="220" t="s">
        <v>121</v>
      </c>
      <c r="G109" s="217"/>
      <c r="H109" s="221">
        <v>59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120</v>
      </c>
      <c r="AU109" s="227" t="s">
        <v>79</v>
      </c>
      <c r="AV109" s="13" t="s">
        <v>79</v>
      </c>
      <c r="AW109" s="13" t="s">
        <v>34</v>
      </c>
      <c r="AX109" s="13" t="s">
        <v>72</v>
      </c>
      <c r="AY109" s="227" t="s">
        <v>108</v>
      </c>
    </row>
    <row r="110" s="13" customFormat="1">
      <c r="A110" s="13"/>
      <c r="B110" s="216"/>
      <c r="C110" s="217"/>
      <c r="D110" s="218" t="s">
        <v>120</v>
      </c>
      <c r="E110" s="219" t="s">
        <v>19</v>
      </c>
      <c r="F110" s="220" t="s">
        <v>122</v>
      </c>
      <c r="G110" s="217"/>
      <c r="H110" s="221">
        <v>19.800000000000001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120</v>
      </c>
      <c r="AU110" s="227" t="s">
        <v>79</v>
      </c>
      <c r="AV110" s="13" t="s">
        <v>79</v>
      </c>
      <c r="AW110" s="13" t="s">
        <v>34</v>
      </c>
      <c r="AX110" s="13" t="s">
        <v>72</v>
      </c>
      <c r="AY110" s="227" t="s">
        <v>108</v>
      </c>
    </row>
    <row r="111" s="14" customFormat="1">
      <c r="A111" s="14"/>
      <c r="B111" s="228"/>
      <c r="C111" s="229"/>
      <c r="D111" s="218" t="s">
        <v>120</v>
      </c>
      <c r="E111" s="230" t="s">
        <v>19</v>
      </c>
      <c r="F111" s="231" t="s">
        <v>123</v>
      </c>
      <c r="G111" s="229"/>
      <c r="H111" s="232">
        <v>78.799999999999997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8" t="s">
        <v>120</v>
      </c>
      <c r="AU111" s="238" t="s">
        <v>79</v>
      </c>
      <c r="AV111" s="14" t="s">
        <v>116</v>
      </c>
      <c r="AW111" s="14" t="s">
        <v>34</v>
      </c>
      <c r="AX111" s="14" t="s">
        <v>77</v>
      </c>
      <c r="AY111" s="238" t="s">
        <v>108</v>
      </c>
    </row>
    <row r="112" s="2" customFormat="1" ht="16.5" customHeight="1">
      <c r="A112" s="39"/>
      <c r="B112" s="40"/>
      <c r="C112" s="198" t="s">
        <v>8</v>
      </c>
      <c r="D112" s="198" t="s">
        <v>111</v>
      </c>
      <c r="E112" s="199" t="s">
        <v>181</v>
      </c>
      <c r="F112" s="200" t="s">
        <v>182</v>
      </c>
      <c r="G112" s="201" t="s">
        <v>114</v>
      </c>
      <c r="H112" s="202">
        <v>78.799999999999997</v>
      </c>
      <c r="I112" s="203"/>
      <c r="J112" s="204">
        <f>ROUND(I112*H112,2)</f>
        <v>0</v>
      </c>
      <c r="K112" s="200" t="s">
        <v>115</v>
      </c>
      <c r="L112" s="45"/>
      <c r="M112" s="205" t="s">
        <v>19</v>
      </c>
      <c r="N112" s="206" t="s">
        <v>43</v>
      </c>
      <c r="O112" s="85"/>
      <c r="P112" s="207">
        <f>O112*H112</f>
        <v>0</v>
      </c>
      <c r="Q112" s="207">
        <v>1.0000000000000001E-05</v>
      </c>
      <c r="R112" s="207">
        <f>Q112*H112</f>
        <v>0.00078800000000000007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127</v>
      </c>
      <c r="AT112" s="209" t="s">
        <v>111</v>
      </c>
      <c r="AU112" s="209" t="s">
        <v>79</v>
      </c>
      <c r="AY112" s="18" t="s">
        <v>108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77</v>
      </c>
      <c r="BK112" s="210">
        <f>ROUND(I112*H112,2)</f>
        <v>0</v>
      </c>
      <c r="BL112" s="18" t="s">
        <v>127</v>
      </c>
      <c r="BM112" s="209" t="s">
        <v>183</v>
      </c>
    </row>
    <row r="113" s="2" customFormat="1">
      <c r="A113" s="39"/>
      <c r="B113" s="40"/>
      <c r="C113" s="41"/>
      <c r="D113" s="211" t="s">
        <v>118</v>
      </c>
      <c r="E113" s="41"/>
      <c r="F113" s="212" t="s">
        <v>184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118</v>
      </c>
      <c r="AU113" s="18" t="s">
        <v>79</v>
      </c>
    </row>
    <row r="114" s="2" customFormat="1" ht="16.5" customHeight="1">
      <c r="A114" s="39"/>
      <c r="B114" s="40"/>
      <c r="C114" s="239" t="s">
        <v>185</v>
      </c>
      <c r="D114" s="239" t="s">
        <v>159</v>
      </c>
      <c r="E114" s="240" t="s">
        <v>186</v>
      </c>
      <c r="F114" s="241" t="s">
        <v>187</v>
      </c>
      <c r="G114" s="242" t="s">
        <v>114</v>
      </c>
      <c r="H114" s="243">
        <v>85.103999999999999</v>
      </c>
      <c r="I114" s="244"/>
      <c r="J114" s="245">
        <f>ROUND(I114*H114,2)</f>
        <v>0</v>
      </c>
      <c r="K114" s="241" t="s">
        <v>140</v>
      </c>
      <c r="L114" s="246"/>
      <c r="M114" s="247" t="s">
        <v>19</v>
      </c>
      <c r="N114" s="248" t="s">
        <v>43</v>
      </c>
      <c r="O114" s="85"/>
      <c r="P114" s="207">
        <f>O114*H114</f>
        <v>0</v>
      </c>
      <c r="Q114" s="207">
        <v>0.00020000000000000001</v>
      </c>
      <c r="R114" s="207">
        <f>Q114*H114</f>
        <v>0.017020799999999999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162</v>
      </c>
      <c r="AT114" s="209" t="s">
        <v>159</v>
      </c>
      <c r="AU114" s="209" t="s">
        <v>79</v>
      </c>
      <c r="AY114" s="18" t="s">
        <v>108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77</v>
      </c>
      <c r="BK114" s="210">
        <f>ROUND(I114*H114,2)</f>
        <v>0</v>
      </c>
      <c r="BL114" s="18" t="s">
        <v>127</v>
      </c>
      <c r="BM114" s="209" t="s">
        <v>188</v>
      </c>
    </row>
    <row r="115" s="13" customFormat="1">
      <c r="A115" s="13"/>
      <c r="B115" s="216"/>
      <c r="C115" s="217"/>
      <c r="D115" s="218" t="s">
        <v>120</v>
      </c>
      <c r="E115" s="217"/>
      <c r="F115" s="220" t="s">
        <v>189</v>
      </c>
      <c r="G115" s="217"/>
      <c r="H115" s="221">
        <v>85.103999999999999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7" t="s">
        <v>120</v>
      </c>
      <c r="AU115" s="227" t="s">
        <v>79</v>
      </c>
      <c r="AV115" s="13" t="s">
        <v>79</v>
      </c>
      <c r="AW115" s="13" t="s">
        <v>4</v>
      </c>
      <c r="AX115" s="13" t="s">
        <v>77</v>
      </c>
      <c r="AY115" s="227" t="s">
        <v>108</v>
      </c>
    </row>
    <row r="116" s="2" customFormat="1" ht="16.5" customHeight="1">
      <c r="A116" s="39"/>
      <c r="B116" s="40"/>
      <c r="C116" s="198" t="s">
        <v>190</v>
      </c>
      <c r="D116" s="198" t="s">
        <v>111</v>
      </c>
      <c r="E116" s="199" t="s">
        <v>191</v>
      </c>
      <c r="F116" s="200" t="s">
        <v>192</v>
      </c>
      <c r="G116" s="201" t="s">
        <v>114</v>
      </c>
      <c r="H116" s="202">
        <v>8.0999999999999996</v>
      </c>
      <c r="I116" s="203"/>
      <c r="J116" s="204">
        <f>ROUND(I116*H116,2)</f>
        <v>0</v>
      </c>
      <c r="K116" s="200" t="s">
        <v>115</v>
      </c>
      <c r="L116" s="45"/>
      <c r="M116" s="205" t="s">
        <v>19</v>
      </c>
      <c r="N116" s="206" t="s">
        <v>43</v>
      </c>
      <c r="O116" s="85"/>
      <c r="P116" s="207">
        <f>O116*H116</f>
        <v>0</v>
      </c>
      <c r="Q116" s="207">
        <v>4.0000000000000003E-05</v>
      </c>
      <c r="R116" s="207">
        <f>Q116*H116</f>
        <v>0.00032400000000000001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127</v>
      </c>
      <c r="AT116" s="209" t="s">
        <v>111</v>
      </c>
      <c r="AU116" s="209" t="s">
        <v>79</v>
      </c>
      <c r="AY116" s="18" t="s">
        <v>108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77</v>
      </c>
      <c r="BK116" s="210">
        <f>ROUND(I116*H116,2)</f>
        <v>0</v>
      </c>
      <c r="BL116" s="18" t="s">
        <v>127</v>
      </c>
      <c r="BM116" s="209" t="s">
        <v>193</v>
      </c>
    </row>
    <row r="117" s="2" customFormat="1">
      <c r="A117" s="39"/>
      <c r="B117" s="40"/>
      <c r="C117" s="41"/>
      <c r="D117" s="211" t="s">
        <v>118</v>
      </c>
      <c r="E117" s="41"/>
      <c r="F117" s="212" t="s">
        <v>194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118</v>
      </c>
      <c r="AU117" s="18" t="s">
        <v>79</v>
      </c>
    </row>
    <row r="118" s="2" customFormat="1" ht="16.5" customHeight="1">
      <c r="A118" s="39"/>
      <c r="B118" s="40"/>
      <c r="C118" s="239" t="s">
        <v>195</v>
      </c>
      <c r="D118" s="239" t="s">
        <v>159</v>
      </c>
      <c r="E118" s="240" t="s">
        <v>196</v>
      </c>
      <c r="F118" s="241" t="s">
        <v>197</v>
      </c>
      <c r="G118" s="242" t="s">
        <v>114</v>
      </c>
      <c r="H118" s="243">
        <v>8.7479999999999993</v>
      </c>
      <c r="I118" s="244"/>
      <c r="J118" s="245">
        <f>ROUND(I118*H118,2)</f>
        <v>0</v>
      </c>
      <c r="K118" s="241" t="s">
        <v>115</v>
      </c>
      <c r="L118" s="246"/>
      <c r="M118" s="247" t="s">
        <v>19</v>
      </c>
      <c r="N118" s="248" t="s">
        <v>43</v>
      </c>
      <c r="O118" s="85"/>
      <c r="P118" s="207">
        <f>O118*H118</f>
        <v>0</v>
      </c>
      <c r="Q118" s="207">
        <v>0.00029999999999999997</v>
      </c>
      <c r="R118" s="207">
        <f>Q118*H118</f>
        <v>0.0026243999999999994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162</v>
      </c>
      <c r="AT118" s="209" t="s">
        <v>159</v>
      </c>
      <c r="AU118" s="209" t="s">
        <v>79</v>
      </c>
      <c r="AY118" s="18" t="s">
        <v>108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77</v>
      </c>
      <c r="BK118" s="210">
        <f>ROUND(I118*H118,2)</f>
        <v>0</v>
      </c>
      <c r="BL118" s="18" t="s">
        <v>127</v>
      </c>
      <c r="BM118" s="209" t="s">
        <v>198</v>
      </c>
    </row>
    <row r="119" s="13" customFormat="1">
      <c r="A119" s="13"/>
      <c r="B119" s="216"/>
      <c r="C119" s="217"/>
      <c r="D119" s="218" t="s">
        <v>120</v>
      </c>
      <c r="E119" s="217"/>
      <c r="F119" s="220" t="s">
        <v>199</v>
      </c>
      <c r="G119" s="217"/>
      <c r="H119" s="221">
        <v>8.7479999999999993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120</v>
      </c>
      <c r="AU119" s="227" t="s">
        <v>79</v>
      </c>
      <c r="AV119" s="13" t="s">
        <v>79</v>
      </c>
      <c r="AW119" s="13" t="s">
        <v>4</v>
      </c>
      <c r="AX119" s="13" t="s">
        <v>77</v>
      </c>
      <c r="AY119" s="227" t="s">
        <v>108</v>
      </c>
    </row>
    <row r="120" s="2" customFormat="1" ht="16.5" customHeight="1">
      <c r="A120" s="39"/>
      <c r="B120" s="40"/>
      <c r="C120" s="198" t="s">
        <v>127</v>
      </c>
      <c r="D120" s="198" t="s">
        <v>111</v>
      </c>
      <c r="E120" s="199" t="s">
        <v>200</v>
      </c>
      <c r="F120" s="200" t="s">
        <v>201</v>
      </c>
      <c r="G120" s="201" t="s">
        <v>139</v>
      </c>
      <c r="H120" s="202">
        <v>1</v>
      </c>
      <c r="I120" s="203"/>
      <c r="J120" s="204">
        <f>ROUND(I120*H120,2)</f>
        <v>0</v>
      </c>
      <c r="K120" s="200" t="s">
        <v>140</v>
      </c>
      <c r="L120" s="45"/>
      <c r="M120" s="205" t="s">
        <v>19</v>
      </c>
      <c r="N120" s="206" t="s">
        <v>43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127</v>
      </c>
      <c r="AT120" s="209" t="s">
        <v>111</v>
      </c>
      <c r="AU120" s="209" t="s">
        <v>79</v>
      </c>
      <c r="AY120" s="18" t="s">
        <v>108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77</v>
      </c>
      <c r="BK120" s="210">
        <f>ROUND(I120*H120,2)</f>
        <v>0</v>
      </c>
      <c r="BL120" s="18" t="s">
        <v>127</v>
      </c>
      <c r="BM120" s="209" t="s">
        <v>202</v>
      </c>
    </row>
    <row r="121" s="2" customFormat="1" ht="16.5" customHeight="1">
      <c r="A121" s="39"/>
      <c r="B121" s="40"/>
      <c r="C121" s="198" t="s">
        <v>203</v>
      </c>
      <c r="D121" s="198" t="s">
        <v>111</v>
      </c>
      <c r="E121" s="199" t="s">
        <v>204</v>
      </c>
      <c r="F121" s="200" t="s">
        <v>205</v>
      </c>
      <c r="G121" s="201" t="s">
        <v>126</v>
      </c>
      <c r="H121" s="202">
        <v>230.40000000000001</v>
      </c>
      <c r="I121" s="203"/>
      <c r="J121" s="204">
        <f>ROUND(I121*H121,2)</f>
        <v>0</v>
      </c>
      <c r="K121" s="200" t="s">
        <v>115</v>
      </c>
      <c r="L121" s="45"/>
      <c r="M121" s="205" t="s">
        <v>19</v>
      </c>
      <c r="N121" s="206" t="s">
        <v>43</v>
      </c>
      <c r="O121" s="85"/>
      <c r="P121" s="207">
        <f>O121*H121</f>
        <v>0</v>
      </c>
      <c r="Q121" s="207">
        <v>0.00016000000000000001</v>
      </c>
      <c r="R121" s="207">
        <f>Q121*H121</f>
        <v>0.036864000000000001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127</v>
      </c>
      <c r="AT121" s="209" t="s">
        <v>111</v>
      </c>
      <c r="AU121" s="209" t="s">
        <v>79</v>
      </c>
      <c r="AY121" s="18" t="s">
        <v>108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77</v>
      </c>
      <c r="BK121" s="210">
        <f>ROUND(I121*H121,2)</f>
        <v>0</v>
      </c>
      <c r="BL121" s="18" t="s">
        <v>127</v>
      </c>
      <c r="BM121" s="209" t="s">
        <v>206</v>
      </c>
    </row>
    <row r="122" s="2" customFormat="1">
      <c r="A122" s="39"/>
      <c r="B122" s="40"/>
      <c r="C122" s="41"/>
      <c r="D122" s="211" t="s">
        <v>118</v>
      </c>
      <c r="E122" s="41"/>
      <c r="F122" s="212" t="s">
        <v>207</v>
      </c>
      <c r="G122" s="41"/>
      <c r="H122" s="41"/>
      <c r="I122" s="213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118</v>
      </c>
      <c r="AU122" s="18" t="s">
        <v>79</v>
      </c>
    </row>
    <row r="123" s="13" customFormat="1">
      <c r="A123" s="13"/>
      <c r="B123" s="216"/>
      <c r="C123" s="217"/>
      <c r="D123" s="218" t="s">
        <v>120</v>
      </c>
      <c r="E123" s="219" t="s">
        <v>19</v>
      </c>
      <c r="F123" s="220" t="s">
        <v>208</v>
      </c>
      <c r="G123" s="217"/>
      <c r="H123" s="221">
        <v>207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120</v>
      </c>
      <c r="AU123" s="227" t="s">
        <v>79</v>
      </c>
      <c r="AV123" s="13" t="s">
        <v>79</v>
      </c>
      <c r="AW123" s="13" t="s">
        <v>34</v>
      </c>
      <c r="AX123" s="13" t="s">
        <v>72</v>
      </c>
      <c r="AY123" s="227" t="s">
        <v>108</v>
      </c>
    </row>
    <row r="124" s="13" customFormat="1">
      <c r="A124" s="13"/>
      <c r="B124" s="216"/>
      <c r="C124" s="217"/>
      <c r="D124" s="218" t="s">
        <v>120</v>
      </c>
      <c r="E124" s="219" t="s">
        <v>19</v>
      </c>
      <c r="F124" s="220" t="s">
        <v>209</v>
      </c>
      <c r="G124" s="217"/>
      <c r="H124" s="221">
        <v>23.399999999999999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120</v>
      </c>
      <c r="AU124" s="227" t="s">
        <v>79</v>
      </c>
      <c r="AV124" s="13" t="s">
        <v>79</v>
      </c>
      <c r="AW124" s="13" t="s">
        <v>34</v>
      </c>
      <c r="AX124" s="13" t="s">
        <v>72</v>
      </c>
      <c r="AY124" s="227" t="s">
        <v>108</v>
      </c>
    </row>
    <row r="125" s="14" customFormat="1">
      <c r="A125" s="14"/>
      <c r="B125" s="228"/>
      <c r="C125" s="229"/>
      <c r="D125" s="218" t="s">
        <v>120</v>
      </c>
      <c r="E125" s="230" t="s">
        <v>19</v>
      </c>
      <c r="F125" s="231" t="s">
        <v>123</v>
      </c>
      <c r="G125" s="229"/>
      <c r="H125" s="232">
        <v>230.40000000000001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8" t="s">
        <v>120</v>
      </c>
      <c r="AU125" s="238" t="s">
        <v>79</v>
      </c>
      <c r="AV125" s="14" t="s">
        <v>116</v>
      </c>
      <c r="AW125" s="14" t="s">
        <v>34</v>
      </c>
      <c r="AX125" s="14" t="s">
        <v>77</v>
      </c>
      <c r="AY125" s="238" t="s">
        <v>108</v>
      </c>
    </row>
    <row r="126" s="2" customFormat="1" ht="21.75" customHeight="1">
      <c r="A126" s="39"/>
      <c r="B126" s="40"/>
      <c r="C126" s="198" t="s">
        <v>210</v>
      </c>
      <c r="D126" s="198" t="s">
        <v>111</v>
      </c>
      <c r="E126" s="199" t="s">
        <v>211</v>
      </c>
      <c r="F126" s="200" t="s">
        <v>212</v>
      </c>
      <c r="G126" s="201" t="s">
        <v>126</v>
      </c>
      <c r="H126" s="202">
        <v>460.80000000000001</v>
      </c>
      <c r="I126" s="203"/>
      <c r="J126" s="204">
        <f>ROUND(I126*H126,2)</f>
        <v>0</v>
      </c>
      <c r="K126" s="200" t="s">
        <v>115</v>
      </c>
      <c r="L126" s="45"/>
      <c r="M126" s="205" t="s">
        <v>19</v>
      </c>
      <c r="N126" s="206" t="s">
        <v>43</v>
      </c>
      <c r="O126" s="85"/>
      <c r="P126" s="207">
        <f>O126*H126</f>
        <v>0</v>
      </c>
      <c r="Q126" s="207">
        <v>0.00014999999999999999</v>
      </c>
      <c r="R126" s="207">
        <f>Q126*H126</f>
        <v>0.069120000000000001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127</v>
      </c>
      <c r="AT126" s="209" t="s">
        <v>111</v>
      </c>
      <c r="AU126" s="209" t="s">
        <v>79</v>
      </c>
      <c r="AY126" s="18" t="s">
        <v>108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77</v>
      </c>
      <c r="BK126" s="210">
        <f>ROUND(I126*H126,2)</f>
        <v>0</v>
      </c>
      <c r="BL126" s="18" t="s">
        <v>127</v>
      </c>
      <c r="BM126" s="209" t="s">
        <v>213</v>
      </c>
    </row>
    <row r="127" s="2" customFormat="1">
      <c r="A127" s="39"/>
      <c r="B127" s="40"/>
      <c r="C127" s="41"/>
      <c r="D127" s="211" t="s">
        <v>118</v>
      </c>
      <c r="E127" s="41"/>
      <c r="F127" s="212" t="s">
        <v>214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118</v>
      </c>
      <c r="AU127" s="18" t="s">
        <v>79</v>
      </c>
    </row>
    <row r="128" s="13" customFormat="1">
      <c r="A128" s="13"/>
      <c r="B128" s="216"/>
      <c r="C128" s="217"/>
      <c r="D128" s="218" t="s">
        <v>120</v>
      </c>
      <c r="E128" s="219" t="s">
        <v>19</v>
      </c>
      <c r="F128" s="220" t="s">
        <v>208</v>
      </c>
      <c r="G128" s="217"/>
      <c r="H128" s="221">
        <v>207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120</v>
      </c>
      <c r="AU128" s="227" t="s">
        <v>79</v>
      </c>
      <c r="AV128" s="13" t="s">
        <v>79</v>
      </c>
      <c r="AW128" s="13" t="s">
        <v>34</v>
      </c>
      <c r="AX128" s="13" t="s">
        <v>72</v>
      </c>
      <c r="AY128" s="227" t="s">
        <v>108</v>
      </c>
    </row>
    <row r="129" s="13" customFormat="1">
      <c r="A129" s="13"/>
      <c r="B129" s="216"/>
      <c r="C129" s="217"/>
      <c r="D129" s="218" t="s">
        <v>120</v>
      </c>
      <c r="E129" s="219" t="s">
        <v>19</v>
      </c>
      <c r="F129" s="220" t="s">
        <v>209</v>
      </c>
      <c r="G129" s="217"/>
      <c r="H129" s="221">
        <v>23.399999999999999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120</v>
      </c>
      <c r="AU129" s="227" t="s">
        <v>79</v>
      </c>
      <c r="AV129" s="13" t="s">
        <v>79</v>
      </c>
      <c r="AW129" s="13" t="s">
        <v>34</v>
      </c>
      <c r="AX129" s="13" t="s">
        <v>72</v>
      </c>
      <c r="AY129" s="227" t="s">
        <v>108</v>
      </c>
    </row>
    <row r="130" s="14" customFormat="1">
      <c r="A130" s="14"/>
      <c r="B130" s="228"/>
      <c r="C130" s="229"/>
      <c r="D130" s="218" t="s">
        <v>120</v>
      </c>
      <c r="E130" s="230" t="s">
        <v>19</v>
      </c>
      <c r="F130" s="231" t="s">
        <v>123</v>
      </c>
      <c r="G130" s="229"/>
      <c r="H130" s="232">
        <v>230.40000000000001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120</v>
      </c>
      <c r="AU130" s="238" t="s">
        <v>79</v>
      </c>
      <c r="AV130" s="14" t="s">
        <v>116</v>
      </c>
      <c r="AW130" s="14" t="s">
        <v>34</v>
      </c>
      <c r="AX130" s="14" t="s">
        <v>77</v>
      </c>
      <c r="AY130" s="238" t="s">
        <v>108</v>
      </c>
    </row>
    <row r="131" s="13" customFormat="1">
      <c r="A131" s="13"/>
      <c r="B131" s="216"/>
      <c r="C131" s="217"/>
      <c r="D131" s="218" t="s">
        <v>120</v>
      </c>
      <c r="E131" s="217"/>
      <c r="F131" s="220" t="s">
        <v>215</v>
      </c>
      <c r="G131" s="217"/>
      <c r="H131" s="221">
        <v>460.80000000000001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120</v>
      </c>
      <c r="AU131" s="227" t="s">
        <v>79</v>
      </c>
      <c r="AV131" s="13" t="s">
        <v>79</v>
      </c>
      <c r="AW131" s="13" t="s">
        <v>4</v>
      </c>
      <c r="AX131" s="13" t="s">
        <v>77</v>
      </c>
      <c r="AY131" s="227" t="s">
        <v>108</v>
      </c>
    </row>
    <row r="132" s="2" customFormat="1" ht="16.5" customHeight="1">
      <c r="A132" s="39"/>
      <c r="B132" s="40"/>
      <c r="C132" s="198" t="s">
        <v>216</v>
      </c>
      <c r="D132" s="198" t="s">
        <v>111</v>
      </c>
      <c r="E132" s="199" t="s">
        <v>217</v>
      </c>
      <c r="F132" s="200" t="s">
        <v>218</v>
      </c>
      <c r="G132" s="201" t="s">
        <v>126</v>
      </c>
      <c r="H132" s="202">
        <v>691.20000000000005</v>
      </c>
      <c r="I132" s="203"/>
      <c r="J132" s="204">
        <f>ROUND(I132*H132,2)</f>
        <v>0</v>
      </c>
      <c r="K132" s="200" t="s">
        <v>115</v>
      </c>
      <c r="L132" s="45"/>
      <c r="M132" s="205" t="s">
        <v>19</v>
      </c>
      <c r="N132" s="206" t="s">
        <v>43</v>
      </c>
      <c r="O132" s="85"/>
      <c r="P132" s="207">
        <f>O132*H132</f>
        <v>0</v>
      </c>
      <c r="Q132" s="207">
        <v>1.0000000000000001E-05</v>
      </c>
      <c r="R132" s="207">
        <f>Q132*H132</f>
        <v>0.0069120000000000006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127</v>
      </c>
      <c r="AT132" s="209" t="s">
        <v>111</v>
      </c>
      <c r="AU132" s="209" t="s">
        <v>79</v>
      </c>
      <c r="AY132" s="18" t="s">
        <v>108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77</v>
      </c>
      <c r="BK132" s="210">
        <f>ROUND(I132*H132,2)</f>
        <v>0</v>
      </c>
      <c r="BL132" s="18" t="s">
        <v>127</v>
      </c>
      <c r="BM132" s="209" t="s">
        <v>219</v>
      </c>
    </row>
    <row r="133" s="2" customFormat="1">
      <c r="A133" s="39"/>
      <c r="B133" s="40"/>
      <c r="C133" s="41"/>
      <c r="D133" s="211" t="s">
        <v>118</v>
      </c>
      <c r="E133" s="41"/>
      <c r="F133" s="212" t="s">
        <v>220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118</v>
      </c>
      <c r="AU133" s="18" t="s">
        <v>79</v>
      </c>
    </row>
    <row r="134" s="13" customFormat="1">
      <c r="A134" s="13"/>
      <c r="B134" s="216"/>
      <c r="C134" s="217"/>
      <c r="D134" s="218" t="s">
        <v>120</v>
      </c>
      <c r="E134" s="219" t="s">
        <v>19</v>
      </c>
      <c r="F134" s="220" t="s">
        <v>208</v>
      </c>
      <c r="G134" s="217"/>
      <c r="H134" s="221">
        <v>207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120</v>
      </c>
      <c r="AU134" s="227" t="s">
        <v>79</v>
      </c>
      <c r="AV134" s="13" t="s">
        <v>79</v>
      </c>
      <c r="AW134" s="13" t="s">
        <v>34</v>
      </c>
      <c r="AX134" s="13" t="s">
        <v>72</v>
      </c>
      <c r="AY134" s="227" t="s">
        <v>108</v>
      </c>
    </row>
    <row r="135" s="13" customFormat="1">
      <c r="A135" s="13"/>
      <c r="B135" s="216"/>
      <c r="C135" s="217"/>
      <c r="D135" s="218" t="s">
        <v>120</v>
      </c>
      <c r="E135" s="219" t="s">
        <v>19</v>
      </c>
      <c r="F135" s="220" t="s">
        <v>209</v>
      </c>
      <c r="G135" s="217"/>
      <c r="H135" s="221">
        <v>23.399999999999999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120</v>
      </c>
      <c r="AU135" s="227" t="s">
        <v>79</v>
      </c>
      <c r="AV135" s="13" t="s">
        <v>79</v>
      </c>
      <c r="AW135" s="13" t="s">
        <v>34</v>
      </c>
      <c r="AX135" s="13" t="s">
        <v>72</v>
      </c>
      <c r="AY135" s="227" t="s">
        <v>108</v>
      </c>
    </row>
    <row r="136" s="14" customFormat="1">
      <c r="A136" s="14"/>
      <c r="B136" s="228"/>
      <c r="C136" s="229"/>
      <c r="D136" s="218" t="s">
        <v>120</v>
      </c>
      <c r="E136" s="230" t="s">
        <v>19</v>
      </c>
      <c r="F136" s="231" t="s">
        <v>123</v>
      </c>
      <c r="G136" s="229"/>
      <c r="H136" s="232">
        <v>230.40000000000001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8" t="s">
        <v>120</v>
      </c>
      <c r="AU136" s="238" t="s">
        <v>79</v>
      </c>
      <c r="AV136" s="14" t="s">
        <v>116</v>
      </c>
      <c r="AW136" s="14" t="s">
        <v>34</v>
      </c>
      <c r="AX136" s="14" t="s">
        <v>77</v>
      </c>
      <c r="AY136" s="238" t="s">
        <v>108</v>
      </c>
    </row>
    <row r="137" s="13" customFormat="1">
      <c r="A137" s="13"/>
      <c r="B137" s="216"/>
      <c r="C137" s="217"/>
      <c r="D137" s="218" t="s">
        <v>120</v>
      </c>
      <c r="E137" s="217"/>
      <c r="F137" s="220" t="s">
        <v>221</v>
      </c>
      <c r="G137" s="217"/>
      <c r="H137" s="221">
        <v>691.20000000000005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120</v>
      </c>
      <c r="AU137" s="227" t="s">
        <v>79</v>
      </c>
      <c r="AV137" s="13" t="s">
        <v>79</v>
      </c>
      <c r="AW137" s="13" t="s">
        <v>4</v>
      </c>
      <c r="AX137" s="13" t="s">
        <v>77</v>
      </c>
      <c r="AY137" s="227" t="s">
        <v>108</v>
      </c>
    </row>
    <row r="138" s="2" customFormat="1" ht="16.5" customHeight="1">
      <c r="A138" s="39"/>
      <c r="B138" s="40"/>
      <c r="C138" s="198" t="s">
        <v>222</v>
      </c>
      <c r="D138" s="198" t="s">
        <v>111</v>
      </c>
      <c r="E138" s="199" t="s">
        <v>223</v>
      </c>
      <c r="F138" s="200" t="s">
        <v>224</v>
      </c>
      <c r="G138" s="201" t="s">
        <v>126</v>
      </c>
      <c r="H138" s="202">
        <v>230.40000000000001</v>
      </c>
      <c r="I138" s="203"/>
      <c r="J138" s="204">
        <f>ROUND(I138*H138,2)</f>
        <v>0</v>
      </c>
      <c r="K138" s="200" t="s">
        <v>115</v>
      </c>
      <c r="L138" s="45"/>
      <c r="M138" s="205" t="s">
        <v>19</v>
      </c>
      <c r="N138" s="206" t="s">
        <v>43</v>
      </c>
      <c r="O138" s="85"/>
      <c r="P138" s="207">
        <f>O138*H138</f>
        <v>0</v>
      </c>
      <c r="Q138" s="207">
        <v>8.0000000000000007E-05</v>
      </c>
      <c r="R138" s="207">
        <f>Q138*H138</f>
        <v>0.018432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127</v>
      </c>
      <c r="AT138" s="209" t="s">
        <v>111</v>
      </c>
      <c r="AU138" s="209" t="s">
        <v>79</v>
      </c>
      <c r="AY138" s="18" t="s">
        <v>108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77</v>
      </c>
      <c r="BK138" s="210">
        <f>ROUND(I138*H138,2)</f>
        <v>0</v>
      </c>
      <c r="BL138" s="18" t="s">
        <v>127</v>
      </c>
      <c r="BM138" s="209" t="s">
        <v>225</v>
      </c>
    </row>
    <row r="139" s="2" customFormat="1">
      <c r="A139" s="39"/>
      <c r="B139" s="40"/>
      <c r="C139" s="41"/>
      <c r="D139" s="211" t="s">
        <v>118</v>
      </c>
      <c r="E139" s="41"/>
      <c r="F139" s="212" t="s">
        <v>226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118</v>
      </c>
      <c r="AU139" s="18" t="s">
        <v>79</v>
      </c>
    </row>
    <row r="140" s="2" customFormat="1" ht="24.15" customHeight="1">
      <c r="A140" s="39"/>
      <c r="B140" s="40"/>
      <c r="C140" s="198" t="s">
        <v>7</v>
      </c>
      <c r="D140" s="198" t="s">
        <v>111</v>
      </c>
      <c r="E140" s="199" t="s">
        <v>227</v>
      </c>
      <c r="F140" s="200" t="s">
        <v>228</v>
      </c>
      <c r="G140" s="201" t="s">
        <v>126</v>
      </c>
      <c r="H140" s="202">
        <v>230.40000000000001</v>
      </c>
      <c r="I140" s="203"/>
      <c r="J140" s="204">
        <f>ROUND(I140*H140,2)</f>
        <v>0</v>
      </c>
      <c r="K140" s="200" t="s">
        <v>115</v>
      </c>
      <c r="L140" s="45"/>
      <c r="M140" s="205" t="s">
        <v>19</v>
      </c>
      <c r="N140" s="206" t="s">
        <v>43</v>
      </c>
      <c r="O140" s="85"/>
      <c r="P140" s="207">
        <f>O140*H140</f>
        <v>0</v>
      </c>
      <c r="Q140" s="207">
        <v>0.00013999999999999999</v>
      </c>
      <c r="R140" s="207">
        <f>Q140*H140</f>
        <v>0.032256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127</v>
      </c>
      <c r="AT140" s="209" t="s">
        <v>111</v>
      </c>
      <c r="AU140" s="209" t="s">
        <v>79</v>
      </c>
      <c r="AY140" s="18" t="s">
        <v>108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77</v>
      </c>
      <c r="BK140" s="210">
        <f>ROUND(I140*H140,2)</f>
        <v>0</v>
      </c>
      <c r="BL140" s="18" t="s">
        <v>127</v>
      </c>
      <c r="BM140" s="209" t="s">
        <v>229</v>
      </c>
    </row>
    <row r="141" s="2" customFormat="1">
      <c r="A141" s="39"/>
      <c r="B141" s="40"/>
      <c r="C141" s="41"/>
      <c r="D141" s="211" t="s">
        <v>118</v>
      </c>
      <c r="E141" s="41"/>
      <c r="F141" s="212" t="s">
        <v>230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118</v>
      </c>
      <c r="AU141" s="18" t="s">
        <v>79</v>
      </c>
    </row>
    <row r="142" s="2" customFormat="1" ht="16.5" customHeight="1">
      <c r="A142" s="39"/>
      <c r="B142" s="40"/>
      <c r="C142" s="198" t="s">
        <v>231</v>
      </c>
      <c r="D142" s="198" t="s">
        <v>111</v>
      </c>
      <c r="E142" s="199" t="s">
        <v>232</v>
      </c>
      <c r="F142" s="200" t="s">
        <v>233</v>
      </c>
      <c r="G142" s="201" t="s">
        <v>126</v>
      </c>
      <c r="H142" s="202">
        <v>230.40000000000001</v>
      </c>
      <c r="I142" s="203"/>
      <c r="J142" s="204">
        <f>ROUND(I142*H142,2)</f>
        <v>0</v>
      </c>
      <c r="K142" s="200" t="s">
        <v>115</v>
      </c>
      <c r="L142" s="45"/>
      <c r="M142" s="205" t="s">
        <v>19</v>
      </c>
      <c r="N142" s="206" t="s">
        <v>43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127</v>
      </c>
      <c r="AT142" s="209" t="s">
        <v>111</v>
      </c>
      <c r="AU142" s="209" t="s">
        <v>79</v>
      </c>
      <c r="AY142" s="18" t="s">
        <v>108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77</v>
      </c>
      <c r="BK142" s="210">
        <f>ROUND(I142*H142,2)</f>
        <v>0</v>
      </c>
      <c r="BL142" s="18" t="s">
        <v>127</v>
      </c>
      <c r="BM142" s="209" t="s">
        <v>234</v>
      </c>
    </row>
    <row r="143" s="2" customFormat="1">
      <c r="A143" s="39"/>
      <c r="B143" s="40"/>
      <c r="C143" s="41"/>
      <c r="D143" s="211" t="s">
        <v>118</v>
      </c>
      <c r="E143" s="41"/>
      <c r="F143" s="212" t="s">
        <v>235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118</v>
      </c>
      <c r="AU143" s="18" t="s">
        <v>79</v>
      </c>
    </row>
    <row r="144" s="13" customFormat="1">
      <c r="A144" s="13"/>
      <c r="B144" s="216"/>
      <c r="C144" s="217"/>
      <c r="D144" s="218" t="s">
        <v>120</v>
      </c>
      <c r="E144" s="217"/>
      <c r="F144" s="220" t="s">
        <v>236</v>
      </c>
      <c r="G144" s="217"/>
      <c r="H144" s="221">
        <v>230.40000000000001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120</v>
      </c>
      <c r="AU144" s="227" t="s">
        <v>79</v>
      </c>
      <c r="AV144" s="13" t="s">
        <v>79</v>
      </c>
      <c r="AW144" s="13" t="s">
        <v>4</v>
      </c>
      <c r="AX144" s="13" t="s">
        <v>77</v>
      </c>
      <c r="AY144" s="227" t="s">
        <v>108</v>
      </c>
    </row>
    <row r="145" s="2" customFormat="1" ht="24.15" customHeight="1">
      <c r="A145" s="39"/>
      <c r="B145" s="40"/>
      <c r="C145" s="198" t="s">
        <v>237</v>
      </c>
      <c r="D145" s="198" t="s">
        <v>111</v>
      </c>
      <c r="E145" s="199" t="s">
        <v>238</v>
      </c>
      <c r="F145" s="200" t="s">
        <v>239</v>
      </c>
      <c r="G145" s="201" t="s">
        <v>240</v>
      </c>
      <c r="H145" s="202">
        <v>0.184</v>
      </c>
      <c r="I145" s="203"/>
      <c r="J145" s="204">
        <f>ROUND(I145*H145,2)</f>
        <v>0</v>
      </c>
      <c r="K145" s="200" t="s">
        <v>115</v>
      </c>
      <c r="L145" s="45"/>
      <c r="M145" s="205" t="s">
        <v>19</v>
      </c>
      <c r="N145" s="206" t="s">
        <v>43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127</v>
      </c>
      <c r="AT145" s="209" t="s">
        <v>111</v>
      </c>
      <c r="AU145" s="209" t="s">
        <v>79</v>
      </c>
      <c r="AY145" s="18" t="s">
        <v>108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77</v>
      </c>
      <c r="BK145" s="210">
        <f>ROUND(I145*H145,2)</f>
        <v>0</v>
      </c>
      <c r="BL145" s="18" t="s">
        <v>127</v>
      </c>
      <c r="BM145" s="209" t="s">
        <v>241</v>
      </c>
    </row>
    <row r="146" s="2" customFormat="1">
      <c r="A146" s="39"/>
      <c r="B146" s="40"/>
      <c r="C146" s="41"/>
      <c r="D146" s="211" t="s">
        <v>118</v>
      </c>
      <c r="E146" s="41"/>
      <c r="F146" s="212" t="s">
        <v>242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118</v>
      </c>
      <c r="AU146" s="18" t="s">
        <v>79</v>
      </c>
    </row>
    <row r="147" s="12" customFormat="1" ht="22.8" customHeight="1">
      <c r="A147" s="12"/>
      <c r="B147" s="182"/>
      <c r="C147" s="183"/>
      <c r="D147" s="184" t="s">
        <v>71</v>
      </c>
      <c r="E147" s="196" t="s">
        <v>243</v>
      </c>
      <c r="F147" s="196" t="s">
        <v>244</v>
      </c>
      <c r="G147" s="183"/>
      <c r="H147" s="183"/>
      <c r="I147" s="186"/>
      <c r="J147" s="197">
        <f>BK147</f>
        <v>0</v>
      </c>
      <c r="K147" s="183"/>
      <c r="L147" s="188"/>
      <c r="M147" s="189"/>
      <c r="N147" s="190"/>
      <c r="O147" s="190"/>
      <c r="P147" s="191">
        <f>SUM(P148:P163)</f>
        <v>0</v>
      </c>
      <c r="Q147" s="190"/>
      <c r="R147" s="191">
        <f>SUM(R148:R163)</f>
        <v>0.15290399999999998</v>
      </c>
      <c r="S147" s="190"/>
      <c r="T147" s="192">
        <f>SUM(T148:T163)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3" t="s">
        <v>79</v>
      </c>
      <c r="AT147" s="194" t="s">
        <v>71</v>
      </c>
      <c r="AU147" s="194" t="s">
        <v>77</v>
      </c>
      <c r="AY147" s="193" t="s">
        <v>108</v>
      </c>
      <c r="BK147" s="195">
        <f>SUM(BK148:BK163)</f>
        <v>0</v>
      </c>
    </row>
    <row r="148" s="2" customFormat="1" ht="16.5" customHeight="1">
      <c r="A148" s="39"/>
      <c r="B148" s="40"/>
      <c r="C148" s="198" t="s">
        <v>245</v>
      </c>
      <c r="D148" s="198" t="s">
        <v>111</v>
      </c>
      <c r="E148" s="199" t="s">
        <v>246</v>
      </c>
      <c r="F148" s="200" t="s">
        <v>247</v>
      </c>
      <c r="G148" s="201" t="s">
        <v>126</v>
      </c>
      <c r="H148" s="202">
        <v>8.1899999999999995</v>
      </c>
      <c r="I148" s="203"/>
      <c r="J148" s="204">
        <f>ROUND(I148*H148,2)</f>
        <v>0</v>
      </c>
      <c r="K148" s="200" t="s">
        <v>115</v>
      </c>
      <c r="L148" s="45"/>
      <c r="M148" s="205" t="s">
        <v>19</v>
      </c>
      <c r="N148" s="206" t="s">
        <v>43</v>
      </c>
      <c r="O148" s="85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127</v>
      </c>
      <c r="AT148" s="209" t="s">
        <v>111</v>
      </c>
      <c r="AU148" s="209" t="s">
        <v>79</v>
      </c>
      <c r="AY148" s="18" t="s">
        <v>108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77</v>
      </c>
      <c r="BK148" s="210">
        <f>ROUND(I148*H148,2)</f>
        <v>0</v>
      </c>
      <c r="BL148" s="18" t="s">
        <v>127</v>
      </c>
      <c r="BM148" s="209" t="s">
        <v>248</v>
      </c>
    </row>
    <row r="149" s="2" customFormat="1">
      <c r="A149" s="39"/>
      <c r="B149" s="40"/>
      <c r="C149" s="41"/>
      <c r="D149" s="211" t="s">
        <v>118</v>
      </c>
      <c r="E149" s="41"/>
      <c r="F149" s="212" t="s">
        <v>249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118</v>
      </c>
      <c r="AU149" s="18" t="s">
        <v>79</v>
      </c>
    </row>
    <row r="150" s="13" customFormat="1">
      <c r="A150" s="13"/>
      <c r="B150" s="216"/>
      <c r="C150" s="217"/>
      <c r="D150" s="218" t="s">
        <v>120</v>
      </c>
      <c r="E150" s="219" t="s">
        <v>19</v>
      </c>
      <c r="F150" s="220" t="s">
        <v>130</v>
      </c>
      <c r="G150" s="217"/>
      <c r="H150" s="221">
        <v>8.1899999999999995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120</v>
      </c>
      <c r="AU150" s="227" t="s">
        <v>79</v>
      </c>
      <c r="AV150" s="13" t="s">
        <v>79</v>
      </c>
      <c r="AW150" s="13" t="s">
        <v>34</v>
      </c>
      <c r="AX150" s="13" t="s">
        <v>77</v>
      </c>
      <c r="AY150" s="227" t="s">
        <v>108</v>
      </c>
    </row>
    <row r="151" s="2" customFormat="1" ht="16.5" customHeight="1">
      <c r="A151" s="39"/>
      <c r="B151" s="40"/>
      <c r="C151" s="198" t="s">
        <v>250</v>
      </c>
      <c r="D151" s="198" t="s">
        <v>111</v>
      </c>
      <c r="E151" s="199" t="s">
        <v>251</v>
      </c>
      <c r="F151" s="200" t="s">
        <v>252</v>
      </c>
      <c r="G151" s="201" t="s">
        <v>126</v>
      </c>
      <c r="H151" s="202">
        <v>8.1899999999999995</v>
      </c>
      <c r="I151" s="203"/>
      <c r="J151" s="204">
        <f>ROUND(I151*H151,2)</f>
        <v>0</v>
      </c>
      <c r="K151" s="200" t="s">
        <v>115</v>
      </c>
      <c r="L151" s="45"/>
      <c r="M151" s="205" t="s">
        <v>19</v>
      </c>
      <c r="N151" s="206" t="s">
        <v>43</v>
      </c>
      <c r="O151" s="85"/>
      <c r="P151" s="207">
        <f>O151*H151</f>
        <v>0</v>
      </c>
      <c r="Q151" s="207">
        <v>0.00029999999999999997</v>
      </c>
      <c r="R151" s="207">
        <f>Q151*H151</f>
        <v>0.0024569999999999995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127</v>
      </c>
      <c r="AT151" s="209" t="s">
        <v>111</v>
      </c>
      <c r="AU151" s="209" t="s">
        <v>79</v>
      </c>
      <c r="AY151" s="18" t="s">
        <v>108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77</v>
      </c>
      <c r="BK151" s="210">
        <f>ROUND(I151*H151,2)</f>
        <v>0</v>
      </c>
      <c r="BL151" s="18" t="s">
        <v>127</v>
      </c>
      <c r="BM151" s="209" t="s">
        <v>253</v>
      </c>
    </row>
    <row r="152" s="2" customFormat="1">
      <c r="A152" s="39"/>
      <c r="B152" s="40"/>
      <c r="C152" s="41"/>
      <c r="D152" s="211" t="s">
        <v>118</v>
      </c>
      <c r="E152" s="41"/>
      <c r="F152" s="212" t="s">
        <v>254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118</v>
      </c>
      <c r="AU152" s="18" t="s">
        <v>79</v>
      </c>
    </row>
    <row r="153" s="2" customFormat="1" ht="16.5" customHeight="1">
      <c r="A153" s="39"/>
      <c r="B153" s="40"/>
      <c r="C153" s="198" t="s">
        <v>255</v>
      </c>
      <c r="D153" s="198" t="s">
        <v>111</v>
      </c>
      <c r="E153" s="199" t="s">
        <v>256</v>
      </c>
      <c r="F153" s="200" t="s">
        <v>257</v>
      </c>
      <c r="G153" s="201" t="s">
        <v>126</v>
      </c>
      <c r="H153" s="202">
        <v>8.1899999999999995</v>
      </c>
      <c r="I153" s="203"/>
      <c r="J153" s="204">
        <f>ROUND(I153*H153,2)</f>
        <v>0</v>
      </c>
      <c r="K153" s="200" t="s">
        <v>115</v>
      </c>
      <c r="L153" s="45"/>
      <c r="M153" s="205" t="s">
        <v>19</v>
      </c>
      <c r="N153" s="206" t="s">
        <v>43</v>
      </c>
      <c r="O153" s="85"/>
      <c r="P153" s="207">
        <f>O153*H153</f>
        <v>0</v>
      </c>
      <c r="Q153" s="207">
        <v>0.001</v>
      </c>
      <c r="R153" s="207">
        <f>Q153*H153</f>
        <v>0.0081899999999999994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127</v>
      </c>
      <c r="AT153" s="209" t="s">
        <v>111</v>
      </c>
      <c r="AU153" s="209" t="s">
        <v>79</v>
      </c>
      <c r="AY153" s="18" t="s">
        <v>108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77</v>
      </c>
      <c r="BK153" s="210">
        <f>ROUND(I153*H153,2)</f>
        <v>0</v>
      </c>
      <c r="BL153" s="18" t="s">
        <v>127</v>
      </c>
      <c r="BM153" s="209" t="s">
        <v>258</v>
      </c>
    </row>
    <row r="154" s="2" customFormat="1">
      <c r="A154" s="39"/>
      <c r="B154" s="40"/>
      <c r="C154" s="41"/>
      <c r="D154" s="211" t="s">
        <v>118</v>
      </c>
      <c r="E154" s="41"/>
      <c r="F154" s="212" t="s">
        <v>259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118</v>
      </c>
      <c r="AU154" s="18" t="s">
        <v>79</v>
      </c>
    </row>
    <row r="155" s="2" customFormat="1" ht="21.75" customHeight="1">
      <c r="A155" s="39"/>
      <c r="B155" s="40"/>
      <c r="C155" s="198" t="s">
        <v>260</v>
      </c>
      <c r="D155" s="198" t="s">
        <v>111</v>
      </c>
      <c r="E155" s="199" t="s">
        <v>261</v>
      </c>
      <c r="F155" s="200" t="s">
        <v>262</v>
      </c>
      <c r="G155" s="201" t="s">
        <v>126</v>
      </c>
      <c r="H155" s="202">
        <v>8.1899999999999995</v>
      </c>
      <c r="I155" s="203"/>
      <c r="J155" s="204">
        <f>ROUND(I155*H155,2)</f>
        <v>0</v>
      </c>
      <c r="K155" s="200" t="s">
        <v>115</v>
      </c>
      <c r="L155" s="45"/>
      <c r="M155" s="205" t="s">
        <v>19</v>
      </c>
      <c r="N155" s="206" t="s">
        <v>43</v>
      </c>
      <c r="O155" s="85"/>
      <c r="P155" s="207">
        <f>O155*H155</f>
        <v>0</v>
      </c>
      <c r="Q155" s="207">
        <v>0.0089999999999999993</v>
      </c>
      <c r="R155" s="207">
        <f>Q155*H155</f>
        <v>0.073709999999999984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127</v>
      </c>
      <c r="AT155" s="209" t="s">
        <v>111</v>
      </c>
      <c r="AU155" s="209" t="s">
        <v>79</v>
      </c>
      <c r="AY155" s="18" t="s">
        <v>108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77</v>
      </c>
      <c r="BK155" s="210">
        <f>ROUND(I155*H155,2)</f>
        <v>0</v>
      </c>
      <c r="BL155" s="18" t="s">
        <v>127</v>
      </c>
      <c r="BM155" s="209" t="s">
        <v>263</v>
      </c>
    </row>
    <row r="156" s="2" customFormat="1">
      <c r="A156" s="39"/>
      <c r="B156" s="40"/>
      <c r="C156" s="41"/>
      <c r="D156" s="211" t="s">
        <v>118</v>
      </c>
      <c r="E156" s="41"/>
      <c r="F156" s="212" t="s">
        <v>264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118</v>
      </c>
      <c r="AU156" s="18" t="s">
        <v>79</v>
      </c>
    </row>
    <row r="157" s="2" customFormat="1" ht="24.15" customHeight="1">
      <c r="A157" s="39"/>
      <c r="B157" s="40"/>
      <c r="C157" s="198" t="s">
        <v>265</v>
      </c>
      <c r="D157" s="198" t="s">
        <v>111</v>
      </c>
      <c r="E157" s="199" t="s">
        <v>266</v>
      </c>
      <c r="F157" s="200" t="s">
        <v>267</v>
      </c>
      <c r="G157" s="201" t="s">
        <v>126</v>
      </c>
      <c r="H157" s="202">
        <v>8.1899999999999995</v>
      </c>
      <c r="I157" s="203"/>
      <c r="J157" s="204">
        <f>ROUND(I157*H157,2)</f>
        <v>0</v>
      </c>
      <c r="K157" s="200" t="s">
        <v>115</v>
      </c>
      <c r="L157" s="45"/>
      <c r="M157" s="205" t="s">
        <v>19</v>
      </c>
      <c r="N157" s="206" t="s">
        <v>43</v>
      </c>
      <c r="O157" s="85"/>
      <c r="P157" s="207">
        <f>O157*H157</f>
        <v>0</v>
      </c>
      <c r="Q157" s="207">
        <v>0.0018</v>
      </c>
      <c r="R157" s="207">
        <f>Q157*H157</f>
        <v>0.014741999999999998</v>
      </c>
      <c r="S157" s="207">
        <v>0</v>
      </c>
      <c r="T157" s="2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127</v>
      </c>
      <c r="AT157" s="209" t="s">
        <v>111</v>
      </c>
      <c r="AU157" s="209" t="s">
        <v>79</v>
      </c>
      <c r="AY157" s="18" t="s">
        <v>108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77</v>
      </c>
      <c r="BK157" s="210">
        <f>ROUND(I157*H157,2)</f>
        <v>0</v>
      </c>
      <c r="BL157" s="18" t="s">
        <v>127</v>
      </c>
      <c r="BM157" s="209" t="s">
        <v>268</v>
      </c>
    </row>
    <row r="158" s="2" customFormat="1">
      <c r="A158" s="39"/>
      <c r="B158" s="40"/>
      <c r="C158" s="41"/>
      <c r="D158" s="211" t="s">
        <v>118</v>
      </c>
      <c r="E158" s="41"/>
      <c r="F158" s="212" t="s">
        <v>269</v>
      </c>
      <c r="G158" s="41"/>
      <c r="H158" s="41"/>
      <c r="I158" s="213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118</v>
      </c>
      <c r="AU158" s="18" t="s">
        <v>79</v>
      </c>
    </row>
    <row r="159" s="2" customFormat="1" ht="16.5" customHeight="1">
      <c r="A159" s="39"/>
      <c r="B159" s="40"/>
      <c r="C159" s="198" t="s">
        <v>270</v>
      </c>
      <c r="D159" s="198" t="s">
        <v>111</v>
      </c>
      <c r="E159" s="199" t="s">
        <v>271</v>
      </c>
      <c r="F159" s="200" t="s">
        <v>272</v>
      </c>
      <c r="G159" s="201" t="s">
        <v>126</v>
      </c>
      <c r="H159" s="202">
        <v>8.1899999999999995</v>
      </c>
      <c r="I159" s="203"/>
      <c r="J159" s="204">
        <f>ROUND(I159*H159,2)</f>
        <v>0</v>
      </c>
      <c r="K159" s="200" t="s">
        <v>140</v>
      </c>
      <c r="L159" s="45"/>
      <c r="M159" s="205" t="s">
        <v>19</v>
      </c>
      <c r="N159" s="206" t="s">
        <v>43</v>
      </c>
      <c r="O159" s="85"/>
      <c r="P159" s="207">
        <f>O159*H159</f>
        <v>0</v>
      </c>
      <c r="Q159" s="207">
        <v>0.0015</v>
      </c>
      <c r="R159" s="207">
        <f>Q159*H159</f>
        <v>0.012284999999999999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127</v>
      </c>
      <c r="AT159" s="209" t="s">
        <v>111</v>
      </c>
      <c r="AU159" s="209" t="s">
        <v>79</v>
      </c>
      <c r="AY159" s="18" t="s">
        <v>108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77</v>
      </c>
      <c r="BK159" s="210">
        <f>ROUND(I159*H159,2)</f>
        <v>0</v>
      </c>
      <c r="BL159" s="18" t="s">
        <v>127</v>
      </c>
      <c r="BM159" s="209" t="s">
        <v>273</v>
      </c>
    </row>
    <row r="160" s="2" customFormat="1" ht="16.5" customHeight="1">
      <c r="A160" s="39"/>
      <c r="B160" s="40"/>
      <c r="C160" s="198" t="s">
        <v>274</v>
      </c>
      <c r="D160" s="198" t="s">
        <v>111</v>
      </c>
      <c r="E160" s="199" t="s">
        <v>275</v>
      </c>
      <c r="F160" s="200" t="s">
        <v>276</v>
      </c>
      <c r="G160" s="201" t="s">
        <v>114</v>
      </c>
      <c r="H160" s="202">
        <v>12</v>
      </c>
      <c r="I160" s="203"/>
      <c r="J160" s="204">
        <f>ROUND(I160*H160,2)</f>
        <v>0</v>
      </c>
      <c r="K160" s="200" t="s">
        <v>140</v>
      </c>
      <c r="L160" s="45"/>
      <c r="M160" s="205" t="s">
        <v>19</v>
      </c>
      <c r="N160" s="206" t="s">
        <v>43</v>
      </c>
      <c r="O160" s="85"/>
      <c r="P160" s="207">
        <f>O160*H160</f>
        <v>0</v>
      </c>
      <c r="Q160" s="207">
        <v>0.00346</v>
      </c>
      <c r="R160" s="207">
        <f>Q160*H160</f>
        <v>0.041520000000000001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127</v>
      </c>
      <c r="AT160" s="209" t="s">
        <v>111</v>
      </c>
      <c r="AU160" s="209" t="s">
        <v>79</v>
      </c>
      <c r="AY160" s="18" t="s">
        <v>108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77</v>
      </c>
      <c r="BK160" s="210">
        <f>ROUND(I160*H160,2)</f>
        <v>0</v>
      </c>
      <c r="BL160" s="18" t="s">
        <v>127</v>
      </c>
      <c r="BM160" s="209" t="s">
        <v>277</v>
      </c>
    </row>
    <row r="161" s="2" customFormat="1" ht="21.75" customHeight="1">
      <c r="A161" s="39"/>
      <c r="B161" s="40"/>
      <c r="C161" s="198" t="s">
        <v>278</v>
      </c>
      <c r="D161" s="198" t="s">
        <v>111</v>
      </c>
      <c r="E161" s="199" t="s">
        <v>279</v>
      </c>
      <c r="F161" s="200" t="s">
        <v>280</v>
      </c>
      <c r="G161" s="201" t="s">
        <v>114</v>
      </c>
      <c r="H161" s="202">
        <v>2.1000000000000001</v>
      </c>
      <c r="I161" s="203"/>
      <c r="J161" s="204">
        <f>ROUND(I161*H161,2)</f>
        <v>0</v>
      </c>
      <c r="K161" s="200" t="s">
        <v>140</v>
      </c>
      <c r="L161" s="45"/>
      <c r="M161" s="205" t="s">
        <v>19</v>
      </c>
      <c r="N161" s="206" t="s">
        <v>43</v>
      </c>
      <c r="O161" s="85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127</v>
      </c>
      <c r="AT161" s="209" t="s">
        <v>111</v>
      </c>
      <c r="AU161" s="209" t="s">
        <v>79</v>
      </c>
      <c r="AY161" s="18" t="s">
        <v>108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77</v>
      </c>
      <c r="BK161" s="210">
        <f>ROUND(I161*H161,2)</f>
        <v>0</v>
      </c>
      <c r="BL161" s="18" t="s">
        <v>127</v>
      </c>
      <c r="BM161" s="209" t="s">
        <v>281</v>
      </c>
    </row>
    <row r="162" s="2" customFormat="1" ht="24.15" customHeight="1">
      <c r="A162" s="39"/>
      <c r="B162" s="40"/>
      <c r="C162" s="198" t="s">
        <v>162</v>
      </c>
      <c r="D162" s="198" t="s">
        <v>111</v>
      </c>
      <c r="E162" s="199" t="s">
        <v>282</v>
      </c>
      <c r="F162" s="200" t="s">
        <v>283</v>
      </c>
      <c r="G162" s="201" t="s">
        <v>240</v>
      </c>
      <c r="H162" s="202">
        <v>0.153</v>
      </c>
      <c r="I162" s="203"/>
      <c r="J162" s="204">
        <f>ROUND(I162*H162,2)</f>
        <v>0</v>
      </c>
      <c r="K162" s="200" t="s">
        <v>115</v>
      </c>
      <c r="L162" s="45"/>
      <c r="M162" s="205" t="s">
        <v>19</v>
      </c>
      <c r="N162" s="206" t="s">
        <v>43</v>
      </c>
      <c r="O162" s="85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127</v>
      </c>
      <c r="AT162" s="209" t="s">
        <v>111</v>
      </c>
      <c r="AU162" s="209" t="s">
        <v>79</v>
      </c>
      <c r="AY162" s="18" t="s">
        <v>108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77</v>
      </c>
      <c r="BK162" s="210">
        <f>ROUND(I162*H162,2)</f>
        <v>0</v>
      </c>
      <c r="BL162" s="18" t="s">
        <v>127</v>
      </c>
      <c r="BM162" s="209" t="s">
        <v>284</v>
      </c>
    </row>
    <row r="163" s="2" customFormat="1">
      <c r="A163" s="39"/>
      <c r="B163" s="40"/>
      <c r="C163" s="41"/>
      <c r="D163" s="211" t="s">
        <v>118</v>
      </c>
      <c r="E163" s="41"/>
      <c r="F163" s="212" t="s">
        <v>285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118</v>
      </c>
      <c r="AU163" s="18" t="s">
        <v>79</v>
      </c>
    </row>
    <row r="164" s="12" customFormat="1" ht="25.92" customHeight="1">
      <c r="A164" s="12"/>
      <c r="B164" s="182"/>
      <c r="C164" s="183"/>
      <c r="D164" s="184" t="s">
        <v>71</v>
      </c>
      <c r="E164" s="185" t="s">
        <v>286</v>
      </c>
      <c r="F164" s="185" t="s">
        <v>287</v>
      </c>
      <c r="G164" s="183"/>
      <c r="H164" s="183"/>
      <c r="I164" s="186"/>
      <c r="J164" s="187">
        <f>BK164</f>
        <v>0</v>
      </c>
      <c r="K164" s="183"/>
      <c r="L164" s="188"/>
      <c r="M164" s="189"/>
      <c r="N164" s="190"/>
      <c r="O164" s="190"/>
      <c r="P164" s="191">
        <f>P165</f>
        <v>0</v>
      </c>
      <c r="Q164" s="190"/>
      <c r="R164" s="191">
        <f>R165</f>
        <v>0</v>
      </c>
      <c r="S164" s="190"/>
      <c r="T164" s="19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3" t="s">
        <v>142</v>
      </c>
      <c r="AT164" s="194" t="s">
        <v>71</v>
      </c>
      <c r="AU164" s="194" t="s">
        <v>72</v>
      </c>
      <c r="AY164" s="193" t="s">
        <v>108</v>
      </c>
      <c r="BK164" s="195">
        <f>BK165</f>
        <v>0</v>
      </c>
    </row>
    <row r="165" s="12" customFormat="1" ht="22.8" customHeight="1">
      <c r="A165" s="12"/>
      <c r="B165" s="182"/>
      <c r="C165" s="183"/>
      <c r="D165" s="184" t="s">
        <v>71</v>
      </c>
      <c r="E165" s="196" t="s">
        <v>288</v>
      </c>
      <c r="F165" s="196" t="s">
        <v>289</v>
      </c>
      <c r="G165" s="183"/>
      <c r="H165" s="183"/>
      <c r="I165" s="186"/>
      <c r="J165" s="197">
        <f>BK165</f>
        <v>0</v>
      </c>
      <c r="K165" s="183"/>
      <c r="L165" s="188"/>
      <c r="M165" s="189"/>
      <c r="N165" s="190"/>
      <c r="O165" s="190"/>
      <c r="P165" s="191">
        <f>SUM(P166:P167)</f>
        <v>0</v>
      </c>
      <c r="Q165" s="190"/>
      <c r="R165" s="191">
        <f>SUM(R166:R167)</f>
        <v>0</v>
      </c>
      <c r="S165" s="190"/>
      <c r="T165" s="19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3" t="s">
        <v>142</v>
      </c>
      <c r="AT165" s="194" t="s">
        <v>71</v>
      </c>
      <c r="AU165" s="194" t="s">
        <v>77</v>
      </c>
      <c r="AY165" s="193" t="s">
        <v>108</v>
      </c>
      <c r="BK165" s="195">
        <f>SUM(BK166:BK167)</f>
        <v>0</v>
      </c>
    </row>
    <row r="166" s="2" customFormat="1" ht="16.5" customHeight="1">
      <c r="A166" s="39"/>
      <c r="B166" s="40"/>
      <c r="C166" s="198" t="s">
        <v>290</v>
      </c>
      <c r="D166" s="198" t="s">
        <v>111</v>
      </c>
      <c r="E166" s="199" t="s">
        <v>291</v>
      </c>
      <c r="F166" s="200" t="s">
        <v>292</v>
      </c>
      <c r="G166" s="201" t="s">
        <v>293</v>
      </c>
      <c r="H166" s="202">
        <v>1</v>
      </c>
      <c r="I166" s="203"/>
      <c r="J166" s="204">
        <f>ROUND(I166*H166,2)</f>
        <v>0</v>
      </c>
      <c r="K166" s="200" t="s">
        <v>115</v>
      </c>
      <c r="L166" s="45"/>
      <c r="M166" s="205" t="s">
        <v>19</v>
      </c>
      <c r="N166" s="206" t="s">
        <v>43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294</v>
      </c>
      <c r="AT166" s="209" t="s">
        <v>111</v>
      </c>
      <c r="AU166" s="209" t="s">
        <v>79</v>
      </c>
      <c r="AY166" s="18" t="s">
        <v>108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77</v>
      </c>
      <c r="BK166" s="210">
        <f>ROUND(I166*H166,2)</f>
        <v>0</v>
      </c>
      <c r="BL166" s="18" t="s">
        <v>294</v>
      </c>
      <c r="BM166" s="209" t="s">
        <v>295</v>
      </c>
    </row>
    <row r="167" s="2" customFormat="1">
      <c r="A167" s="39"/>
      <c r="B167" s="40"/>
      <c r="C167" s="41"/>
      <c r="D167" s="211" t="s">
        <v>118</v>
      </c>
      <c r="E167" s="41"/>
      <c r="F167" s="212" t="s">
        <v>296</v>
      </c>
      <c r="G167" s="41"/>
      <c r="H167" s="41"/>
      <c r="I167" s="213"/>
      <c r="J167" s="41"/>
      <c r="K167" s="41"/>
      <c r="L167" s="45"/>
      <c r="M167" s="250"/>
      <c r="N167" s="251"/>
      <c r="O167" s="252"/>
      <c r="P167" s="252"/>
      <c r="Q167" s="252"/>
      <c r="R167" s="252"/>
      <c r="S167" s="252"/>
      <c r="T167" s="25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118</v>
      </c>
      <c r="AU167" s="18" t="s">
        <v>79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tWZodJVDrwogCjHpRmTNcd+0+pf1Xy+uBUShi1BoeHCo1NuKYHIZNgQMzRM4Ec1Xdf59FEpxxnCUxq9lESrOVQ==" hashValue="2qOqY4NG5CZH4/QLU914pqW9uHZjtdHed+51iINaLqvJ/FvQ3oP5XpgReOIXuZOETk+Wy8gZpUMwKU308k9G7A==" algorithmName="SHA-512" password="CC35"/>
  <autoFilter ref="C80:K167"/>
  <mergeCells count="6">
    <mergeCell ref="E7:H7"/>
    <mergeCell ref="E16:H16"/>
    <mergeCell ref="E25:H25"/>
    <mergeCell ref="E46:H46"/>
    <mergeCell ref="E73:H73"/>
    <mergeCell ref="L2:V2"/>
  </mergeCells>
  <hyperlinks>
    <hyperlink ref="F85" r:id="rId1" display="https://podminky.urs.cz/item/CS_URS_2025_01/775411820"/>
    <hyperlink ref="F90" r:id="rId2" display="https://podminky.urs.cz/item/CS_URS_2025_01/965046111"/>
    <hyperlink ref="F93" r:id="rId3" display="https://podminky.urs.cz/item/CS_URS_2025_01/965046119"/>
    <hyperlink ref="F108" r:id="rId4" display="https://podminky.urs.cz/item/CS_URS_2025_01/7751114.R"/>
    <hyperlink ref="F113" r:id="rId5" display="https://podminky.urs.cz/item/CS_URS_2025_01/775413411"/>
    <hyperlink ref="F117" r:id="rId6" display="https://podminky.urs.cz/item/CS_URS_2025_01/775429121"/>
    <hyperlink ref="F122" r:id="rId7" display="https://podminky.urs.cz/item/CS_URS_2025_01/775591311"/>
    <hyperlink ref="F127" r:id="rId8" display="https://podminky.urs.cz/item/CS_URS_2025_01/775591313"/>
    <hyperlink ref="F133" r:id="rId9" display="https://podminky.urs.cz/item/CS_URS_2025_01/775591316"/>
    <hyperlink ref="F139" r:id="rId10" display="https://podminky.urs.cz/item/CS_URS_2025_01/775591905"/>
    <hyperlink ref="F141" r:id="rId11" display="https://podminky.urs.cz/item/CS_URS_2025_01/775591919"/>
    <hyperlink ref="F143" r:id="rId12" display="https://podminky.urs.cz/item/CS_URS_2025_01/775591920"/>
    <hyperlink ref="F146" r:id="rId13" display="https://podminky.urs.cz/item/CS_URS_2025_01/998775121"/>
    <hyperlink ref="F149" r:id="rId14" display="https://podminky.urs.cz/item/CS_URS_2025_01/777111111"/>
    <hyperlink ref="F152" r:id="rId15" display="https://podminky.urs.cz/item/CS_URS_2025_01/777131101"/>
    <hyperlink ref="F154" r:id="rId16" display="https://podminky.urs.cz/item/CS_URS_2025_01/777131123"/>
    <hyperlink ref="F156" r:id="rId17" display="https://podminky.urs.cz/item/CS_URS_2025_01/777121115"/>
    <hyperlink ref="F158" r:id="rId18" display="https://podminky.urs.cz/item/CS_URS_2025_01/777121125"/>
    <hyperlink ref="F163" r:id="rId19" display="https://podminky.urs.cz/item/CS_URS_2025_01/998777121"/>
    <hyperlink ref="F167" r:id="rId20" display="https://podminky.urs.cz/item/CS_URS_2025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297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298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299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300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301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302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303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304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305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306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307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76</v>
      </c>
      <c r="F18" s="265" t="s">
        <v>308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309</v>
      </c>
      <c r="F19" s="265" t="s">
        <v>310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311</v>
      </c>
      <c r="F20" s="265" t="s">
        <v>312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313</v>
      </c>
      <c r="F21" s="265" t="s">
        <v>314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315</v>
      </c>
      <c r="F22" s="265" t="s">
        <v>316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317</v>
      </c>
      <c r="F23" s="265" t="s">
        <v>318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319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320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321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322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323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324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325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326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327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94</v>
      </c>
      <c r="F36" s="265"/>
      <c r="G36" s="265" t="s">
        <v>328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329</v>
      </c>
      <c r="F37" s="265"/>
      <c r="G37" s="265" t="s">
        <v>330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331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332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95</v>
      </c>
      <c r="F40" s="265"/>
      <c r="G40" s="265" t="s">
        <v>333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96</v>
      </c>
      <c r="F41" s="265"/>
      <c r="G41" s="265" t="s">
        <v>334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335</v>
      </c>
      <c r="F42" s="265"/>
      <c r="G42" s="265" t="s">
        <v>336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337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338</v>
      </c>
      <c r="F44" s="265"/>
      <c r="G44" s="265" t="s">
        <v>339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98</v>
      </c>
      <c r="F45" s="265"/>
      <c r="G45" s="265" t="s">
        <v>340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341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342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343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344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345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346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347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348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349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350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351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352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353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354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355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356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357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358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359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360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361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362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363</v>
      </c>
      <c r="D76" s="283"/>
      <c r="E76" s="283"/>
      <c r="F76" s="283" t="s">
        <v>364</v>
      </c>
      <c r="G76" s="284"/>
      <c r="H76" s="283" t="s">
        <v>54</v>
      </c>
      <c r="I76" s="283" t="s">
        <v>57</v>
      </c>
      <c r="J76" s="283" t="s">
        <v>365</v>
      </c>
      <c r="K76" s="282"/>
    </row>
    <row r="77" s="1" customFormat="1" ht="17.25" customHeight="1">
      <c r="B77" s="280"/>
      <c r="C77" s="285" t="s">
        <v>366</v>
      </c>
      <c r="D77" s="285"/>
      <c r="E77" s="285"/>
      <c r="F77" s="286" t="s">
        <v>367</v>
      </c>
      <c r="G77" s="287"/>
      <c r="H77" s="285"/>
      <c r="I77" s="285"/>
      <c r="J77" s="285" t="s">
        <v>368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369</v>
      </c>
      <c r="G79" s="292"/>
      <c r="H79" s="268" t="s">
        <v>370</v>
      </c>
      <c r="I79" s="268" t="s">
        <v>371</v>
      </c>
      <c r="J79" s="268">
        <v>20</v>
      </c>
      <c r="K79" s="282"/>
    </row>
    <row r="80" s="1" customFormat="1" ht="15" customHeight="1">
      <c r="B80" s="280"/>
      <c r="C80" s="268" t="s">
        <v>372</v>
      </c>
      <c r="D80" s="268"/>
      <c r="E80" s="268"/>
      <c r="F80" s="291" t="s">
        <v>369</v>
      </c>
      <c r="G80" s="292"/>
      <c r="H80" s="268" t="s">
        <v>373</v>
      </c>
      <c r="I80" s="268" t="s">
        <v>371</v>
      </c>
      <c r="J80" s="268">
        <v>120</v>
      </c>
      <c r="K80" s="282"/>
    </row>
    <row r="81" s="1" customFormat="1" ht="15" customHeight="1">
      <c r="B81" s="293"/>
      <c r="C81" s="268" t="s">
        <v>374</v>
      </c>
      <c r="D81" s="268"/>
      <c r="E81" s="268"/>
      <c r="F81" s="291" t="s">
        <v>375</v>
      </c>
      <c r="G81" s="292"/>
      <c r="H81" s="268" t="s">
        <v>376</v>
      </c>
      <c r="I81" s="268" t="s">
        <v>371</v>
      </c>
      <c r="J81" s="268">
        <v>50</v>
      </c>
      <c r="K81" s="282"/>
    </row>
    <row r="82" s="1" customFormat="1" ht="15" customHeight="1">
      <c r="B82" s="293"/>
      <c r="C82" s="268" t="s">
        <v>377</v>
      </c>
      <c r="D82" s="268"/>
      <c r="E82" s="268"/>
      <c r="F82" s="291" t="s">
        <v>369</v>
      </c>
      <c r="G82" s="292"/>
      <c r="H82" s="268" t="s">
        <v>378</v>
      </c>
      <c r="I82" s="268" t="s">
        <v>379</v>
      </c>
      <c r="J82" s="268"/>
      <c r="K82" s="282"/>
    </row>
    <row r="83" s="1" customFormat="1" ht="15" customHeight="1">
      <c r="B83" s="293"/>
      <c r="C83" s="294" t="s">
        <v>380</v>
      </c>
      <c r="D83" s="294"/>
      <c r="E83" s="294"/>
      <c r="F83" s="295" t="s">
        <v>375</v>
      </c>
      <c r="G83" s="294"/>
      <c r="H83" s="294" t="s">
        <v>381</v>
      </c>
      <c r="I83" s="294" t="s">
        <v>371</v>
      </c>
      <c r="J83" s="294">
        <v>15</v>
      </c>
      <c r="K83" s="282"/>
    </row>
    <row r="84" s="1" customFormat="1" ht="15" customHeight="1">
      <c r="B84" s="293"/>
      <c r="C84" s="294" t="s">
        <v>382</v>
      </c>
      <c r="D84" s="294"/>
      <c r="E84" s="294"/>
      <c r="F84" s="295" t="s">
        <v>375</v>
      </c>
      <c r="G84" s="294"/>
      <c r="H84" s="294" t="s">
        <v>383</v>
      </c>
      <c r="I84" s="294" t="s">
        <v>371</v>
      </c>
      <c r="J84" s="294">
        <v>15</v>
      </c>
      <c r="K84" s="282"/>
    </row>
    <row r="85" s="1" customFormat="1" ht="15" customHeight="1">
      <c r="B85" s="293"/>
      <c r="C85" s="294" t="s">
        <v>384</v>
      </c>
      <c r="D85" s="294"/>
      <c r="E85" s="294"/>
      <c r="F85" s="295" t="s">
        <v>375</v>
      </c>
      <c r="G85" s="294"/>
      <c r="H85" s="294" t="s">
        <v>385</v>
      </c>
      <c r="I85" s="294" t="s">
        <v>371</v>
      </c>
      <c r="J85" s="294">
        <v>20</v>
      </c>
      <c r="K85" s="282"/>
    </row>
    <row r="86" s="1" customFormat="1" ht="15" customHeight="1">
      <c r="B86" s="293"/>
      <c r="C86" s="294" t="s">
        <v>386</v>
      </c>
      <c r="D86" s="294"/>
      <c r="E86" s="294"/>
      <c r="F86" s="295" t="s">
        <v>375</v>
      </c>
      <c r="G86" s="294"/>
      <c r="H86" s="294" t="s">
        <v>387</v>
      </c>
      <c r="I86" s="294" t="s">
        <v>371</v>
      </c>
      <c r="J86" s="294">
        <v>20</v>
      </c>
      <c r="K86" s="282"/>
    </row>
    <row r="87" s="1" customFormat="1" ht="15" customHeight="1">
      <c r="B87" s="293"/>
      <c r="C87" s="268" t="s">
        <v>388</v>
      </c>
      <c r="D87" s="268"/>
      <c r="E87" s="268"/>
      <c r="F87" s="291" t="s">
        <v>375</v>
      </c>
      <c r="G87" s="292"/>
      <c r="H87" s="268" t="s">
        <v>389</v>
      </c>
      <c r="I87" s="268" t="s">
        <v>371</v>
      </c>
      <c r="J87" s="268">
        <v>50</v>
      </c>
      <c r="K87" s="282"/>
    </row>
    <row r="88" s="1" customFormat="1" ht="15" customHeight="1">
      <c r="B88" s="293"/>
      <c r="C88" s="268" t="s">
        <v>390</v>
      </c>
      <c r="D88" s="268"/>
      <c r="E88" s="268"/>
      <c r="F88" s="291" t="s">
        <v>375</v>
      </c>
      <c r="G88" s="292"/>
      <c r="H88" s="268" t="s">
        <v>391</v>
      </c>
      <c r="I88" s="268" t="s">
        <v>371</v>
      </c>
      <c r="J88" s="268">
        <v>20</v>
      </c>
      <c r="K88" s="282"/>
    </row>
    <row r="89" s="1" customFormat="1" ht="15" customHeight="1">
      <c r="B89" s="293"/>
      <c r="C89" s="268" t="s">
        <v>392</v>
      </c>
      <c r="D89" s="268"/>
      <c r="E89" s="268"/>
      <c r="F89" s="291" t="s">
        <v>375</v>
      </c>
      <c r="G89" s="292"/>
      <c r="H89" s="268" t="s">
        <v>393</v>
      </c>
      <c r="I89" s="268" t="s">
        <v>371</v>
      </c>
      <c r="J89" s="268">
        <v>20</v>
      </c>
      <c r="K89" s="282"/>
    </row>
    <row r="90" s="1" customFormat="1" ht="15" customHeight="1">
      <c r="B90" s="293"/>
      <c r="C90" s="268" t="s">
        <v>394</v>
      </c>
      <c r="D90" s="268"/>
      <c r="E90" s="268"/>
      <c r="F90" s="291" t="s">
        <v>375</v>
      </c>
      <c r="G90" s="292"/>
      <c r="H90" s="268" t="s">
        <v>395</v>
      </c>
      <c r="I90" s="268" t="s">
        <v>371</v>
      </c>
      <c r="J90" s="268">
        <v>50</v>
      </c>
      <c r="K90" s="282"/>
    </row>
    <row r="91" s="1" customFormat="1" ht="15" customHeight="1">
      <c r="B91" s="293"/>
      <c r="C91" s="268" t="s">
        <v>396</v>
      </c>
      <c r="D91" s="268"/>
      <c r="E91" s="268"/>
      <c r="F91" s="291" t="s">
        <v>375</v>
      </c>
      <c r="G91" s="292"/>
      <c r="H91" s="268" t="s">
        <v>396</v>
      </c>
      <c r="I91" s="268" t="s">
        <v>371</v>
      </c>
      <c r="J91" s="268">
        <v>50</v>
      </c>
      <c r="K91" s="282"/>
    </row>
    <row r="92" s="1" customFormat="1" ht="15" customHeight="1">
      <c r="B92" s="293"/>
      <c r="C92" s="268" t="s">
        <v>397</v>
      </c>
      <c r="D92" s="268"/>
      <c r="E92" s="268"/>
      <c r="F92" s="291" t="s">
        <v>375</v>
      </c>
      <c r="G92" s="292"/>
      <c r="H92" s="268" t="s">
        <v>398</v>
      </c>
      <c r="I92" s="268" t="s">
        <v>371</v>
      </c>
      <c r="J92" s="268">
        <v>255</v>
      </c>
      <c r="K92" s="282"/>
    </row>
    <row r="93" s="1" customFormat="1" ht="15" customHeight="1">
      <c r="B93" s="293"/>
      <c r="C93" s="268" t="s">
        <v>399</v>
      </c>
      <c r="D93" s="268"/>
      <c r="E93" s="268"/>
      <c r="F93" s="291" t="s">
        <v>369</v>
      </c>
      <c r="G93" s="292"/>
      <c r="H93" s="268" t="s">
        <v>400</v>
      </c>
      <c r="I93" s="268" t="s">
        <v>401</v>
      </c>
      <c r="J93" s="268"/>
      <c r="K93" s="282"/>
    </row>
    <row r="94" s="1" customFormat="1" ht="15" customHeight="1">
      <c r="B94" s="293"/>
      <c r="C94" s="268" t="s">
        <v>402</v>
      </c>
      <c r="D94" s="268"/>
      <c r="E94" s="268"/>
      <c r="F94" s="291" t="s">
        <v>369</v>
      </c>
      <c r="G94" s="292"/>
      <c r="H94" s="268" t="s">
        <v>403</v>
      </c>
      <c r="I94" s="268" t="s">
        <v>404</v>
      </c>
      <c r="J94" s="268"/>
      <c r="K94" s="282"/>
    </row>
    <row r="95" s="1" customFormat="1" ht="15" customHeight="1">
      <c r="B95" s="293"/>
      <c r="C95" s="268" t="s">
        <v>405</v>
      </c>
      <c r="D95" s="268"/>
      <c r="E95" s="268"/>
      <c r="F95" s="291" t="s">
        <v>369</v>
      </c>
      <c r="G95" s="292"/>
      <c r="H95" s="268" t="s">
        <v>405</v>
      </c>
      <c r="I95" s="268" t="s">
        <v>404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369</v>
      </c>
      <c r="G96" s="292"/>
      <c r="H96" s="268" t="s">
        <v>406</v>
      </c>
      <c r="I96" s="268" t="s">
        <v>404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369</v>
      </c>
      <c r="G97" s="292"/>
      <c r="H97" s="268" t="s">
        <v>407</v>
      </c>
      <c r="I97" s="268" t="s">
        <v>404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408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363</v>
      </c>
      <c r="D103" s="283"/>
      <c r="E103" s="283"/>
      <c r="F103" s="283" t="s">
        <v>364</v>
      </c>
      <c r="G103" s="284"/>
      <c r="H103" s="283" t="s">
        <v>54</v>
      </c>
      <c r="I103" s="283" t="s">
        <v>57</v>
      </c>
      <c r="J103" s="283" t="s">
        <v>365</v>
      </c>
      <c r="K103" s="282"/>
    </row>
    <row r="104" s="1" customFormat="1" ht="17.25" customHeight="1">
      <c r="B104" s="280"/>
      <c r="C104" s="285" t="s">
        <v>366</v>
      </c>
      <c r="D104" s="285"/>
      <c r="E104" s="285"/>
      <c r="F104" s="286" t="s">
        <v>367</v>
      </c>
      <c r="G104" s="287"/>
      <c r="H104" s="285"/>
      <c r="I104" s="285"/>
      <c r="J104" s="285" t="s">
        <v>368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369</v>
      </c>
      <c r="G106" s="268"/>
      <c r="H106" s="268" t="s">
        <v>409</v>
      </c>
      <c r="I106" s="268" t="s">
        <v>371</v>
      </c>
      <c r="J106" s="268">
        <v>20</v>
      </c>
      <c r="K106" s="282"/>
    </row>
    <row r="107" s="1" customFormat="1" ht="15" customHeight="1">
      <c r="B107" s="280"/>
      <c r="C107" s="268" t="s">
        <v>372</v>
      </c>
      <c r="D107" s="268"/>
      <c r="E107" s="268"/>
      <c r="F107" s="291" t="s">
        <v>369</v>
      </c>
      <c r="G107" s="268"/>
      <c r="H107" s="268" t="s">
        <v>409</v>
      </c>
      <c r="I107" s="268" t="s">
        <v>371</v>
      </c>
      <c r="J107" s="268">
        <v>120</v>
      </c>
      <c r="K107" s="282"/>
    </row>
    <row r="108" s="1" customFormat="1" ht="15" customHeight="1">
      <c r="B108" s="293"/>
      <c r="C108" s="268" t="s">
        <v>374</v>
      </c>
      <c r="D108" s="268"/>
      <c r="E108" s="268"/>
      <c r="F108" s="291" t="s">
        <v>375</v>
      </c>
      <c r="G108" s="268"/>
      <c r="H108" s="268" t="s">
        <v>409</v>
      </c>
      <c r="I108" s="268" t="s">
        <v>371</v>
      </c>
      <c r="J108" s="268">
        <v>50</v>
      </c>
      <c r="K108" s="282"/>
    </row>
    <row r="109" s="1" customFormat="1" ht="15" customHeight="1">
      <c r="B109" s="293"/>
      <c r="C109" s="268" t="s">
        <v>377</v>
      </c>
      <c r="D109" s="268"/>
      <c r="E109" s="268"/>
      <c r="F109" s="291" t="s">
        <v>369</v>
      </c>
      <c r="G109" s="268"/>
      <c r="H109" s="268" t="s">
        <v>409</v>
      </c>
      <c r="I109" s="268" t="s">
        <v>379</v>
      </c>
      <c r="J109" s="268"/>
      <c r="K109" s="282"/>
    </row>
    <row r="110" s="1" customFormat="1" ht="15" customHeight="1">
      <c r="B110" s="293"/>
      <c r="C110" s="268" t="s">
        <v>388</v>
      </c>
      <c r="D110" s="268"/>
      <c r="E110" s="268"/>
      <c r="F110" s="291" t="s">
        <v>375</v>
      </c>
      <c r="G110" s="268"/>
      <c r="H110" s="268" t="s">
        <v>409</v>
      </c>
      <c r="I110" s="268" t="s">
        <v>371</v>
      </c>
      <c r="J110" s="268">
        <v>50</v>
      </c>
      <c r="K110" s="282"/>
    </row>
    <row r="111" s="1" customFormat="1" ht="15" customHeight="1">
      <c r="B111" s="293"/>
      <c r="C111" s="268" t="s">
        <v>396</v>
      </c>
      <c r="D111" s="268"/>
      <c r="E111" s="268"/>
      <c r="F111" s="291" t="s">
        <v>375</v>
      </c>
      <c r="G111" s="268"/>
      <c r="H111" s="268" t="s">
        <v>409</v>
      </c>
      <c r="I111" s="268" t="s">
        <v>371</v>
      </c>
      <c r="J111" s="268">
        <v>50</v>
      </c>
      <c r="K111" s="282"/>
    </row>
    <row r="112" s="1" customFormat="1" ht="15" customHeight="1">
      <c r="B112" s="293"/>
      <c r="C112" s="268" t="s">
        <v>394</v>
      </c>
      <c r="D112" s="268"/>
      <c r="E112" s="268"/>
      <c r="F112" s="291" t="s">
        <v>375</v>
      </c>
      <c r="G112" s="268"/>
      <c r="H112" s="268" t="s">
        <v>409</v>
      </c>
      <c r="I112" s="268" t="s">
        <v>371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369</v>
      </c>
      <c r="G113" s="268"/>
      <c r="H113" s="268" t="s">
        <v>410</v>
      </c>
      <c r="I113" s="268" t="s">
        <v>371</v>
      </c>
      <c r="J113" s="268">
        <v>20</v>
      </c>
      <c r="K113" s="282"/>
    </row>
    <row r="114" s="1" customFormat="1" ht="15" customHeight="1">
      <c r="B114" s="293"/>
      <c r="C114" s="268" t="s">
        <v>411</v>
      </c>
      <c r="D114" s="268"/>
      <c r="E114" s="268"/>
      <c r="F114" s="291" t="s">
        <v>369</v>
      </c>
      <c r="G114" s="268"/>
      <c r="H114" s="268" t="s">
        <v>412</v>
      </c>
      <c r="I114" s="268" t="s">
        <v>371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369</v>
      </c>
      <c r="G115" s="268"/>
      <c r="H115" s="268" t="s">
        <v>413</v>
      </c>
      <c r="I115" s="268" t="s">
        <v>404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369</v>
      </c>
      <c r="G116" s="268"/>
      <c r="H116" s="268" t="s">
        <v>414</v>
      </c>
      <c r="I116" s="268" t="s">
        <v>404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369</v>
      </c>
      <c r="G117" s="268"/>
      <c r="H117" s="268" t="s">
        <v>415</v>
      </c>
      <c r="I117" s="268" t="s">
        <v>416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417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363</v>
      </c>
      <c r="D123" s="283"/>
      <c r="E123" s="283"/>
      <c r="F123" s="283" t="s">
        <v>364</v>
      </c>
      <c r="G123" s="284"/>
      <c r="H123" s="283" t="s">
        <v>54</v>
      </c>
      <c r="I123" s="283" t="s">
        <v>57</v>
      </c>
      <c r="J123" s="283" t="s">
        <v>365</v>
      </c>
      <c r="K123" s="312"/>
    </row>
    <row r="124" s="1" customFormat="1" ht="17.25" customHeight="1">
      <c r="B124" s="311"/>
      <c r="C124" s="285" t="s">
        <v>366</v>
      </c>
      <c r="D124" s="285"/>
      <c r="E124" s="285"/>
      <c r="F124" s="286" t="s">
        <v>367</v>
      </c>
      <c r="G124" s="287"/>
      <c r="H124" s="285"/>
      <c r="I124" s="285"/>
      <c r="J124" s="285" t="s">
        <v>368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372</v>
      </c>
      <c r="D126" s="290"/>
      <c r="E126" s="290"/>
      <c r="F126" s="291" t="s">
        <v>369</v>
      </c>
      <c r="G126" s="268"/>
      <c r="H126" s="268" t="s">
        <v>409</v>
      </c>
      <c r="I126" s="268" t="s">
        <v>371</v>
      </c>
      <c r="J126" s="268">
        <v>120</v>
      </c>
      <c r="K126" s="316"/>
    </row>
    <row r="127" s="1" customFormat="1" ht="15" customHeight="1">
      <c r="B127" s="313"/>
      <c r="C127" s="268" t="s">
        <v>418</v>
      </c>
      <c r="D127" s="268"/>
      <c r="E127" s="268"/>
      <c r="F127" s="291" t="s">
        <v>369</v>
      </c>
      <c r="G127" s="268"/>
      <c r="H127" s="268" t="s">
        <v>419</v>
      </c>
      <c r="I127" s="268" t="s">
        <v>371</v>
      </c>
      <c r="J127" s="268" t="s">
        <v>420</v>
      </c>
      <c r="K127" s="316"/>
    </row>
    <row r="128" s="1" customFormat="1" ht="15" customHeight="1">
      <c r="B128" s="313"/>
      <c r="C128" s="268" t="s">
        <v>317</v>
      </c>
      <c r="D128" s="268"/>
      <c r="E128" s="268"/>
      <c r="F128" s="291" t="s">
        <v>369</v>
      </c>
      <c r="G128" s="268"/>
      <c r="H128" s="268" t="s">
        <v>421</v>
      </c>
      <c r="I128" s="268" t="s">
        <v>371</v>
      </c>
      <c r="J128" s="268" t="s">
        <v>420</v>
      </c>
      <c r="K128" s="316"/>
    </row>
    <row r="129" s="1" customFormat="1" ht="15" customHeight="1">
      <c r="B129" s="313"/>
      <c r="C129" s="268" t="s">
        <v>380</v>
      </c>
      <c r="D129" s="268"/>
      <c r="E129" s="268"/>
      <c r="F129" s="291" t="s">
        <v>375</v>
      </c>
      <c r="G129" s="268"/>
      <c r="H129" s="268" t="s">
        <v>381</v>
      </c>
      <c r="I129" s="268" t="s">
        <v>371</v>
      </c>
      <c r="J129" s="268">
        <v>15</v>
      </c>
      <c r="K129" s="316"/>
    </row>
    <row r="130" s="1" customFormat="1" ht="15" customHeight="1">
      <c r="B130" s="313"/>
      <c r="C130" s="294" t="s">
        <v>382</v>
      </c>
      <c r="D130" s="294"/>
      <c r="E130" s="294"/>
      <c r="F130" s="295" t="s">
        <v>375</v>
      </c>
      <c r="G130" s="294"/>
      <c r="H130" s="294" t="s">
        <v>383</v>
      </c>
      <c r="I130" s="294" t="s">
        <v>371</v>
      </c>
      <c r="J130" s="294">
        <v>15</v>
      </c>
      <c r="K130" s="316"/>
    </row>
    <row r="131" s="1" customFormat="1" ht="15" customHeight="1">
      <c r="B131" s="313"/>
      <c r="C131" s="294" t="s">
        <v>384</v>
      </c>
      <c r="D131" s="294"/>
      <c r="E131" s="294"/>
      <c r="F131" s="295" t="s">
        <v>375</v>
      </c>
      <c r="G131" s="294"/>
      <c r="H131" s="294" t="s">
        <v>385</v>
      </c>
      <c r="I131" s="294" t="s">
        <v>371</v>
      </c>
      <c r="J131" s="294">
        <v>20</v>
      </c>
      <c r="K131" s="316"/>
    </row>
    <row r="132" s="1" customFormat="1" ht="15" customHeight="1">
      <c r="B132" s="313"/>
      <c r="C132" s="294" t="s">
        <v>386</v>
      </c>
      <c r="D132" s="294"/>
      <c r="E132" s="294"/>
      <c r="F132" s="295" t="s">
        <v>375</v>
      </c>
      <c r="G132" s="294"/>
      <c r="H132" s="294" t="s">
        <v>387</v>
      </c>
      <c r="I132" s="294" t="s">
        <v>371</v>
      </c>
      <c r="J132" s="294">
        <v>20</v>
      </c>
      <c r="K132" s="316"/>
    </row>
    <row r="133" s="1" customFormat="1" ht="15" customHeight="1">
      <c r="B133" s="313"/>
      <c r="C133" s="268" t="s">
        <v>374</v>
      </c>
      <c r="D133" s="268"/>
      <c r="E133" s="268"/>
      <c r="F133" s="291" t="s">
        <v>375</v>
      </c>
      <c r="G133" s="268"/>
      <c r="H133" s="268" t="s">
        <v>409</v>
      </c>
      <c r="I133" s="268" t="s">
        <v>371</v>
      </c>
      <c r="J133" s="268">
        <v>50</v>
      </c>
      <c r="K133" s="316"/>
    </row>
    <row r="134" s="1" customFormat="1" ht="15" customHeight="1">
      <c r="B134" s="313"/>
      <c r="C134" s="268" t="s">
        <v>388</v>
      </c>
      <c r="D134" s="268"/>
      <c r="E134" s="268"/>
      <c r="F134" s="291" t="s">
        <v>375</v>
      </c>
      <c r="G134" s="268"/>
      <c r="H134" s="268" t="s">
        <v>409</v>
      </c>
      <c r="I134" s="268" t="s">
        <v>371</v>
      </c>
      <c r="J134" s="268">
        <v>50</v>
      </c>
      <c r="K134" s="316"/>
    </row>
    <row r="135" s="1" customFormat="1" ht="15" customHeight="1">
      <c r="B135" s="313"/>
      <c r="C135" s="268" t="s">
        <v>394</v>
      </c>
      <c r="D135" s="268"/>
      <c r="E135" s="268"/>
      <c r="F135" s="291" t="s">
        <v>375</v>
      </c>
      <c r="G135" s="268"/>
      <c r="H135" s="268" t="s">
        <v>409</v>
      </c>
      <c r="I135" s="268" t="s">
        <v>371</v>
      </c>
      <c r="J135" s="268">
        <v>50</v>
      </c>
      <c r="K135" s="316"/>
    </row>
    <row r="136" s="1" customFormat="1" ht="15" customHeight="1">
      <c r="B136" s="313"/>
      <c r="C136" s="268" t="s">
        <v>396</v>
      </c>
      <c r="D136" s="268"/>
      <c r="E136" s="268"/>
      <c r="F136" s="291" t="s">
        <v>375</v>
      </c>
      <c r="G136" s="268"/>
      <c r="H136" s="268" t="s">
        <v>409</v>
      </c>
      <c r="I136" s="268" t="s">
        <v>371</v>
      </c>
      <c r="J136" s="268">
        <v>50</v>
      </c>
      <c r="K136" s="316"/>
    </row>
    <row r="137" s="1" customFormat="1" ht="15" customHeight="1">
      <c r="B137" s="313"/>
      <c r="C137" s="268" t="s">
        <v>397</v>
      </c>
      <c r="D137" s="268"/>
      <c r="E137" s="268"/>
      <c r="F137" s="291" t="s">
        <v>375</v>
      </c>
      <c r="G137" s="268"/>
      <c r="H137" s="268" t="s">
        <v>422</v>
      </c>
      <c r="I137" s="268" t="s">
        <v>371</v>
      </c>
      <c r="J137" s="268">
        <v>255</v>
      </c>
      <c r="K137" s="316"/>
    </row>
    <row r="138" s="1" customFormat="1" ht="15" customHeight="1">
      <c r="B138" s="313"/>
      <c r="C138" s="268" t="s">
        <v>399</v>
      </c>
      <c r="D138" s="268"/>
      <c r="E138" s="268"/>
      <c r="F138" s="291" t="s">
        <v>369</v>
      </c>
      <c r="G138" s="268"/>
      <c r="H138" s="268" t="s">
        <v>423</v>
      </c>
      <c r="I138" s="268" t="s">
        <v>401</v>
      </c>
      <c r="J138" s="268"/>
      <c r="K138" s="316"/>
    </row>
    <row r="139" s="1" customFormat="1" ht="15" customHeight="1">
      <c r="B139" s="313"/>
      <c r="C139" s="268" t="s">
        <v>402</v>
      </c>
      <c r="D139" s="268"/>
      <c r="E139" s="268"/>
      <c r="F139" s="291" t="s">
        <v>369</v>
      </c>
      <c r="G139" s="268"/>
      <c r="H139" s="268" t="s">
        <v>424</v>
      </c>
      <c r="I139" s="268" t="s">
        <v>404</v>
      </c>
      <c r="J139" s="268"/>
      <c r="K139" s="316"/>
    </row>
    <row r="140" s="1" customFormat="1" ht="15" customHeight="1">
      <c r="B140" s="313"/>
      <c r="C140" s="268" t="s">
        <v>405</v>
      </c>
      <c r="D140" s="268"/>
      <c r="E140" s="268"/>
      <c r="F140" s="291" t="s">
        <v>369</v>
      </c>
      <c r="G140" s="268"/>
      <c r="H140" s="268" t="s">
        <v>405</v>
      </c>
      <c r="I140" s="268" t="s">
        <v>404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369</v>
      </c>
      <c r="G141" s="268"/>
      <c r="H141" s="268" t="s">
        <v>425</v>
      </c>
      <c r="I141" s="268" t="s">
        <v>404</v>
      </c>
      <c r="J141" s="268"/>
      <c r="K141" s="316"/>
    </row>
    <row r="142" s="1" customFormat="1" ht="15" customHeight="1">
      <c r="B142" s="313"/>
      <c r="C142" s="268" t="s">
        <v>426</v>
      </c>
      <c r="D142" s="268"/>
      <c r="E142" s="268"/>
      <c r="F142" s="291" t="s">
        <v>369</v>
      </c>
      <c r="G142" s="268"/>
      <c r="H142" s="268" t="s">
        <v>427</v>
      </c>
      <c r="I142" s="268" t="s">
        <v>404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428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363</v>
      </c>
      <c r="D148" s="283"/>
      <c r="E148" s="283"/>
      <c r="F148" s="283" t="s">
        <v>364</v>
      </c>
      <c r="G148" s="284"/>
      <c r="H148" s="283" t="s">
        <v>54</v>
      </c>
      <c r="I148" s="283" t="s">
        <v>57</v>
      </c>
      <c r="J148" s="283" t="s">
        <v>365</v>
      </c>
      <c r="K148" s="282"/>
    </row>
    <row r="149" s="1" customFormat="1" ht="17.25" customHeight="1">
      <c r="B149" s="280"/>
      <c r="C149" s="285" t="s">
        <v>366</v>
      </c>
      <c r="D149" s="285"/>
      <c r="E149" s="285"/>
      <c r="F149" s="286" t="s">
        <v>367</v>
      </c>
      <c r="G149" s="287"/>
      <c r="H149" s="285"/>
      <c r="I149" s="285"/>
      <c r="J149" s="285" t="s">
        <v>368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372</v>
      </c>
      <c r="D151" s="268"/>
      <c r="E151" s="268"/>
      <c r="F151" s="321" t="s">
        <v>369</v>
      </c>
      <c r="G151" s="268"/>
      <c r="H151" s="320" t="s">
        <v>409</v>
      </c>
      <c r="I151" s="320" t="s">
        <v>371</v>
      </c>
      <c r="J151" s="320">
        <v>120</v>
      </c>
      <c r="K151" s="316"/>
    </row>
    <row r="152" s="1" customFormat="1" ht="15" customHeight="1">
      <c r="B152" s="293"/>
      <c r="C152" s="320" t="s">
        <v>418</v>
      </c>
      <c r="D152" s="268"/>
      <c r="E152" s="268"/>
      <c r="F152" s="321" t="s">
        <v>369</v>
      </c>
      <c r="G152" s="268"/>
      <c r="H152" s="320" t="s">
        <v>429</v>
      </c>
      <c r="I152" s="320" t="s">
        <v>371</v>
      </c>
      <c r="J152" s="320" t="s">
        <v>420</v>
      </c>
      <c r="K152" s="316"/>
    </row>
    <row r="153" s="1" customFormat="1" ht="15" customHeight="1">
      <c r="B153" s="293"/>
      <c r="C153" s="320" t="s">
        <v>317</v>
      </c>
      <c r="D153" s="268"/>
      <c r="E153" s="268"/>
      <c r="F153" s="321" t="s">
        <v>369</v>
      </c>
      <c r="G153" s="268"/>
      <c r="H153" s="320" t="s">
        <v>430</v>
      </c>
      <c r="I153" s="320" t="s">
        <v>371</v>
      </c>
      <c r="J153" s="320" t="s">
        <v>420</v>
      </c>
      <c r="K153" s="316"/>
    </row>
    <row r="154" s="1" customFormat="1" ht="15" customHeight="1">
      <c r="B154" s="293"/>
      <c r="C154" s="320" t="s">
        <v>374</v>
      </c>
      <c r="D154" s="268"/>
      <c r="E154" s="268"/>
      <c r="F154" s="321" t="s">
        <v>375</v>
      </c>
      <c r="G154" s="268"/>
      <c r="H154" s="320" t="s">
        <v>409</v>
      </c>
      <c r="I154" s="320" t="s">
        <v>371</v>
      </c>
      <c r="J154" s="320">
        <v>50</v>
      </c>
      <c r="K154" s="316"/>
    </row>
    <row r="155" s="1" customFormat="1" ht="15" customHeight="1">
      <c r="B155" s="293"/>
      <c r="C155" s="320" t="s">
        <v>377</v>
      </c>
      <c r="D155" s="268"/>
      <c r="E155" s="268"/>
      <c r="F155" s="321" t="s">
        <v>369</v>
      </c>
      <c r="G155" s="268"/>
      <c r="H155" s="320" t="s">
        <v>409</v>
      </c>
      <c r="I155" s="320" t="s">
        <v>379</v>
      </c>
      <c r="J155" s="320"/>
      <c r="K155" s="316"/>
    </row>
    <row r="156" s="1" customFormat="1" ht="15" customHeight="1">
      <c r="B156" s="293"/>
      <c r="C156" s="320" t="s">
        <v>388</v>
      </c>
      <c r="D156" s="268"/>
      <c r="E156" s="268"/>
      <c r="F156" s="321" t="s">
        <v>375</v>
      </c>
      <c r="G156" s="268"/>
      <c r="H156" s="320" t="s">
        <v>409</v>
      </c>
      <c r="I156" s="320" t="s">
        <v>371</v>
      </c>
      <c r="J156" s="320">
        <v>50</v>
      </c>
      <c r="K156" s="316"/>
    </row>
    <row r="157" s="1" customFormat="1" ht="15" customHeight="1">
      <c r="B157" s="293"/>
      <c r="C157" s="320" t="s">
        <v>396</v>
      </c>
      <c r="D157" s="268"/>
      <c r="E157" s="268"/>
      <c r="F157" s="321" t="s">
        <v>375</v>
      </c>
      <c r="G157" s="268"/>
      <c r="H157" s="320" t="s">
        <v>409</v>
      </c>
      <c r="I157" s="320" t="s">
        <v>371</v>
      </c>
      <c r="J157" s="320">
        <v>50</v>
      </c>
      <c r="K157" s="316"/>
    </row>
    <row r="158" s="1" customFormat="1" ht="15" customHeight="1">
      <c r="B158" s="293"/>
      <c r="C158" s="320" t="s">
        <v>394</v>
      </c>
      <c r="D158" s="268"/>
      <c r="E158" s="268"/>
      <c r="F158" s="321" t="s">
        <v>375</v>
      </c>
      <c r="G158" s="268"/>
      <c r="H158" s="320" t="s">
        <v>409</v>
      </c>
      <c r="I158" s="320" t="s">
        <v>371</v>
      </c>
      <c r="J158" s="320">
        <v>50</v>
      </c>
      <c r="K158" s="316"/>
    </row>
    <row r="159" s="1" customFormat="1" ht="15" customHeight="1">
      <c r="B159" s="293"/>
      <c r="C159" s="320" t="s">
        <v>82</v>
      </c>
      <c r="D159" s="268"/>
      <c r="E159" s="268"/>
      <c r="F159" s="321" t="s">
        <v>369</v>
      </c>
      <c r="G159" s="268"/>
      <c r="H159" s="320" t="s">
        <v>431</v>
      </c>
      <c r="I159" s="320" t="s">
        <v>371</v>
      </c>
      <c r="J159" s="320" t="s">
        <v>432</v>
      </c>
      <c r="K159" s="316"/>
    </row>
    <row r="160" s="1" customFormat="1" ht="15" customHeight="1">
      <c r="B160" s="293"/>
      <c r="C160" s="320" t="s">
        <v>433</v>
      </c>
      <c r="D160" s="268"/>
      <c r="E160" s="268"/>
      <c r="F160" s="321" t="s">
        <v>369</v>
      </c>
      <c r="G160" s="268"/>
      <c r="H160" s="320" t="s">
        <v>434</v>
      </c>
      <c r="I160" s="320" t="s">
        <v>404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435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363</v>
      </c>
      <c r="D166" s="283"/>
      <c r="E166" s="283"/>
      <c r="F166" s="283" t="s">
        <v>364</v>
      </c>
      <c r="G166" s="325"/>
      <c r="H166" s="326" t="s">
        <v>54</v>
      </c>
      <c r="I166" s="326" t="s">
        <v>57</v>
      </c>
      <c r="J166" s="283" t="s">
        <v>365</v>
      </c>
      <c r="K166" s="260"/>
    </row>
    <row r="167" s="1" customFormat="1" ht="17.25" customHeight="1">
      <c r="B167" s="261"/>
      <c r="C167" s="285" t="s">
        <v>366</v>
      </c>
      <c r="D167" s="285"/>
      <c r="E167" s="285"/>
      <c r="F167" s="286" t="s">
        <v>367</v>
      </c>
      <c r="G167" s="327"/>
      <c r="H167" s="328"/>
      <c r="I167" s="328"/>
      <c r="J167" s="285" t="s">
        <v>368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372</v>
      </c>
      <c r="D169" s="268"/>
      <c r="E169" s="268"/>
      <c r="F169" s="291" t="s">
        <v>369</v>
      </c>
      <c r="G169" s="268"/>
      <c r="H169" s="268" t="s">
        <v>409</v>
      </c>
      <c r="I169" s="268" t="s">
        <v>371</v>
      </c>
      <c r="J169" s="268">
        <v>120</v>
      </c>
      <c r="K169" s="316"/>
    </row>
    <row r="170" s="1" customFormat="1" ht="15" customHeight="1">
      <c r="B170" s="293"/>
      <c r="C170" s="268" t="s">
        <v>418</v>
      </c>
      <c r="D170" s="268"/>
      <c r="E170" s="268"/>
      <c r="F170" s="291" t="s">
        <v>369</v>
      </c>
      <c r="G170" s="268"/>
      <c r="H170" s="268" t="s">
        <v>419</v>
      </c>
      <c r="I170" s="268" t="s">
        <v>371</v>
      </c>
      <c r="J170" s="268" t="s">
        <v>420</v>
      </c>
      <c r="K170" s="316"/>
    </row>
    <row r="171" s="1" customFormat="1" ht="15" customHeight="1">
      <c r="B171" s="293"/>
      <c r="C171" s="268" t="s">
        <v>317</v>
      </c>
      <c r="D171" s="268"/>
      <c r="E171" s="268"/>
      <c r="F171" s="291" t="s">
        <v>369</v>
      </c>
      <c r="G171" s="268"/>
      <c r="H171" s="268" t="s">
        <v>436</v>
      </c>
      <c r="I171" s="268" t="s">
        <v>371</v>
      </c>
      <c r="J171" s="268" t="s">
        <v>420</v>
      </c>
      <c r="K171" s="316"/>
    </row>
    <row r="172" s="1" customFormat="1" ht="15" customHeight="1">
      <c r="B172" s="293"/>
      <c r="C172" s="268" t="s">
        <v>374</v>
      </c>
      <c r="D172" s="268"/>
      <c r="E172" s="268"/>
      <c r="F172" s="291" t="s">
        <v>375</v>
      </c>
      <c r="G172" s="268"/>
      <c r="H172" s="268" t="s">
        <v>436</v>
      </c>
      <c r="I172" s="268" t="s">
        <v>371</v>
      </c>
      <c r="J172" s="268">
        <v>50</v>
      </c>
      <c r="K172" s="316"/>
    </row>
    <row r="173" s="1" customFormat="1" ht="15" customHeight="1">
      <c r="B173" s="293"/>
      <c r="C173" s="268" t="s">
        <v>377</v>
      </c>
      <c r="D173" s="268"/>
      <c r="E173" s="268"/>
      <c r="F173" s="291" t="s">
        <v>369</v>
      </c>
      <c r="G173" s="268"/>
      <c r="H173" s="268" t="s">
        <v>436</v>
      </c>
      <c r="I173" s="268" t="s">
        <v>379</v>
      </c>
      <c r="J173" s="268"/>
      <c r="K173" s="316"/>
    </row>
    <row r="174" s="1" customFormat="1" ht="15" customHeight="1">
      <c r="B174" s="293"/>
      <c r="C174" s="268" t="s">
        <v>388</v>
      </c>
      <c r="D174" s="268"/>
      <c r="E174" s="268"/>
      <c r="F174" s="291" t="s">
        <v>375</v>
      </c>
      <c r="G174" s="268"/>
      <c r="H174" s="268" t="s">
        <v>436</v>
      </c>
      <c r="I174" s="268" t="s">
        <v>371</v>
      </c>
      <c r="J174" s="268">
        <v>50</v>
      </c>
      <c r="K174" s="316"/>
    </row>
    <row r="175" s="1" customFormat="1" ht="15" customHeight="1">
      <c r="B175" s="293"/>
      <c r="C175" s="268" t="s">
        <v>396</v>
      </c>
      <c r="D175" s="268"/>
      <c r="E175" s="268"/>
      <c r="F175" s="291" t="s">
        <v>375</v>
      </c>
      <c r="G175" s="268"/>
      <c r="H175" s="268" t="s">
        <v>436</v>
      </c>
      <c r="I175" s="268" t="s">
        <v>371</v>
      </c>
      <c r="J175" s="268">
        <v>50</v>
      </c>
      <c r="K175" s="316"/>
    </row>
    <row r="176" s="1" customFormat="1" ht="15" customHeight="1">
      <c r="B176" s="293"/>
      <c r="C176" s="268" t="s">
        <v>394</v>
      </c>
      <c r="D176" s="268"/>
      <c r="E176" s="268"/>
      <c r="F176" s="291" t="s">
        <v>375</v>
      </c>
      <c r="G176" s="268"/>
      <c r="H176" s="268" t="s">
        <v>436</v>
      </c>
      <c r="I176" s="268" t="s">
        <v>371</v>
      </c>
      <c r="J176" s="268">
        <v>50</v>
      </c>
      <c r="K176" s="316"/>
    </row>
    <row r="177" s="1" customFormat="1" ht="15" customHeight="1">
      <c r="B177" s="293"/>
      <c r="C177" s="268" t="s">
        <v>94</v>
      </c>
      <c r="D177" s="268"/>
      <c r="E177" s="268"/>
      <c r="F177" s="291" t="s">
        <v>369</v>
      </c>
      <c r="G177" s="268"/>
      <c r="H177" s="268" t="s">
        <v>437</v>
      </c>
      <c r="I177" s="268" t="s">
        <v>438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369</v>
      </c>
      <c r="G178" s="268"/>
      <c r="H178" s="268" t="s">
        <v>439</v>
      </c>
      <c r="I178" s="268" t="s">
        <v>440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369</v>
      </c>
      <c r="G179" s="268"/>
      <c r="H179" s="268" t="s">
        <v>441</v>
      </c>
      <c r="I179" s="268" t="s">
        <v>371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369</v>
      </c>
      <c r="G180" s="268"/>
      <c r="H180" s="268" t="s">
        <v>442</v>
      </c>
      <c r="I180" s="268" t="s">
        <v>371</v>
      </c>
      <c r="J180" s="268">
        <v>255</v>
      </c>
      <c r="K180" s="316"/>
    </row>
    <row r="181" s="1" customFormat="1" ht="15" customHeight="1">
      <c r="B181" s="293"/>
      <c r="C181" s="268" t="s">
        <v>95</v>
      </c>
      <c r="D181" s="268"/>
      <c r="E181" s="268"/>
      <c r="F181" s="291" t="s">
        <v>369</v>
      </c>
      <c r="G181" s="268"/>
      <c r="H181" s="268" t="s">
        <v>333</v>
      </c>
      <c r="I181" s="268" t="s">
        <v>371</v>
      </c>
      <c r="J181" s="268">
        <v>10</v>
      </c>
      <c r="K181" s="316"/>
    </row>
    <row r="182" s="1" customFormat="1" ht="15" customHeight="1">
      <c r="B182" s="293"/>
      <c r="C182" s="268" t="s">
        <v>96</v>
      </c>
      <c r="D182" s="268"/>
      <c r="E182" s="268"/>
      <c r="F182" s="291" t="s">
        <v>369</v>
      </c>
      <c r="G182" s="268"/>
      <c r="H182" s="268" t="s">
        <v>443</v>
      </c>
      <c r="I182" s="268" t="s">
        <v>404</v>
      </c>
      <c r="J182" s="268"/>
      <c r="K182" s="316"/>
    </row>
    <row r="183" s="1" customFormat="1" ht="15" customHeight="1">
      <c r="B183" s="293"/>
      <c r="C183" s="268" t="s">
        <v>444</v>
      </c>
      <c r="D183" s="268"/>
      <c r="E183" s="268"/>
      <c r="F183" s="291" t="s">
        <v>369</v>
      </c>
      <c r="G183" s="268"/>
      <c r="H183" s="268" t="s">
        <v>445</v>
      </c>
      <c r="I183" s="268" t="s">
        <v>404</v>
      </c>
      <c r="J183" s="268"/>
      <c r="K183" s="316"/>
    </row>
    <row r="184" s="1" customFormat="1" ht="15" customHeight="1">
      <c r="B184" s="293"/>
      <c r="C184" s="268" t="s">
        <v>433</v>
      </c>
      <c r="D184" s="268"/>
      <c r="E184" s="268"/>
      <c r="F184" s="291" t="s">
        <v>369</v>
      </c>
      <c r="G184" s="268"/>
      <c r="H184" s="268" t="s">
        <v>446</v>
      </c>
      <c r="I184" s="268" t="s">
        <v>404</v>
      </c>
      <c r="J184" s="268"/>
      <c r="K184" s="316"/>
    </row>
    <row r="185" s="1" customFormat="1" ht="15" customHeight="1">
      <c r="B185" s="293"/>
      <c r="C185" s="268" t="s">
        <v>98</v>
      </c>
      <c r="D185" s="268"/>
      <c r="E185" s="268"/>
      <c r="F185" s="291" t="s">
        <v>375</v>
      </c>
      <c r="G185" s="268"/>
      <c r="H185" s="268" t="s">
        <v>447</v>
      </c>
      <c r="I185" s="268" t="s">
        <v>371</v>
      </c>
      <c r="J185" s="268">
        <v>50</v>
      </c>
      <c r="K185" s="316"/>
    </row>
    <row r="186" s="1" customFormat="1" ht="15" customHeight="1">
      <c r="B186" s="293"/>
      <c r="C186" s="268" t="s">
        <v>448</v>
      </c>
      <c r="D186" s="268"/>
      <c r="E186" s="268"/>
      <c r="F186" s="291" t="s">
        <v>375</v>
      </c>
      <c r="G186" s="268"/>
      <c r="H186" s="268" t="s">
        <v>449</v>
      </c>
      <c r="I186" s="268" t="s">
        <v>450</v>
      </c>
      <c r="J186" s="268"/>
      <c r="K186" s="316"/>
    </row>
    <row r="187" s="1" customFormat="1" ht="15" customHeight="1">
      <c r="B187" s="293"/>
      <c r="C187" s="268" t="s">
        <v>451</v>
      </c>
      <c r="D187" s="268"/>
      <c r="E187" s="268"/>
      <c r="F187" s="291" t="s">
        <v>375</v>
      </c>
      <c r="G187" s="268"/>
      <c r="H187" s="268" t="s">
        <v>452</v>
      </c>
      <c r="I187" s="268" t="s">
        <v>450</v>
      </c>
      <c r="J187" s="268"/>
      <c r="K187" s="316"/>
    </row>
    <row r="188" s="1" customFormat="1" ht="15" customHeight="1">
      <c r="B188" s="293"/>
      <c r="C188" s="268" t="s">
        <v>453</v>
      </c>
      <c r="D188" s="268"/>
      <c r="E188" s="268"/>
      <c r="F188" s="291" t="s">
        <v>375</v>
      </c>
      <c r="G188" s="268"/>
      <c r="H188" s="268" t="s">
        <v>454</v>
      </c>
      <c r="I188" s="268" t="s">
        <v>450</v>
      </c>
      <c r="J188" s="268"/>
      <c r="K188" s="316"/>
    </row>
    <row r="189" s="1" customFormat="1" ht="15" customHeight="1">
      <c r="B189" s="293"/>
      <c r="C189" s="329" t="s">
        <v>455</v>
      </c>
      <c r="D189" s="268"/>
      <c r="E189" s="268"/>
      <c r="F189" s="291" t="s">
        <v>375</v>
      </c>
      <c r="G189" s="268"/>
      <c r="H189" s="268" t="s">
        <v>456</v>
      </c>
      <c r="I189" s="268" t="s">
        <v>457</v>
      </c>
      <c r="J189" s="330" t="s">
        <v>458</v>
      </c>
      <c r="K189" s="316"/>
    </row>
    <row r="190" s="16" customFormat="1" ht="15" customHeight="1">
      <c r="B190" s="331"/>
      <c r="C190" s="332" t="s">
        <v>459</v>
      </c>
      <c r="D190" s="333"/>
      <c r="E190" s="333"/>
      <c r="F190" s="334" t="s">
        <v>375</v>
      </c>
      <c r="G190" s="333"/>
      <c r="H190" s="333" t="s">
        <v>460</v>
      </c>
      <c r="I190" s="333" t="s">
        <v>457</v>
      </c>
      <c r="J190" s="335" t="s">
        <v>458</v>
      </c>
      <c r="K190" s="336"/>
    </row>
    <row r="191" s="1" customFormat="1" ht="15" customHeight="1">
      <c r="B191" s="293"/>
      <c r="C191" s="329" t="s">
        <v>42</v>
      </c>
      <c r="D191" s="268"/>
      <c r="E191" s="268"/>
      <c r="F191" s="291" t="s">
        <v>369</v>
      </c>
      <c r="G191" s="268"/>
      <c r="H191" s="265" t="s">
        <v>461</v>
      </c>
      <c r="I191" s="268" t="s">
        <v>462</v>
      </c>
      <c r="J191" s="268"/>
      <c r="K191" s="316"/>
    </row>
    <row r="192" s="1" customFormat="1" ht="15" customHeight="1">
      <c r="B192" s="293"/>
      <c r="C192" s="329" t="s">
        <v>463</v>
      </c>
      <c r="D192" s="268"/>
      <c r="E192" s="268"/>
      <c r="F192" s="291" t="s">
        <v>369</v>
      </c>
      <c r="G192" s="268"/>
      <c r="H192" s="268" t="s">
        <v>464</v>
      </c>
      <c r="I192" s="268" t="s">
        <v>404</v>
      </c>
      <c r="J192" s="268"/>
      <c r="K192" s="316"/>
    </row>
    <row r="193" s="1" customFormat="1" ht="15" customHeight="1">
      <c r="B193" s="293"/>
      <c r="C193" s="329" t="s">
        <v>465</v>
      </c>
      <c r="D193" s="268"/>
      <c r="E193" s="268"/>
      <c r="F193" s="291" t="s">
        <v>369</v>
      </c>
      <c r="G193" s="268"/>
      <c r="H193" s="268" t="s">
        <v>466</v>
      </c>
      <c r="I193" s="268" t="s">
        <v>404</v>
      </c>
      <c r="J193" s="268"/>
      <c r="K193" s="316"/>
    </row>
    <row r="194" s="1" customFormat="1" ht="15" customHeight="1">
      <c r="B194" s="293"/>
      <c r="C194" s="329" t="s">
        <v>467</v>
      </c>
      <c r="D194" s="268"/>
      <c r="E194" s="268"/>
      <c r="F194" s="291" t="s">
        <v>375</v>
      </c>
      <c r="G194" s="268"/>
      <c r="H194" s="268" t="s">
        <v>468</v>
      </c>
      <c r="I194" s="268" t="s">
        <v>404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469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470</v>
      </c>
      <c r="D201" s="338"/>
      <c r="E201" s="338"/>
      <c r="F201" s="338" t="s">
        <v>471</v>
      </c>
      <c r="G201" s="339"/>
      <c r="H201" s="338" t="s">
        <v>472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462</v>
      </c>
      <c r="D203" s="268"/>
      <c r="E203" s="268"/>
      <c r="F203" s="291" t="s">
        <v>43</v>
      </c>
      <c r="G203" s="268"/>
      <c r="H203" s="268" t="s">
        <v>473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44</v>
      </c>
      <c r="G204" s="268"/>
      <c r="H204" s="268" t="s">
        <v>474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47</v>
      </c>
      <c r="G205" s="268"/>
      <c r="H205" s="268" t="s">
        <v>475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45</v>
      </c>
      <c r="G206" s="268"/>
      <c r="H206" s="268" t="s">
        <v>476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46</v>
      </c>
      <c r="G207" s="268"/>
      <c r="H207" s="268" t="s">
        <v>477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416</v>
      </c>
      <c r="D209" s="268"/>
      <c r="E209" s="268"/>
      <c r="F209" s="291" t="s">
        <v>76</v>
      </c>
      <c r="G209" s="268"/>
      <c r="H209" s="268" t="s">
        <v>478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311</v>
      </c>
      <c r="G210" s="268"/>
      <c r="H210" s="268" t="s">
        <v>312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309</v>
      </c>
      <c r="G211" s="268"/>
      <c r="H211" s="268" t="s">
        <v>479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313</v>
      </c>
      <c r="G212" s="329"/>
      <c r="H212" s="320" t="s">
        <v>314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315</v>
      </c>
      <c r="G213" s="329"/>
      <c r="H213" s="320" t="s">
        <v>480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440</v>
      </c>
      <c r="D215" s="268"/>
      <c r="E215" s="268"/>
      <c r="F215" s="291">
        <v>1</v>
      </c>
      <c r="G215" s="329"/>
      <c r="H215" s="320" t="s">
        <v>481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482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483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484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2025-06-12T16:27:11Z</dcterms:created>
  <dcterms:modified xsi:type="dcterms:W3CDTF">2025-06-12T16:27:12Z</dcterms:modified>
</cp:coreProperties>
</file>