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24-10-094 Děčín, Lávka pro pěší přes Loubský potok PDPS\PDPS\"/>
    </mc:Choice>
  </mc:AlternateContent>
  <bookViews>
    <workbookView xWindow="0" yWindow="0" windowWidth="21090" windowHeight="10530"/>
  </bookViews>
  <sheets>
    <sheet name="KU" sheetId="3" r:id="rId1"/>
  </sheets>
  <definedNames>
    <definedName name="_xlnm.Print_Titles" localSheetId="0">KU!$1:$8</definedName>
    <definedName name="_xlnm.Print_Area" localSheetId="0">KU!$A$1:$Q$26</definedName>
  </definedNames>
  <calcPr calcId="162913"/>
</workbook>
</file>

<file path=xl/calcChain.xml><?xml version="1.0" encoding="utf-8"?>
<calcChain xmlns="http://schemas.openxmlformats.org/spreadsheetml/2006/main">
  <c r="R12" i="3" l="1"/>
  <c r="BA12" i="3"/>
  <c r="AZ12" i="3"/>
  <c r="AY12" i="3"/>
  <c r="AX12" i="3"/>
  <c r="AW12" i="3"/>
  <c r="AV12" i="3"/>
  <c r="AU12" i="3"/>
  <c r="AT12" i="3"/>
  <c r="AS12" i="3"/>
  <c r="AR12" i="3"/>
  <c r="AP12" i="3"/>
  <c r="AO12" i="3"/>
  <c r="AN12" i="3"/>
  <c r="AM12" i="3"/>
  <c r="AL12" i="3"/>
  <c r="AK12" i="3"/>
  <c r="AJ12" i="3"/>
  <c r="AI12" i="3"/>
  <c r="AH12" i="3"/>
  <c r="AG12" i="3"/>
  <c r="AE12" i="3"/>
  <c r="AD12" i="3"/>
  <c r="AC12" i="3"/>
  <c r="AB12" i="3"/>
  <c r="AA12" i="3"/>
  <c r="Z12" i="3"/>
  <c r="Y12" i="3"/>
  <c r="X12" i="3"/>
  <c r="W12" i="3"/>
  <c r="V12" i="3"/>
  <c r="F12" i="3"/>
  <c r="BA13" i="3"/>
  <c r="AZ13" i="3"/>
  <c r="AY13" i="3"/>
  <c r="AX13" i="3"/>
  <c r="AW13" i="3"/>
  <c r="AV13" i="3"/>
  <c r="AU13" i="3"/>
  <c r="AT13" i="3"/>
  <c r="AS13" i="3"/>
  <c r="AR13" i="3"/>
  <c r="AP13" i="3"/>
  <c r="AO13" i="3"/>
  <c r="AN13" i="3"/>
  <c r="AM13" i="3"/>
  <c r="AL13" i="3"/>
  <c r="AK13" i="3"/>
  <c r="AJ13" i="3"/>
  <c r="AI13" i="3"/>
  <c r="AH13" i="3"/>
  <c r="AG13" i="3"/>
  <c r="AE13" i="3"/>
  <c r="AD13" i="3"/>
  <c r="AC13" i="3"/>
  <c r="AB13" i="3"/>
  <c r="AA13" i="3"/>
  <c r="Z13" i="3"/>
  <c r="Y13" i="3"/>
  <c r="X13" i="3"/>
  <c r="W13" i="3"/>
  <c r="V13" i="3"/>
  <c r="T13" i="3"/>
  <c r="S13" i="3"/>
  <c r="R13" i="3"/>
  <c r="F13" i="3"/>
  <c r="F11" i="3"/>
  <c r="F10" i="3"/>
  <c r="F9" i="3"/>
  <c r="O14" i="3"/>
  <c r="M14" i="3"/>
  <c r="R9" i="3"/>
  <c r="S9" i="3"/>
  <c r="T9" i="3"/>
  <c r="R10" i="3"/>
  <c r="S10" i="3"/>
  <c r="T10" i="3"/>
  <c r="R11" i="3"/>
  <c r="S11" i="3"/>
  <c r="T11" i="3"/>
  <c r="S12" i="3" l="1"/>
  <c r="T12" i="3"/>
  <c r="N14" i="3"/>
  <c r="BA9" i="3"/>
  <c r="AZ9" i="3"/>
  <c r="AY9" i="3"/>
  <c r="AX9" i="3"/>
  <c r="AW9" i="3"/>
  <c r="AV9" i="3"/>
  <c r="AU9" i="3"/>
  <c r="AT9" i="3"/>
  <c r="AS9" i="3"/>
  <c r="AR9" i="3"/>
  <c r="AP9" i="3"/>
  <c r="AO9" i="3"/>
  <c r="AN9" i="3"/>
  <c r="AM9" i="3"/>
  <c r="AL9" i="3"/>
  <c r="AK9" i="3"/>
  <c r="AJ9" i="3"/>
  <c r="AI9" i="3"/>
  <c r="AH9" i="3"/>
  <c r="AG9" i="3"/>
  <c r="AE9" i="3"/>
  <c r="AD9" i="3"/>
  <c r="AC9" i="3"/>
  <c r="AB9" i="3"/>
  <c r="AA9" i="3"/>
  <c r="Z9" i="3"/>
  <c r="Y9" i="3"/>
  <c r="X9" i="3"/>
  <c r="W9" i="3"/>
  <c r="V9" i="3"/>
  <c r="BA10" i="3"/>
  <c r="AZ10" i="3"/>
  <c r="AY10" i="3"/>
  <c r="AX10" i="3"/>
  <c r="AW10" i="3"/>
  <c r="AV10" i="3"/>
  <c r="AU10" i="3"/>
  <c r="AT10" i="3"/>
  <c r="AS10" i="3"/>
  <c r="AR10" i="3"/>
  <c r="AP10" i="3"/>
  <c r="AO10" i="3"/>
  <c r="AN10" i="3"/>
  <c r="AM10" i="3"/>
  <c r="AL10" i="3"/>
  <c r="AK10" i="3"/>
  <c r="AJ10" i="3"/>
  <c r="AI10" i="3"/>
  <c r="AH10" i="3"/>
  <c r="AG10" i="3"/>
  <c r="AE10" i="3"/>
  <c r="AD10" i="3"/>
  <c r="AC10" i="3"/>
  <c r="AB10" i="3"/>
  <c r="AA10" i="3"/>
  <c r="Z10" i="3"/>
  <c r="Y10" i="3"/>
  <c r="X10" i="3"/>
  <c r="W10" i="3"/>
  <c r="V10" i="3"/>
  <c r="V11" i="3"/>
  <c r="W11" i="3"/>
  <c r="X11" i="3"/>
  <c r="Y11" i="3"/>
  <c r="Z11" i="3"/>
  <c r="AA11" i="3"/>
  <c r="AB11" i="3"/>
  <c r="AC11" i="3"/>
  <c r="AD11" i="3"/>
  <c r="AE11" i="3"/>
  <c r="AG11" i="3"/>
  <c r="AH11" i="3"/>
  <c r="AI11" i="3"/>
  <c r="AJ11" i="3"/>
  <c r="AK11" i="3"/>
  <c r="AL11" i="3"/>
  <c r="AM11" i="3"/>
  <c r="AN11" i="3"/>
  <c r="AO11" i="3"/>
  <c r="AP11" i="3"/>
  <c r="AR11" i="3"/>
  <c r="O16" i="3" s="1"/>
  <c r="AS11" i="3"/>
  <c r="O17" i="3" s="1"/>
  <c r="AT11" i="3"/>
  <c r="O18" i="3" s="1"/>
  <c r="AU11" i="3"/>
  <c r="O19" i="3" s="1"/>
  <c r="AV11" i="3"/>
  <c r="O20" i="3" s="1"/>
  <c r="AW11" i="3"/>
  <c r="O21" i="3" s="1"/>
  <c r="AX11" i="3"/>
  <c r="O22" i="3" s="1"/>
  <c r="AY11" i="3"/>
  <c r="O23" i="3" s="1"/>
  <c r="AZ11" i="3"/>
  <c r="O24" i="3" s="1"/>
  <c r="BA11" i="3"/>
  <c r="O25" i="3" s="1"/>
  <c r="N24" i="3" l="1"/>
  <c r="M24" i="3"/>
  <c r="N25" i="3"/>
  <c r="N16" i="3"/>
  <c r="N18" i="3"/>
  <c r="M25" i="3"/>
  <c r="M16" i="3"/>
  <c r="N22" i="3"/>
  <c r="N17" i="3"/>
  <c r="M20" i="3"/>
  <c r="O15" i="3"/>
  <c r="O27" i="3" s="1"/>
  <c r="M22" i="3"/>
  <c r="M17" i="3"/>
  <c r="M23" i="3"/>
  <c r="M18" i="3"/>
  <c r="N20" i="3"/>
  <c r="M19" i="3"/>
  <c r="N21" i="3"/>
  <c r="N19" i="3"/>
  <c r="M21" i="3"/>
  <c r="N23" i="3"/>
  <c r="N15" i="3" l="1"/>
  <c r="N27" i="3" s="1"/>
  <c r="M15" i="3"/>
  <c r="M28" i="3" s="1"/>
  <c r="N30" i="3" l="1"/>
  <c r="O30" i="3" s="1"/>
  <c r="M27" i="3"/>
</calcChain>
</file>

<file path=xl/comments1.xml><?xml version="1.0" encoding="utf-8"?>
<comments xmlns="http://schemas.openxmlformats.org/spreadsheetml/2006/main">
  <authors>
    <author>Rybák Jaromír Ing.</author>
  </authors>
  <commentLis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kraje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akce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3" authorId="0" shapeId="0">
      <text>
        <r>
          <rPr>
            <b/>
            <sz val="8"/>
            <color indexed="81"/>
            <rFont val="Tahoma"/>
            <family val="2"/>
            <charset val="238"/>
          </rPr>
          <t>Zadej měřítko mapového podkladu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  <charset val="238"/>
          </rPr>
          <t>Druh pozemku (dle Vyhl. 190/1996 Sb CUZK):
--------------------------------
  2 orná půda
  3 chmelnice
  4 vinice
  5 zahrada
  6 ovocný sad
  7 trvalý travní porost
10 lesní pozemek
11 vodní plocha
13 zastavěná plocha a nádvoří
14 ostatní plocha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 xml:space="preserve">Způsob využití pozemku </t>
        </r>
        <r>
          <rPr>
            <b/>
            <i/>
            <sz val="8"/>
            <color indexed="81"/>
            <rFont val="Tahoma"/>
            <family val="2"/>
          </rPr>
          <t xml:space="preserve">(k druhu pozemku)
</t>
        </r>
        <r>
          <rPr>
            <b/>
            <sz val="8"/>
            <color indexed="81"/>
            <rFont val="Tahoma"/>
            <family val="2"/>
          </rPr>
          <t xml:space="preserve"> (dle Vyhl. 190/1996 Sb CUZK):
=======================
</t>
        </r>
        <r>
          <rPr>
            <b/>
            <i/>
            <sz val="8"/>
            <color indexed="81"/>
            <rFont val="Tahoma"/>
            <family val="2"/>
          </rPr>
          <t>Druh pozemku 2 až 10</t>
        </r>
        <r>
          <rPr>
            <b/>
            <sz val="8"/>
            <color indexed="81"/>
            <rFont val="Tahoma"/>
            <family val="2"/>
          </rPr>
          <t xml:space="preserve">
- skleník-pařeniště</t>
        </r>
        <r>
          <rPr>
            <b/>
            <i/>
            <sz val="8"/>
            <color indexed="81"/>
            <rFont val="Tahoma"/>
            <family val="2"/>
          </rPr>
          <t xml:space="preserve">
- </t>
        </r>
        <r>
          <rPr>
            <b/>
            <sz val="8"/>
            <color indexed="81"/>
            <rFont val="Tahoma"/>
            <family val="2"/>
          </rPr>
          <t xml:space="preserve">školka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 až 14</t>
        </r>
        <r>
          <rPr>
            <b/>
            <sz val="8"/>
            <color indexed="81"/>
            <rFont val="Tahoma"/>
            <family val="2"/>
          </rPr>
          <t xml:space="preserve">
- plantáž dřevin
----------------------------
</t>
        </r>
        <r>
          <rPr>
            <b/>
            <i/>
            <sz val="8"/>
            <color indexed="81"/>
            <rFont val="Tahoma"/>
            <family val="2"/>
          </rPr>
          <t>Druh pozemku 10</t>
        </r>
        <r>
          <rPr>
            <b/>
            <sz val="8"/>
            <color indexed="81"/>
            <rFont val="Tahoma"/>
            <family val="2"/>
          </rPr>
          <t xml:space="preserve">
- nehospodářský les
- budova na les. pozemku
----------------------------
</t>
        </r>
        <r>
          <rPr>
            <b/>
            <i/>
            <sz val="8"/>
            <color indexed="81"/>
            <rFont val="Tahoma"/>
            <family val="2"/>
          </rPr>
          <t>Druh pozemku 11</t>
        </r>
        <r>
          <rPr>
            <b/>
            <sz val="8"/>
            <color indexed="81"/>
            <rFont val="Tahoma"/>
            <family val="2"/>
          </rPr>
          <t xml:space="preserve">
- rybník
- tok přirozený
- tok umělý
- nádrž přírodní
- nádrž umělá
- zamokřená plocha
----------------------------
</t>
        </r>
        <r>
          <rPr>
            <b/>
            <i/>
            <sz val="8"/>
            <color indexed="81"/>
            <rFont val="Tahoma"/>
            <family val="2"/>
          </rPr>
          <t>Druh pozemku 13</t>
        </r>
        <r>
          <rPr>
            <b/>
            <sz val="8"/>
            <color indexed="81"/>
            <rFont val="Tahoma"/>
            <family val="2"/>
          </rPr>
          <t xml:space="preserve">
- společný dvůr
- zbořeniště
----------------------------
</t>
        </r>
        <r>
          <rPr>
            <b/>
            <i/>
            <sz val="8"/>
            <color indexed="81"/>
            <rFont val="Tahoma"/>
            <family val="2"/>
          </rPr>
          <t>Druh pozemku 14</t>
        </r>
        <r>
          <rPr>
            <b/>
            <sz val="8"/>
            <color indexed="81"/>
            <rFont val="Tahoma"/>
            <family val="2"/>
          </rPr>
          <t xml:space="preserve">
- dráha
- dálnice
- silnice
- ostatní dopravní plocha
- zeleň
- hřbitov-urn. háj
- kult. a osvět. plocha
- manipulační plocha
- skládka
- jiná plocha
- neplodná půda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10, 14</t>
        </r>
        <r>
          <rPr>
            <b/>
            <sz val="8"/>
            <color indexed="81"/>
            <rFont val="Tahoma"/>
            <family val="2"/>
          </rPr>
          <t xml:space="preserve">
- ostatní komunikace
- sport. a rekr. plocha
- dobývací prostor
----------------------------
</t>
        </r>
      </text>
    </comment>
  </commentList>
</comments>
</file>

<file path=xl/sharedStrings.xml><?xml version="1.0" encoding="utf-8"?>
<sst xmlns="http://schemas.openxmlformats.org/spreadsheetml/2006/main" count="100" uniqueCount="75">
  <si>
    <t>Akce:</t>
  </si>
  <si>
    <t>Obec:</t>
  </si>
  <si>
    <t>Katastrální území:</t>
  </si>
  <si>
    <t>Zakázkové číslo:</t>
  </si>
  <si>
    <t>VÝPIS ZE SOUBORU PARCEL</t>
  </si>
  <si>
    <t>LV</t>
  </si>
  <si>
    <t>m2</t>
  </si>
  <si>
    <t>CELKEM</t>
  </si>
  <si>
    <t>Pol. č.</t>
  </si>
  <si>
    <t>z toho ZPF celkem</t>
  </si>
  <si>
    <t>z toho LPF celkem</t>
  </si>
  <si>
    <t>z toho ostatní plochy</t>
  </si>
  <si>
    <t>- orná půda</t>
  </si>
  <si>
    <t>Kód BPEJ</t>
  </si>
  <si>
    <t>ZÁBOR POZEMKU</t>
  </si>
  <si>
    <t>orná půda</t>
  </si>
  <si>
    <t>- zahrada</t>
  </si>
  <si>
    <t>zahrada</t>
  </si>
  <si>
    <t>lesní pozemek</t>
  </si>
  <si>
    <t>ostatní</t>
  </si>
  <si>
    <t>z toho vodní plochy</t>
  </si>
  <si>
    <t>Kraj:</t>
  </si>
  <si>
    <t>Výměra</t>
  </si>
  <si>
    <t>Druh pozemku</t>
  </si>
  <si>
    <t>Způsob využití pozemku</t>
  </si>
  <si>
    <t>Vlastník</t>
  </si>
  <si>
    <t>Trvalý</t>
  </si>
  <si>
    <t>Dočasný</t>
  </si>
  <si>
    <t>do 1 roku</t>
  </si>
  <si>
    <t>nad 1 rok</t>
  </si>
  <si>
    <t>- ovocný sad</t>
  </si>
  <si>
    <t>- trvalý travní porost</t>
  </si>
  <si>
    <t>z toho zastavěné plochy</t>
  </si>
  <si>
    <t>- vinice</t>
  </si>
  <si>
    <t>- chmelnice</t>
  </si>
  <si>
    <t>chmelnice</t>
  </si>
  <si>
    <t>vinice</t>
  </si>
  <si>
    <t>ovocný sad</t>
  </si>
  <si>
    <t>travní porost</t>
  </si>
  <si>
    <t>vodní plocha</t>
  </si>
  <si>
    <t>zastav. plochy</t>
  </si>
  <si>
    <t>Parcelní číslo
dle KN</t>
  </si>
  <si>
    <t>Parcelní číslo
dle PK</t>
  </si>
  <si>
    <t>ZPF/LPF</t>
  </si>
  <si>
    <t>Chráněné území</t>
  </si>
  <si>
    <t>Stavební objekt</t>
  </si>
  <si>
    <t>Poznámka</t>
  </si>
  <si>
    <t>kontrola</t>
  </si>
  <si>
    <t>součet</t>
  </si>
  <si>
    <t>zbytek KN</t>
  </si>
  <si>
    <t>zbytek PK</t>
  </si>
  <si>
    <t>1</t>
  </si>
  <si>
    <t>2</t>
  </si>
  <si>
    <t>3</t>
  </si>
  <si>
    <t>Ústecký</t>
  </si>
  <si>
    <t>Druh pozemku (dle Vyhl. 190/1996 Sb CUZK):</t>
  </si>
  <si>
    <t xml:space="preserve"> 2 orná půda</t>
  </si>
  <si>
    <t xml:space="preserve"> 3 chmelnice</t>
  </si>
  <si>
    <t xml:space="preserve"> 4 vinice</t>
  </si>
  <si>
    <t xml:space="preserve"> 5 zahrada</t>
  </si>
  <si>
    <t xml:space="preserve"> 6 ovocný sad</t>
  </si>
  <si>
    <t xml:space="preserve"> 7 trvalý travní porost</t>
  </si>
  <si>
    <t>10 lesní pozemek</t>
  </si>
  <si>
    <t>11 vodní plocha</t>
  </si>
  <si>
    <t>13 zastavěná plocha a nádvoří</t>
  </si>
  <si>
    <t>14 ostatní plocha</t>
  </si>
  <si>
    <t>25</t>
  </si>
  <si>
    <t>26</t>
  </si>
  <si>
    <t>Statutární město Děčín, Mírové nám. 1175/5, Děčín IV-Podmokly, 40502 Děčín</t>
  </si>
  <si>
    <t>DĚČÍN [562335]</t>
  </si>
  <si>
    <t>24-10-094</t>
  </si>
  <si>
    <t>Lávka pro pěší přes Loubský potok</t>
  </si>
  <si>
    <t>LOUBÍ U DĚČÍNA [625311]</t>
  </si>
  <si>
    <t>467/1</t>
  </si>
  <si>
    <t>NÁRODNÍ PŘÍRODNÍ REZERVACE, CHKO I.ZONA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</si>
</sst>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\ #0"/>
  </numFmts>
  <fonts count="19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5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b/>
      <sz val="7"/>
      <name val="Arial CE"/>
      <family val="2"/>
      <charset val="238"/>
    </font>
    <font>
      <sz val="10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Narrow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protection hidden="1"/>
    </xf>
  </cellStyleXfs>
  <cellXfs count="125">
    <xf numFmtId="0" fontId="0" fillId="0" borderId="0" xfId="0">
      <protection hidden="1"/>
    </xf>
    <xf numFmtId="1" fontId="4" fillId="0" borderId="0" xfId="0" applyNumberFormat="1" applyFont="1" applyAlignment="1">
      <alignment horizontal="right" vertical="center" wrapText="1"/>
      <protection hidden="1"/>
    </xf>
    <xf numFmtId="1" fontId="3" fillId="0" borderId="1" xfId="0" applyNumberFormat="1" applyFont="1" applyBorder="1" applyAlignment="1">
      <alignment horizontal="centerContinuous" vertical="center" wrapText="1"/>
      <protection hidden="1"/>
    </xf>
    <xf numFmtId="1" fontId="2" fillId="0" borderId="2" xfId="0" applyNumberFormat="1" applyFont="1" applyBorder="1" applyAlignment="1">
      <alignment horizontal="centerContinuous" vertical="center" wrapText="1"/>
      <protection hidden="1"/>
    </xf>
    <xf numFmtId="1" fontId="2" fillId="0" borderId="3" xfId="0" applyNumberFormat="1" applyFont="1" applyBorder="1" applyAlignment="1">
      <alignment horizontal="centerContinuous" vertical="center" wrapText="1"/>
      <protection hidden="1"/>
    </xf>
    <xf numFmtId="1" fontId="0" fillId="0" borderId="0" xfId="0" applyNumberFormat="1">
      <protection hidden="1"/>
    </xf>
    <xf numFmtId="1" fontId="1" fillId="0" borderId="0" xfId="0" applyNumberFormat="1" applyFont="1" applyAlignment="1">
      <alignment horizontal="centerContinuous" vertical="center" wrapText="1"/>
      <protection hidden="1"/>
    </xf>
    <xf numFmtId="1" fontId="1" fillId="0" borderId="0" xfId="0" applyNumberFormat="1" applyFont="1" applyAlignment="1">
      <alignment horizontal="right" vertical="center" wrapText="1"/>
      <protection hidden="1"/>
    </xf>
    <xf numFmtId="49" fontId="6" fillId="0" borderId="0" xfId="0" applyNumberFormat="1" applyFont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right" vertical="center" wrapText="1"/>
      <protection hidden="1"/>
    </xf>
    <xf numFmtId="49" fontId="6" fillId="0" borderId="6" xfId="0" applyNumberFormat="1" applyFont="1" applyBorder="1" applyAlignment="1">
      <alignment horizontal="center" vertical="center" wrapText="1"/>
      <protection hidden="1"/>
    </xf>
    <xf numFmtId="49" fontId="5" fillId="0" borderId="10" xfId="0" applyNumberFormat="1" applyFont="1" applyBorder="1" applyAlignment="1">
      <alignment horizontal="center" vertical="center" wrapText="1"/>
      <protection hidden="1"/>
    </xf>
    <xf numFmtId="49" fontId="6" fillId="0" borderId="12" xfId="0" applyNumberFormat="1" applyFont="1" applyBorder="1" applyAlignment="1">
      <alignment horizontal="center" vertical="center" wrapText="1"/>
      <protection hidden="1"/>
    </xf>
    <xf numFmtId="164" fontId="6" fillId="0" borderId="8" xfId="0" applyNumberFormat="1" applyFont="1" applyBorder="1" applyAlignment="1" applyProtection="1">
      <alignment horizontal="right" vertical="center" wrapText="1"/>
      <protection locked="0" hidden="1"/>
    </xf>
    <xf numFmtId="49" fontId="6" fillId="0" borderId="7" xfId="0" applyNumberFormat="1" applyFont="1" applyBorder="1" applyAlignment="1" applyProtection="1">
      <alignment horizontal="center" vertical="center" wrapText="1"/>
      <protection locked="0" hidden="1"/>
    </xf>
    <xf numFmtId="49" fontId="6" fillId="0" borderId="7" xfId="0" applyNumberFormat="1" applyFont="1" applyBorder="1" applyAlignment="1" applyProtection="1">
      <alignment horizontal="right" vertical="center" wrapText="1"/>
      <protection locked="0" hidden="1"/>
    </xf>
    <xf numFmtId="49" fontId="6" fillId="0" borderId="13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7" xfId="0" applyNumberFormat="1" applyFont="1" applyBorder="1" applyAlignment="1" applyProtection="1">
      <alignment horizontal="center" vertical="center" wrapText="1"/>
      <protection locked="0" hidden="1"/>
    </xf>
    <xf numFmtId="1" fontId="4" fillId="0" borderId="0" xfId="0" applyNumberFormat="1" applyFont="1" applyAlignment="1">
      <alignment horizontal="center" vertical="center" wrapText="1"/>
      <protection hidden="1"/>
    </xf>
    <xf numFmtId="164" fontId="13" fillId="0" borderId="7" xfId="0" applyNumberFormat="1" applyFont="1" applyBorder="1" applyAlignment="1" applyProtection="1">
      <alignment horizontal="right" vertical="center" wrapText="1"/>
      <protection locked="0" hidden="1"/>
    </xf>
    <xf numFmtId="0" fontId="1" fillId="0" borderId="0" xfId="0" applyFont="1">
      <protection hidden="1"/>
    </xf>
    <xf numFmtId="0" fontId="1" fillId="0" borderId="0" xfId="0" applyFont="1" applyAlignment="1">
      <alignment horizontal="center"/>
      <protection hidden="1"/>
    </xf>
    <xf numFmtId="0" fontId="10" fillId="0" borderId="14" xfId="0" applyFont="1" applyBorder="1" applyAlignment="1">
      <alignment horizontal="center"/>
      <protection hidden="1"/>
    </xf>
    <xf numFmtId="0" fontId="10" fillId="0" borderId="0" xfId="0" applyFont="1" applyAlignment="1">
      <alignment horizontal="center"/>
      <protection hidden="1"/>
    </xf>
    <xf numFmtId="0" fontId="9" fillId="2" borderId="0" xfId="0" applyFont="1" applyFill="1">
      <protection hidden="1"/>
    </xf>
    <xf numFmtId="164" fontId="10" fillId="0" borderId="0" xfId="0" applyNumberFormat="1" applyFont="1" applyAlignment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 wrapText="1"/>
      <protection locked="0" hidden="1"/>
    </xf>
    <xf numFmtId="49" fontId="6" fillId="0" borderId="17" xfId="0" applyNumberFormat="1" applyFont="1" applyBorder="1" applyAlignment="1" applyProtection="1">
      <alignment horizontal="center" vertical="center" wrapText="1"/>
      <protection locked="0" hidden="1"/>
    </xf>
    <xf numFmtId="164" fontId="8" fillId="0" borderId="18" xfId="0" applyNumberFormat="1" applyFont="1" applyBorder="1" applyAlignment="1">
      <alignment horizontal="right" vertical="center" wrapText="1"/>
      <protection hidden="1"/>
    </xf>
    <xf numFmtId="164" fontId="6" fillId="0" borderId="20" xfId="0" applyNumberFormat="1" applyFont="1" applyBorder="1" applyAlignment="1">
      <alignment horizontal="right" vertical="center" wrapText="1"/>
      <protection hidden="1"/>
    </xf>
    <xf numFmtId="164" fontId="6" fillId="0" borderId="14" xfId="0" applyNumberFormat="1" applyFont="1" applyBorder="1" applyAlignment="1">
      <alignment horizontal="right" vertical="center" wrapText="1"/>
      <protection hidden="1"/>
    </xf>
    <xf numFmtId="164" fontId="6" fillId="0" borderId="21" xfId="0" applyNumberFormat="1" applyFont="1" applyBorder="1" applyAlignment="1">
      <alignment horizontal="right" vertical="center" wrapText="1"/>
      <protection hidden="1"/>
    </xf>
    <xf numFmtId="49" fontId="5" fillId="0" borderId="12" xfId="0" applyNumberFormat="1" applyFont="1" applyBorder="1" applyAlignment="1">
      <alignment horizontal="center" vertical="center" wrapText="1"/>
      <protection hidden="1"/>
    </xf>
    <xf numFmtId="0" fontId="0" fillId="2" borderId="0" xfId="0" applyFill="1">
      <protection hidden="1"/>
    </xf>
    <xf numFmtId="0" fontId="6" fillId="0" borderId="8" xfId="0" applyFont="1" applyBorder="1" applyAlignment="1">
      <alignment horizontal="center" vertical="center" wrapText="1"/>
      <protection hidden="1"/>
    </xf>
    <xf numFmtId="0" fontId="1" fillId="0" borderId="0" xfId="0" applyFont="1" applyAlignment="1">
      <alignment horizontal="center" vertical="center"/>
      <protection hidden="1"/>
    </xf>
    <xf numFmtId="49" fontId="6" fillId="0" borderId="18" xfId="0" applyNumberFormat="1" applyFont="1" applyBorder="1" applyAlignment="1" applyProtection="1">
      <alignment horizontal="left" vertical="center" wrapText="1"/>
      <protection locked="0" hidden="1"/>
    </xf>
    <xf numFmtId="49" fontId="6" fillId="0" borderId="24" xfId="0" applyNumberFormat="1" applyFont="1" applyBorder="1" applyAlignment="1">
      <alignment horizontal="right" vertical="center" wrapText="1"/>
      <protection hidden="1"/>
    </xf>
    <xf numFmtId="49" fontId="6" fillId="0" borderId="24" xfId="0" applyNumberFormat="1" applyFont="1" applyBorder="1" applyAlignment="1">
      <alignment horizontal="center" vertical="center" wrapText="1"/>
      <protection hidden="1"/>
    </xf>
    <xf numFmtId="49" fontId="6" fillId="0" borderId="25" xfId="0" applyNumberFormat="1" applyFont="1" applyBorder="1" applyAlignment="1">
      <alignment horizontal="center" vertical="center" wrapText="1"/>
      <protection hidden="1"/>
    </xf>
    <xf numFmtId="49" fontId="6" fillId="0" borderId="26" xfId="0" applyNumberFormat="1" applyFont="1" applyBorder="1" applyAlignment="1">
      <alignment horizontal="center" vertical="center" wrapText="1"/>
      <protection hidden="1"/>
    </xf>
    <xf numFmtId="49" fontId="6" fillId="0" borderId="27" xfId="0" applyNumberFormat="1" applyFont="1" applyBorder="1" applyAlignment="1">
      <alignment horizontal="center" vertical="center" wrapText="1"/>
      <protection hidden="1"/>
    </xf>
    <xf numFmtId="49" fontId="6" fillId="0" borderId="28" xfId="0" applyNumberFormat="1" applyFont="1" applyBorder="1" applyAlignment="1">
      <alignment horizontal="right" vertical="center" wrapText="1"/>
      <protection hidden="1"/>
    </xf>
    <xf numFmtId="49" fontId="6" fillId="0" borderId="28" xfId="0" applyNumberFormat="1" applyFont="1" applyBorder="1" applyAlignment="1">
      <alignment horizontal="center" vertical="center" wrapText="1"/>
      <protection hidden="1"/>
    </xf>
    <xf numFmtId="49" fontId="6" fillId="0" borderId="29" xfId="0" applyNumberFormat="1" applyFont="1" applyBorder="1" applyAlignment="1">
      <alignment horizontal="center" vertical="center" wrapText="1"/>
      <protection hidden="1"/>
    </xf>
    <xf numFmtId="1" fontId="13" fillId="0" borderId="26" xfId="0" applyNumberFormat="1" applyFont="1" applyBorder="1" applyAlignment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right" vertical="center" wrapText="1"/>
      <protection locked="0" hidden="1"/>
    </xf>
    <xf numFmtId="1" fontId="1" fillId="0" borderId="0" xfId="0" applyNumberFormat="1" applyFont="1" applyAlignment="1">
      <alignment horizontal="center" vertical="center" wrapText="1"/>
      <protection hidden="1"/>
    </xf>
    <xf numFmtId="3" fontId="0" fillId="0" borderId="0" xfId="0" applyNumberFormat="1">
      <protection hidden="1"/>
    </xf>
    <xf numFmtId="3" fontId="1" fillId="0" borderId="0" xfId="0" applyNumberFormat="1" applyFont="1" applyAlignment="1">
      <alignment horizontal="centerContinuous" vertical="center" wrapText="1"/>
      <protection hidden="1"/>
    </xf>
    <xf numFmtId="3" fontId="2" fillId="0" borderId="2" xfId="0" applyNumberFormat="1" applyFont="1" applyBorder="1" applyAlignment="1">
      <alignment horizontal="centerContinuous" vertical="center" wrapText="1"/>
      <protection hidden="1"/>
    </xf>
    <xf numFmtId="3" fontId="6" fillId="0" borderId="26" xfId="0" applyNumberFormat="1" applyFont="1" applyBorder="1" applyAlignment="1">
      <alignment horizontal="center" vertical="center" wrapText="1"/>
      <protection hidden="1"/>
    </xf>
    <xf numFmtId="3" fontId="6" fillId="0" borderId="8" xfId="0" applyNumberFormat="1" applyFont="1" applyBorder="1" applyAlignment="1" applyProtection="1">
      <alignment horizontal="right" vertical="center" wrapText="1"/>
      <protection locked="0" hidden="1"/>
    </xf>
    <xf numFmtId="3" fontId="6" fillId="0" borderId="0" xfId="0" applyNumberFormat="1" applyFont="1" applyAlignment="1">
      <alignment horizontal="right" vertical="center" wrapText="1"/>
      <protection hidden="1"/>
    </xf>
    <xf numFmtId="3" fontId="6" fillId="0" borderId="24" xfId="0" applyNumberFormat="1" applyFont="1" applyBorder="1" applyAlignment="1">
      <alignment horizontal="right" vertical="center" wrapText="1"/>
      <protection hidden="1"/>
    </xf>
    <xf numFmtId="3" fontId="1" fillId="0" borderId="0" xfId="0" applyNumberFormat="1" applyFont="1">
      <protection hidden="1"/>
    </xf>
    <xf numFmtId="3" fontId="1" fillId="0" borderId="0" xfId="0" applyNumberFormat="1" applyFont="1" applyAlignment="1">
      <alignment horizontal="right" vertical="center" wrapText="1"/>
      <protection hidden="1"/>
    </xf>
    <xf numFmtId="3" fontId="6" fillId="0" borderId="15" xfId="0" applyNumberFormat="1" applyFont="1" applyBorder="1" applyAlignment="1">
      <alignment horizontal="center" vertical="center" wrapText="1"/>
      <protection hidden="1"/>
    </xf>
    <xf numFmtId="3" fontId="6" fillId="0" borderId="4" xfId="0" applyNumberFormat="1" applyFont="1" applyBorder="1" applyAlignment="1">
      <alignment horizontal="center" vertical="center" wrapText="1"/>
      <protection hidden="1"/>
    </xf>
    <xf numFmtId="3" fontId="6" fillId="0" borderId="7" xfId="0" applyNumberFormat="1" applyFont="1" applyBorder="1" applyAlignment="1" applyProtection="1">
      <alignment horizontal="right" vertical="center" wrapText="1"/>
      <protection locked="0" hidden="1"/>
    </xf>
    <xf numFmtId="3" fontId="8" fillId="0" borderId="7" xfId="0" applyNumberFormat="1" applyFont="1" applyBorder="1" applyAlignment="1">
      <alignment horizontal="right" vertical="center" wrapText="1"/>
      <protection hidden="1"/>
    </xf>
    <xf numFmtId="3" fontId="6" fillId="0" borderId="8" xfId="0" applyNumberFormat="1" applyFont="1" applyBorder="1" applyAlignment="1">
      <alignment horizontal="right" vertical="center" wrapText="1"/>
      <protection hidden="1"/>
    </xf>
    <xf numFmtId="3" fontId="6" fillId="0" borderId="9" xfId="0" applyNumberFormat="1" applyFont="1" applyBorder="1" applyAlignment="1">
      <alignment horizontal="right" vertical="center" wrapText="1"/>
      <protection hidden="1"/>
    </xf>
    <xf numFmtId="3" fontId="6" fillId="0" borderId="11" xfId="0" applyNumberFormat="1" applyFont="1" applyBorder="1" applyAlignment="1">
      <alignment horizontal="right" vertical="center" wrapText="1"/>
      <protection hidden="1"/>
    </xf>
    <xf numFmtId="3" fontId="6" fillId="0" borderId="7" xfId="0" applyNumberFormat="1" applyFont="1" applyBorder="1" applyAlignment="1">
      <alignment horizontal="right" vertical="center" wrapText="1"/>
      <protection hidden="1"/>
    </xf>
    <xf numFmtId="3" fontId="1" fillId="0" borderId="0" xfId="0" applyNumberFormat="1" applyFont="1" applyAlignment="1">
      <alignment horizontal="center"/>
      <protection hidden="1"/>
    </xf>
    <xf numFmtId="3" fontId="0" fillId="0" borderId="0" xfId="0" applyNumberFormat="1" applyAlignment="1">
      <alignment horizontal="center"/>
      <protection hidden="1"/>
    </xf>
    <xf numFmtId="3" fontId="1" fillId="0" borderId="0" xfId="0" applyNumberFormat="1" applyFont="1" applyAlignment="1">
      <alignment horizontal="center" vertical="center"/>
      <protection hidden="1"/>
    </xf>
    <xf numFmtId="3" fontId="4" fillId="0" borderId="0" xfId="0" applyNumberFormat="1" applyFont="1" applyAlignment="1">
      <alignment horizontal="right" vertical="center" wrapText="1"/>
      <protection hidden="1"/>
    </xf>
    <xf numFmtId="3" fontId="0" fillId="0" borderId="0" xfId="0" applyNumberFormat="1" applyProtection="1">
      <protection locked="0"/>
    </xf>
    <xf numFmtId="3" fontId="6" fillId="0" borderId="15" xfId="0" applyNumberFormat="1" applyFont="1" applyBorder="1" applyAlignment="1">
      <alignment horizontal="right" vertical="center" wrapText="1"/>
      <protection hidden="1"/>
    </xf>
    <xf numFmtId="3" fontId="6" fillId="0" borderId="20" xfId="0" applyNumberFormat="1" applyFont="1" applyBorder="1" applyAlignment="1">
      <alignment horizontal="right" vertical="center" wrapText="1"/>
      <protection hidden="1"/>
    </xf>
    <xf numFmtId="3" fontId="6" fillId="0" borderId="14" xfId="0" applyNumberFormat="1" applyFont="1" applyBorder="1" applyAlignment="1">
      <alignment horizontal="right" vertical="center" wrapText="1"/>
      <protection hidden="1"/>
    </xf>
    <xf numFmtId="3" fontId="6" fillId="0" borderId="21" xfId="0" applyNumberFormat="1" applyFont="1" applyBorder="1" applyAlignment="1">
      <alignment horizontal="right" vertical="center" wrapText="1"/>
      <protection hidden="1"/>
    </xf>
    <xf numFmtId="49" fontId="6" fillId="0" borderId="0" xfId="0" applyNumberFormat="1" applyFont="1" applyAlignment="1">
      <alignment horizontal="left" vertical="center" wrapText="1"/>
      <protection hidden="1"/>
    </xf>
    <xf numFmtId="3" fontId="6" fillId="3" borderId="7" xfId="0" applyNumberFormat="1" applyFont="1" applyFill="1" applyBorder="1" applyAlignment="1" applyProtection="1">
      <alignment horizontal="right" vertical="center" wrapText="1"/>
      <protection locked="0" hidden="1"/>
    </xf>
    <xf numFmtId="3" fontId="6" fillId="4" borderId="7" xfId="0" applyNumberFormat="1" applyFont="1" applyFill="1" applyBorder="1" applyAlignment="1" applyProtection="1">
      <alignment horizontal="right" vertical="center" wrapText="1"/>
      <protection locked="0" hidden="1"/>
    </xf>
    <xf numFmtId="1" fontId="6" fillId="0" borderId="35" xfId="0" applyNumberFormat="1" applyFont="1" applyBorder="1" applyAlignment="1">
      <alignment horizontal="center" vertical="center" textRotation="90" wrapText="1"/>
      <protection hidden="1"/>
    </xf>
    <xf numFmtId="1" fontId="6" fillId="0" borderId="36" xfId="0" applyNumberFormat="1" applyFont="1" applyBorder="1" applyAlignment="1">
      <alignment horizontal="center" vertical="center" textRotation="90" wrapText="1"/>
      <protection hidden="1"/>
    </xf>
    <xf numFmtId="1" fontId="6" fillId="0" borderId="37" xfId="0" applyNumberFormat="1" applyFont="1" applyBorder="1" applyAlignment="1">
      <alignment horizontal="center" vertical="center" textRotation="90" wrapText="1"/>
      <protection hidden="1"/>
    </xf>
    <xf numFmtId="1" fontId="6" fillId="0" borderId="22" xfId="0" applyNumberFormat="1" applyFont="1" applyBorder="1" applyAlignment="1">
      <alignment horizontal="center" vertical="center" textRotation="90" wrapText="1"/>
      <protection hidden="1"/>
    </xf>
    <xf numFmtId="1" fontId="6" fillId="0" borderId="11" xfId="0" applyNumberFormat="1" applyFont="1" applyBorder="1" applyAlignment="1">
      <alignment horizontal="center" vertical="center" textRotation="90" wrapText="1"/>
      <protection hidden="1"/>
    </xf>
    <xf numFmtId="1" fontId="6" fillId="0" borderId="4" xfId="0" applyNumberFormat="1" applyFont="1" applyBorder="1" applyAlignment="1">
      <alignment horizontal="center" vertical="center" textRotation="90" wrapText="1"/>
      <protection hidden="1"/>
    </xf>
    <xf numFmtId="3" fontId="7" fillId="0" borderId="1" xfId="0" applyNumberFormat="1" applyFont="1" applyBorder="1" applyAlignment="1">
      <alignment horizontal="center" vertical="center" wrapText="1"/>
      <protection hidden="1"/>
    </xf>
    <xf numFmtId="3" fontId="7" fillId="0" borderId="2" xfId="0" applyNumberFormat="1" applyFont="1" applyBorder="1" applyAlignment="1">
      <alignment horizontal="center" vertical="center" wrapText="1"/>
      <protection hidden="1"/>
    </xf>
    <xf numFmtId="1" fontId="6" fillId="0" borderId="22" xfId="0" applyNumberFormat="1" applyFont="1" applyBorder="1" applyAlignment="1">
      <alignment horizontal="center" vertical="center" wrapText="1"/>
      <protection hidden="1"/>
    </xf>
    <xf numFmtId="1" fontId="6" fillId="0" borderId="11" xfId="0" applyNumberFormat="1" applyFont="1" applyBorder="1" applyAlignment="1">
      <alignment horizontal="center" vertical="center" wrapText="1"/>
      <protection hidden="1"/>
    </xf>
    <xf numFmtId="1" fontId="6" fillId="0" borderId="4" xfId="0" applyNumberFormat="1" applyFont="1" applyBorder="1" applyAlignment="1">
      <alignment horizontal="center" vertical="center" wrapText="1"/>
      <protection hidden="1"/>
    </xf>
    <xf numFmtId="1" fontId="6" fillId="0" borderId="31" xfId="0" applyNumberFormat="1" applyFont="1" applyBorder="1" applyAlignment="1">
      <alignment horizontal="center" vertical="center" wrapText="1"/>
      <protection hidden="1"/>
    </xf>
    <xf numFmtId="1" fontId="6" fillId="0" borderId="32" xfId="0" applyNumberFormat="1" applyFont="1" applyBorder="1" applyAlignment="1">
      <alignment horizontal="center" vertical="center" wrapText="1"/>
      <protection hidden="1"/>
    </xf>
    <xf numFmtId="1" fontId="6" fillId="0" borderId="33" xfId="0" applyNumberFormat="1" applyFont="1" applyBorder="1" applyAlignment="1">
      <alignment horizontal="center" vertical="center" wrapText="1"/>
      <protection hidden="1"/>
    </xf>
    <xf numFmtId="1" fontId="6" fillId="0" borderId="9" xfId="0" applyNumberFormat="1" applyFont="1" applyBorder="1" applyAlignment="1">
      <alignment horizontal="center" vertical="center" textRotation="90" wrapText="1"/>
      <protection hidden="1"/>
    </xf>
    <xf numFmtId="3" fontId="6" fillId="0" borderId="9" xfId="0" applyNumberFormat="1" applyFont="1" applyBorder="1" applyAlignment="1">
      <alignment horizontal="center" vertical="center" wrapText="1"/>
      <protection hidden="1"/>
    </xf>
    <xf numFmtId="3" fontId="6" fillId="0" borderId="7" xfId="0" applyNumberFormat="1" applyFont="1" applyBorder="1" applyAlignment="1">
      <alignment horizontal="center" vertical="center" wrapText="1"/>
      <protection hidden="1"/>
    </xf>
    <xf numFmtId="1" fontId="6" fillId="0" borderId="9" xfId="0" applyNumberFormat="1" applyFont="1" applyBorder="1" applyAlignment="1">
      <alignment horizontal="center" vertical="center" wrapText="1"/>
      <protection hidden="1"/>
    </xf>
    <xf numFmtId="49" fontId="0" fillId="0" borderId="0" xfId="0" applyNumberFormat="1" applyProtection="1">
      <protection locked="0"/>
    </xf>
    <xf numFmtId="49" fontId="17" fillId="0" borderId="0" xfId="0" applyNumberFormat="1" applyFont="1" applyAlignment="1" applyProtection="1">
      <alignment horizontal="center" vertical="center" wrapText="1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1" fontId="17" fillId="0" borderId="0" xfId="0" applyNumberFormat="1" applyFont="1" applyAlignment="1" applyProtection="1">
      <alignment horizontal="center" vertical="center" wrapText="1"/>
      <protection locked="0"/>
    </xf>
    <xf numFmtId="49" fontId="7" fillId="0" borderId="0" xfId="0" applyNumberFormat="1" applyFont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6" fillId="0" borderId="20" xfId="0" applyNumberFormat="1" applyFont="1" applyBorder="1" applyAlignment="1">
      <alignment horizontal="left" vertical="center" indent="2"/>
      <protection hidden="1"/>
    </xf>
    <xf numFmtId="49" fontId="6" fillId="0" borderId="19" xfId="0" applyNumberFormat="1" applyFont="1" applyBorder="1" applyAlignment="1">
      <alignment horizontal="left" vertical="center" indent="2"/>
      <protection hidden="1"/>
    </xf>
    <xf numFmtId="1" fontId="13" fillId="0" borderId="38" xfId="0" applyNumberFormat="1" applyFont="1" applyBorder="1" applyAlignment="1">
      <alignment horizontal="center" vertical="center" textRotation="90" wrapText="1"/>
      <protection hidden="1"/>
    </xf>
    <xf numFmtId="1" fontId="13" fillId="0" borderId="39" xfId="0" applyNumberFormat="1" applyFont="1" applyBorder="1" applyAlignment="1">
      <alignment horizontal="center" vertical="center" textRotation="90" wrapText="1"/>
      <protection hidden="1"/>
    </xf>
    <xf numFmtId="1" fontId="13" fillId="0" borderId="9" xfId="0" applyNumberFormat="1" applyFont="1" applyBorder="1" applyAlignment="1">
      <alignment horizontal="center" vertical="center" wrapText="1"/>
      <protection hidden="1"/>
    </xf>
    <xf numFmtId="1" fontId="13" fillId="0" borderId="7" xfId="0" applyNumberFormat="1" applyFont="1" applyBorder="1" applyAlignment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/>
      <protection hidden="1"/>
    </xf>
    <xf numFmtId="0" fontId="1" fillId="0" borderId="0" xfId="0" applyFont="1" applyAlignment="1">
      <alignment horizontal="center" vertical="center"/>
      <protection hidden="1"/>
    </xf>
    <xf numFmtId="49" fontId="14" fillId="0" borderId="15" xfId="0" applyNumberFormat="1" applyFont="1" applyBorder="1" applyAlignment="1">
      <alignment horizontal="left" vertical="center" indent="1"/>
      <protection hidden="1"/>
    </xf>
    <xf numFmtId="49" fontId="14" fillId="0" borderId="23" xfId="0" applyNumberFormat="1" applyFont="1" applyBorder="1" applyAlignment="1">
      <alignment horizontal="left" vertical="center" indent="1"/>
      <protection hidden="1"/>
    </xf>
    <xf numFmtId="49" fontId="1" fillId="0" borderId="15" xfId="0" applyNumberFormat="1" applyFont="1" applyBorder="1" applyAlignment="1">
      <alignment horizontal="left" vertical="center" indent="1"/>
      <protection hidden="1"/>
    </xf>
    <xf numFmtId="49" fontId="1" fillId="0" borderId="23" xfId="0" applyNumberFormat="1" applyFont="1" applyBorder="1" applyAlignment="1">
      <alignment horizontal="left" vertical="center" indent="1"/>
      <protection hidden="1"/>
    </xf>
    <xf numFmtId="3" fontId="6" fillId="0" borderId="30" xfId="0" applyNumberFormat="1" applyFont="1" applyBorder="1" applyAlignment="1">
      <alignment horizontal="center" vertical="center" wrapText="1"/>
      <protection hidden="1"/>
    </xf>
    <xf numFmtId="3" fontId="6" fillId="0" borderId="28" xfId="0" applyNumberFormat="1" applyFont="1" applyBorder="1" applyAlignment="1">
      <alignment horizontal="center" vertical="center" wrapText="1"/>
      <protection hidden="1"/>
    </xf>
    <xf numFmtId="3" fontId="6" fillId="0" borderId="15" xfId="0" applyNumberFormat="1" applyFont="1" applyBorder="1" applyAlignment="1">
      <alignment horizontal="center" vertical="center" wrapText="1"/>
      <protection hidden="1"/>
    </xf>
    <xf numFmtId="3" fontId="6" fillId="0" borderId="34" xfId="0" applyNumberFormat="1" applyFont="1" applyBorder="1" applyAlignment="1">
      <alignment horizontal="center" vertical="center" wrapText="1"/>
      <protection hidden="1"/>
    </xf>
    <xf numFmtId="49" fontId="6" fillId="0" borderId="14" xfId="0" applyNumberFormat="1" applyFont="1" applyBorder="1" applyAlignment="1">
      <alignment horizontal="left" vertical="center" indent="2"/>
      <protection hidden="1"/>
    </xf>
    <xf numFmtId="49" fontId="6" fillId="0" borderId="5" xfId="0" applyNumberFormat="1" applyFont="1" applyBorder="1" applyAlignment="1">
      <alignment horizontal="left" vertical="center" indent="2"/>
      <protection hidden="1"/>
    </xf>
    <xf numFmtId="49" fontId="6" fillId="0" borderId="21" xfId="0" applyNumberFormat="1" applyFont="1" applyBorder="1" applyAlignment="1">
      <alignment horizontal="left" vertical="center" indent="2"/>
      <protection hidden="1"/>
    </xf>
    <xf numFmtId="49" fontId="6" fillId="0" borderId="18" xfId="0" applyNumberFormat="1" applyFont="1" applyBorder="1" applyAlignment="1">
      <alignment horizontal="left" vertical="center" indent="2"/>
      <protection hidden="1"/>
    </xf>
    <xf numFmtId="49" fontId="6" fillId="0" borderId="0" xfId="0" applyNumberFormat="1" applyFont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left" vertical="center" wrapText="1"/>
      <protection hidden="1"/>
    </xf>
    <xf numFmtId="49" fontId="6" fillId="0" borderId="28" xfId="0" applyNumberFormat="1" applyFont="1" applyBorder="1" applyAlignment="1">
      <alignment horizontal="left" vertical="center" wrapText="1"/>
      <protection hidden="1"/>
    </xf>
  </cellXfs>
  <cellStyles count="1">
    <cellStyle name="Normální" xfId="0" builtinId="0"/>
  </cellStyles>
  <dxfs count="9"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</sheetPr>
  <dimension ref="A1:BB30"/>
  <sheetViews>
    <sheetView showZeros="0" tabSelected="1" zoomScale="85" zoomScaleNormal="85" zoomScaleSheetLayoutView="100" workbookViewId="0">
      <pane ySplit="8" topLeftCell="A9" activePane="bottomLeft" state="frozen"/>
      <selection activeCell="K38" sqref="K38"/>
      <selection pane="bottomLeft" activeCell="R15" sqref="R15"/>
    </sheetView>
  </sheetViews>
  <sheetFormatPr defaultRowHeight="12.75" outlineLevelCol="1" x14ac:dyDescent="0.2"/>
  <cols>
    <col min="1" max="1" width="3.7109375" customWidth="1"/>
    <col min="2" max="2" width="7.7109375" customWidth="1"/>
    <col min="3" max="3" width="7.28515625" style="49" customWidth="1"/>
    <col min="4" max="4" width="3.42578125" customWidth="1"/>
    <col min="5" max="5" width="9.7109375" customWidth="1"/>
    <col min="6" max="7" width="4.140625" customWidth="1"/>
    <col min="8" max="8" width="4" customWidth="1"/>
    <col min="9" max="9" width="3.85546875" customWidth="1"/>
    <col min="10" max="10" width="4.7109375" customWidth="1"/>
    <col min="11" max="11" width="33.5703125" customWidth="1"/>
    <col min="12" max="12" width="4.5703125" customWidth="1"/>
    <col min="13" max="15" width="7.7109375" style="49" customWidth="1"/>
    <col min="16" max="16" width="7.5703125" customWidth="1"/>
    <col min="17" max="17" width="17.7109375" customWidth="1"/>
    <col min="18" max="18" width="8.7109375" style="21" customWidth="1"/>
    <col min="19" max="19" width="8.7109375" style="66" customWidth="1"/>
    <col min="20" max="20" width="8.7109375" style="67" customWidth="1"/>
    <col min="21" max="21" width="35.42578125" customWidth="1"/>
    <col min="22" max="31" width="8.7109375" customWidth="1" outlineLevel="1"/>
    <col min="32" max="32" width="3.7109375" customWidth="1" outlineLevel="1"/>
    <col min="33" max="42" width="8.7109375" customWidth="1" outlineLevel="1"/>
    <col min="43" max="43" width="3.7109375" customWidth="1" outlineLevel="1"/>
    <col min="44" max="53" width="8.7109375" customWidth="1" outlineLevel="1"/>
    <col min="54" max="54" width="3.7109375" customWidth="1"/>
  </cols>
  <sheetData>
    <row r="1" spans="1:54" x14ac:dyDescent="0.2">
      <c r="A1" s="5" t="s">
        <v>21</v>
      </c>
      <c r="B1" s="5"/>
      <c r="D1" s="5"/>
      <c r="E1" s="96" t="s">
        <v>54</v>
      </c>
      <c r="F1" s="96"/>
      <c r="G1" s="96"/>
      <c r="H1" s="96"/>
      <c r="I1" s="96"/>
      <c r="J1" s="1"/>
      <c r="K1" s="18"/>
      <c r="L1" s="5"/>
      <c r="M1" s="49" t="s">
        <v>0</v>
      </c>
      <c r="N1" s="97" t="s">
        <v>71</v>
      </c>
      <c r="O1" s="98"/>
      <c r="P1" s="98"/>
      <c r="Q1" s="98"/>
    </row>
    <row r="2" spans="1:54" x14ac:dyDescent="0.2">
      <c r="A2" s="5" t="s">
        <v>1</v>
      </c>
      <c r="B2" s="5"/>
      <c r="D2" s="5"/>
      <c r="E2" s="96" t="s">
        <v>69</v>
      </c>
      <c r="F2" s="96"/>
      <c r="G2" s="96"/>
      <c r="H2" s="96"/>
      <c r="I2" s="96"/>
      <c r="J2" s="1"/>
      <c r="K2" s="18"/>
      <c r="L2" s="1"/>
      <c r="M2" s="69"/>
      <c r="N2" s="99"/>
      <c r="O2" s="99"/>
      <c r="P2" s="99"/>
      <c r="Q2" s="99"/>
    </row>
    <row r="3" spans="1:54" x14ac:dyDescent="0.2">
      <c r="A3" s="5" t="s">
        <v>2</v>
      </c>
      <c r="B3" s="5"/>
      <c r="D3" s="5"/>
      <c r="E3" s="100" t="s">
        <v>72</v>
      </c>
      <c r="F3" s="100"/>
      <c r="G3" s="100"/>
      <c r="H3" s="100"/>
      <c r="I3" s="100"/>
      <c r="J3" s="1"/>
      <c r="K3" s="26"/>
      <c r="L3" s="5"/>
      <c r="M3" s="49" t="s">
        <v>3</v>
      </c>
      <c r="O3" s="70"/>
      <c r="P3" s="101" t="s">
        <v>70</v>
      </c>
      <c r="Q3" s="101"/>
    </row>
    <row r="4" spans="1:54" ht="13.5" thickBot="1" x14ac:dyDescent="0.25">
      <c r="A4" s="6"/>
      <c r="B4" s="6"/>
      <c r="C4" s="50"/>
      <c r="D4" s="6"/>
      <c r="E4" s="6"/>
      <c r="F4" s="6"/>
      <c r="G4" s="6"/>
      <c r="H4" s="6"/>
      <c r="I4" s="6"/>
      <c r="J4" s="7"/>
      <c r="K4" s="48"/>
      <c r="L4" s="7"/>
      <c r="M4" s="57"/>
      <c r="N4" s="57"/>
      <c r="O4" s="57"/>
      <c r="P4" s="7"/>
      <c r="Q4" s="7"/>
    </row>
    <row r="5" spans="1:54" ht="12.75" customHeight="1" thickTop="1" x14ac:dyDescent="0.2">
      <c r="A5" s="78" t="s">
        <v>8</v>
      </c>
      <c r="B5" s="2" t="s">
        <v>4</v>
      </c>
      <c r="C5" s="51"/>
      <c r="D5" s="3"/>
      <c r="E5" s="3"/>
      <c r="F5" s="3"/>
      <c r="G5" s="3"/>
      <c r="H5" s="3"/>
      <c r="I5" s="3"/>
      <c r="J5" s="3"/>
      <c r="K5" s="4"/>
      <c r="L5" s="81" t="s">
        <v>13</v>
      </c>
      <c r="M5" s="84" t="s">
        <v>14</v>
      </c>
      <c r="N5" s="85"/>
      <c r="O5" s="85"/>
      <c r="P5" s="86" t="s">
        <v>45</v>
      </c>
      <c r="Q5" s="89" t="s">
        <v>46</v>
      </c>
    </row>
    <row r="6" spans="1:54" ht="24.75" customHeight="1" thickBot="1" x14ac:dyDescent="0.25">
      <c r="A6" s="79"/>
      <c r="B6" s="92" t="s">
        <v>41</v>
      </c>
      <c r="C6" s="93" t="s">
        <v>22</v>
      </c>
      <c r="D6" s="92" t="s">
        <v>23</v>
      </c>
      <c r="E6" s="95" t="s">
        <v>24</v>
      </c>
      <c r="F6" s="92" t="s">
        <v>43</v>
      </c>
      <c r="G6" s="92" t="s">
        <v>44</v>
      </c>
      <c r="H6" s="104" t="s">
        <v>42</v>
      </c>
      <c r="I6" s="106" t="s">
        <v>22</v>
      </c>
      <c r="J6" s="95" t="s">
        <v>5</v>
      </c>
      <c r="K6" s="95" t="s">
        <v>25</v>
      </c>
      <c r="L6" s="82"/>
      <c r="M6" s="114" t="s">
        <v>26</v>
      </c>
      <c r="N6" s="116" t="s">
        <v>27</v>
      </c>
      <c r="O6" s="117"/>
      <c r="P6" s="87"/>
      <c r="Q6" s="90"/>
    </row>
    <row r="7" spans="1:54" ht="24.75" customHeight="1" thickTop="1" thickBot="1" x14ac:dyDescent="0.25">
      <c r="A7" s="79"/>
      <c r="B7" s="82"/>
      <c r="C7" s="94"/>
      <c r="D7" s="82"/>
      <c r="E7" s="87"/>
      <c r="F7" s="82"/>
      <c r="G7" s="82"/>
      <c r="H7" s="105"/>
      <c r="I7" s="107"/>
      <c r="J7" s="87"/>
      <c r="K7" s="87"/>
      <c r="L7" s="82"/>
      <c r="M7" s="115"/>
      <c r="N7" s="58" t="s">
        <v>28</v>
      </c>
      <c r="O7" s="58" t="s">
        <v>29</v>
      </c>
      <c r="P7" s="87"/>
      <c r="Q7" s="90"/>
      <c r="R7" s="108" t="s">
        <v>47</v>
      </c>
      <c r="S7" s="109"/>
      <c r="T7" s="109"/>
      <c r="U7" s="36"/>
    </row>
    <row r="8" spans="1:54" ht="13.5" customHeight="1" thickTop="1" thickBot="1" x14ac:dyDescent="0.25">
      <c r="A8" s="80"/>
      <c r="B8" s="83"/>
      <c r="C8" s="52" t="s">
        <v>6</v>
      </c>
      <c r="D8" s="83"/>
      <c r="E8" s="88"/>
      <c r="F8" s="83"/>
      <c r="G8" s="83"/>
      <c r="H8" s="105"/>
      <c r="I8" s="46" t="s">
        <v>6</v>
      </c>
      <c r="J8" s="88"/>
      <c r="K8" s="88"/>
      <c r="L8" s="83"/>
      <c r="M8" s="59" t="s">
        <v>6</v>
      </c>
      <c r="N8" s="59" t="s">
        <v>6</v>
      </c>
      <c r="O8" s="59" t="s">
        <v>6</v>
      </c>
      <c r="P8" s="88"/>
      <c r="Q8" s="91"/>
      <c r="R8" s="36" t="s">
        <v>48</v>
      </c>
      <c r="S8" s="68" t="s">
        <v>49</v>
      </c>
      <c r="T8" s="68" t="s">
        <v>50</v>
      </c>
      <c r="U8" s="36"/>
      <c r="V8" s="22" t="s">
        <v>15</v>
      </c>
      <c r="W8" s="23" t="s">
        <v>35</v>
      </c>
      <c r="X8" s="23" t="s">
        <v>36</v>
      </c>
      <c r="Y8" s="23" t="s">
        <v>17</v>
      </c>
      <c r="Z8" s="23" t="s">
        <v>37</v>
      </c>
      <c r="AA8" s="23" t="s">
        <v>38</v>
      </c>
      <c r="AB8" s="23" t="s">
        <v>18</v>
      </c>
      <c r="AC8" s="23" t="s">
        <v>39</v>
      </c>
      <c r="AD8" s="23" t="s">
        <v>40</v>
      </c>
      <c r="AE8" s="23" t="s">
        <v>19</v>
      </c>
      <c r="AF8" s="24"/>
      <c r="AG8" s="22" t="s">
        <v>15</v>
      </c>
      <c r="AH8" s="23" t="s">
        <v>35</v>
      </c>
      <c r="AI8" s="23" t="s">
        <v>36</v>
      </c>
      <c r="AJ8" s="23" t="s">
        <v>17</v>
      </c>
      <c r="AK8" s="23" t="s">
        <v>37</v>
      </c>
      <c r="AL8" s="23" t="s">
        <v>38</v>
      </c>
      <c r="AM8" s="23" t="s">
        <v>18</v>
      </c>
      <c r="AN8" s="23" t="s">
        <v>39</v>
      </c>
      <c r="AO8" s="23" t="s">
        <v>40</v>
      </c>
      <c r="AP8" s="23" t="s">
        <v>19</v>
      </c>
      <c r="AQ8" s="24"/>
      <c r="AR8" s="22" t="s">
        <v>15</v>
      </c>
      <c r="AS8" s="23" t="s">
        <v>35</v>
      </c>
      <c r="AT8" s="23" t="s">
        <v>36</v>
      </c>
      <c r="AU8" s="23" t="s">
        <v>17</v>
      </c>
      <c r="AV8" s="23" t="s">
        <v>37</v>
      </c>
      <c r="AW8" s="23" t="s">
        <v>38</v>
      </c>
      <c r="AX8" s="23" t="s">
        <v>18</v>
      </c>
      <c r="AY8" s="23" t="s">
        <v>39</v>
      </c>
      <c r="AZ8" s="23" t="s">
        <v>40</v>
      </c>
      <c r="BA8" s="23" t="s">
        <v>19</v>
      </c>
      <c r="BB8" s="34"/>
    </row>
    <row r="9" spans="1:54" ht="29.25" customHeight="1" thickTop="1" x14ac:dyDescent="0.2">
      <c r="A9" s="16" t="s">
        <v>51</v>
      </c>
      <c r="B9" s="15" t="s">
        <v>73</v>
      </c>
      <c r="C9" s="53">
        <v>29881</v>
      </c>
      <c r="D9" s="17">
        <v>10</v>
      </c>
      <c r="E9" s="14"/>
      <c r="F9" s="35" t="str">
        <f t="shared" ref="F9:F13" si="0">IF($D9&gt;10,"x",IF($D9&gt;9,"LPF",IF($D9&gt;7,"x",IF($D9&gt;1,"ZPF","x"))))</f>
        <v>LPF</v>
      </c>
      <c r="G9" s="14"/>
      <c r="H9" s="13"/>
      <c r="I9" s="19"/>
      <c r="J9" s="47">
        <v>10001</v>
      </c>
      <c r="K9" s="14" t="s">
        <v>68</v>
      </c>
      <c r="L9" s="15"/>
      <c r="M9" s="76">
        <v>2</v>
      </c>
      <c r="N9" s="77">
        <v>46</v>
      </c>
      <c r="O9" s="60"/>
      <c r="P9" s="37"/>
      <c r="Q9" s="27" t="s">
        <v>74</v>
      </c>
      <c r="R9" s="36" t="str">
        <f t="shared" ref="R9:R11" si="1">IF(C9-M9-N9-O9&gt;=0,"OK","!chyba!")</f>
        <v>OK</v>
      </c>
      <c r="S9" s="68">
        <f t="shared" ref="S9:S11" si="2">C9-M9-N9-O9</f>
        <v>29833</v>
      </c>
      <c r="T9" s="68">
        <f t="shared" ref="T9:T11" si="3">C9-M9-N9-O9</f>
        <v>29833</v>
      </c>
      <c r="V9" s="25" t="b">
        <f t="shared" ref="V9:V13" si="4">IF($D9=2,$M9)</f>
        <v>0</v>
      </c>
      <c r="W9" s="25" t="b">
        <f t="shared" ref="W9:W13" si="5">IF($D9=3,$M9)</f>
        <v>0</v>
      </c>
      <c r="X9" s="25" t="b">
        <f t="shared" ref="X9:X13" si="6">IF($D9=4,$M9)</f>
        <v>0</v>
      </c>
      <c r="Y9" s="25" t="b">
        <f t="shared" ref="Y9:Y13" si="7">IF($D9=5,$M9)</f>
        <v>0</v>
      </c>
      <c r="Z9" s="25" t="b">
        <f t="shared" ref="Z9:Z13" si="8">IF($D9=6,$M9)</f>
        <v>0</v>
      </c>
      <c r="AA9" s="25" t="b">
        <f t="shared" ref="AA9:AA13" si="9">IF($D9=7,$M9)</f>
        <v>0</v>
      </c>
      <c r="AB9" s="25">
        <f t="shared" ref="AB9:AB13" si="10">IF($D9=10,$M9)</f>
        <v>2</v>
      </c>
      <c r="AC9" s="25" t="b">
        <f t="shared" ref="AC9:AC13" si="11">IF($D9=11,$M9)</f>
        <v>0</v>
      </c>
      <c r="AD9" s="25" t="b">
        <f t="shared" ref="AD9:AD13" si="12">IF($D9=13,$M9)</f>
        <v>0</v>
      </c>
      <c r="AE9" s="25" t="b">
        <f t="shared" ref="AE9:AE13" si="13">IF($D9=14,$M9)</f>
        <v>0</v>
      </c>
      <c r="AF9" s="24"/>
      <c r="AG9" s="25" t="b">
        <f t="shared" ref="AG9:AG13" si="14">IF($D9=2,$N9)</f>
        <v>0</v>
      </c>
      <c r="AH9" s="25" t="b">
        <f t="shared" ref="AH9:AH13" si="15">IF($D9=3,$N9)</f>
        <v>0</v>
      </c>
      <c r="AI9" s="25" t="b">
        <f t="shared" ref="AI9:AI13" si="16">IF($D9=4,$N9)</f>
        <v>0</v>
      </c>
      <c r="AJ9" s="25" t="b">
        <f t="shared" ref="AJ9:AJ13" si="17">IF($D9=5,$N9)</f>
        <v>0</v>
      </c>
      <c r="AK9" s="25" t="b">
        <f t="shared" ref="AK9:AK13" si="18">IF($D9=6,$N9)</f>
        <v>0</v>
      </c>
      <c r="AL9" s="25" t="b">
        <f t="shared" ref="AL9:AL13" si="19">IF($D9=7,$N9)</f>
        <v>0</v>
      </c>
      <c r="AM9" s="25">
        <f t="shared" ref="AM9:AM13" si="20">IF($D9=10,$N9)</f>
        <v>46</v>
      </c>
      <c r="AN9" s="25" t="b">
        <f t="shared" ref="AN9:AN13" si="21">IF($D9=11,$N9)</f>
        <v>0</v>
      </c>
      <c r="AO9" s="25" t="b">
        <f t="shared" ref="AO9:AO13" si="22">IF($D9=13,$N9)</f>
        <v>0</v>
      </c>
      <c r="AP9" s="25" t="b">
        <f t="shared" ref="AP9:AP13" si="23">IF($D9=14,$N9)</f>
        <v>0</v>
      </c>
      <c r="AQ9" s="24"/>
      <c r="AR9" s="25" t="b">
        <f t="shared" ref="AR9:AR13" si="24">IF($D9=2,$O9)</f>
        <v>0</v>
      </c>
      <c r="AS9" s="25" t="b">
        <f t="shared" ref="AS9:AS13" si="25">IF($D9=3,$O9)</f>
        <v>0</v>
      </c>
      <c r="AT9" s="25" t="b">
        <f t="shared" ref="AT9:AT13" si="26">IF($D9=4,$O9)</f>
        <v>0</v>
      </c>
      <c r="AU9" s="25" t="b">
        <f t="shared" ref="AU9:AU13" si="27">IF($D9=5,$O9)</f>
        <v>0</v>
      </c>
      <c r="AV9" s="25" t="b">
        <f t="shared" ref="AV9:AV13" si="28">IF($D9=6,$O9)</f>
        <v>0</v>
      </c>
      <c r="AW9" s="25" t="b">
        <f t="shared" ref="AW9:AW13" si="29">IF($D9=7,$O9)</f>
        <v>0</v>
      </c>
      <c r="AX9" s="25">
        <f t="shared" ref="AX9:AX13" si="30">IF($D9=10,$O9)</f>
        <v>0</v>
      </c>
      <c r="AY9" s="25" t="b">
        <f t="shared" ref="AY9:AY13" si="31">IF($D9=11,$O9)</f>
        <v>0</v>
      </c>
      <c r="AZ9" s="25" t="b">
        <f t="shared" ref="AZ9:AZ13" si="32">IF($D9=13,$O9)</f>
        <v>0</v>
      </c>
      <c r="BA9" s="25" t="b">
        <f t="shared" ref="BA9:BA13" si="33">IF($D9=14,$O9)</f>
        <v>0</v>
      </c>
      <c r="BB9" s="34"/>
    </row>
    <row r="10" spans="1:54" ht="29.25" customHeight="1" x14ac:dyDescent="0.2">
      <c r="A10" s="16" t="s">
        <v>52</v>
      </c>
      <c r="B10" s="15"/>
      <c r="C10" s="53"/>
      <c r="D10" s="17"/>
      <c r="E10" s="14"/>
      <c r="F10" s="35" t="str">
        <f t="shared" si="0"/>
        <v>x</v>
      </c>
      <c r="G10" s="14"/>
      <c r="H10" s="13"/>
      <c r="I10" s="19"/>
      <c r="J10" s="47"/>
      <c r="K10" s="14"/>
      <c r="L10" s="15"/>
      <c r="M10" s="76"/>
      <c r="N10" s="77"/>
      <c r="O10" s="60"/>
      <c r="P10" s="37"/>
      <c r="Q10" s="27"/>
      <c r="R10" s="36" t="str">
        <f t="shared" si="1"/>
        <v>OK</v>
      </c>
      <c r="S10" s="68">
        <f t="shared" si="2"/>
        <v>0</v>
      </c>
      <c r="T10" s="68">
        <f t="shared" si="3"/>
        <v>0</v>
      </c>
      <c r="V10" s="25" t="b">
        <f t="shared" si="4"/>
        <v>0</v>
      </c>
      <c r="W10" s="25" t="b">
        <f t="shared" si="5"/>
        <v>0</v>
      </c>
      <c r="X10" s="25" t="b">
        <f t="shared" si="6"/>
        <v>0</v>
      </c>
      <c r="Y10" s="25" t="b">
        <f t="shared" si="7"/>
        <v>0</v>
      </c>
      <c r="Z10" s="25" t="b">
        <f t="shared" si="8"/>
        <v>0</v>
      </c>
      <c r="AA10" s="25" t="b">
        <f t="shared" si="9"/>
        <v>0</v>
      </c>
      <c r="AB10" s="25" t="b">
        <f t="shared" si="10"/>
        <v>0</v>
      </c>
      <c r="AC10" s="25" t="b">
        <f t="shared" si="11"/>
        <v>0</v>
      </c>
      <c r="AD10" s="25" t="b">
        <f t="shared" si="12"/>
        <v>0</v>
      </c>
      <c r="AE10" s="25" t="b">
        <f t="shared" si="13"/>
        <v>0</v>
      </c>
      <c r="AF10" s="24"/>
      <c r="AG10" s="25" t="b">
        <f t="shared" si="14"/>
        <v>0</v>
      </c>
      <c r="AH10" s="25" t="b">
        <f t="shared" si="15"/>
        <v>0</v>
      </c>
      <c r="AI10" s="25" t="b">
        <f t="shared" si="16"/>
        <v>0</v>
      </c>
      <c r="AJ10" s="25" t="b">
        <f t="shared" si="17"/>
        <v>0</v>
      </c>
      <c r="AK10" s="25" t="b">
        <f t="shared" si="18"/>
        <v>0</v>
      </c>
      <c r="AL10" s="25" t="b">
        <f t="shared" si="19"/>
        <v>0</v>
      </c>
      <c r="AM10" s="25" t="b">
        <f t="shared" si="20"/>
        <v>0</v>
      </c>
      <c r="AN10" s="25" t="b">
        <f t="shared" si="21"/>
        <v>0</v>
      </c>
      <c r="AO10" s="25" t="b">
        <f t="shared" si="22"/>
        <v>0</v>
      </c>
      <c r="AP10" s="25" t="b">
        <f t="shared" si="23"/>
        <v>0</v>
      </c>
      <c r="AQ10" s="24"/>
      <c r="AR10" s="25" t="b">
        <f t="shared" si="24"/>
        <v>0</v>
      </c>
      <c r="AS10" s="25" t="b">
        <f t="shared" si="25"/>
        <v>0</v>
      </c>
      <c r="AT10" s="25" t="b">
        <f t="shared" si="26"/>
        <v>0</v>
      </c>
      <c r="AU10" s="25" t="b">
        <f t="shared" si="27"/>
        <v>0</v>
      </c>
      <c r="AV10" s="25" t="b">
        <f t="shared" si="28"/>
        <v>0</v>
      </c>
      <c r="AW10" s="25" t="b">
        <f t="shared" si="29"/>
        <v>0</v>
      </c>
      <c r="AX10" s="25" t="b">
        <f t="shared" si="30"/>
        <v>0</v>
      </c>
      <c r="AY10" s="25" t="b">
        <f t="shared" si="31"/>
        <v>0</v>
      </c>
      <c r="AZ10" s="25" t="b">
        <f t="shared" si="32"/>
        <v>0</v>
      </c>
      <c r="BA10" s="25" t="b">
        <f t="shared" si="33"/>
        <v>0</v>
      </c>
      <c r="BB10" s="34"/>
    </row>
    <row r="11" spans="1:54" ht="29.25" customHeight="1" x14ac:dyDescent="0.2">
      <c r="A11" s="16" t="s">
        <v>53</v>
      </c>
      <c r="B11" s="15"/>
      <c r="C11" s="53"/>
      <c r="D11" s="17"/>
      <c r="E11" s="14"/>
      <c r="F11" s="35" t="str">
        <f t="shared" si="0"/>
        <v>x</v>
      </c>
      <c r="G11" s="14"/>
      <c r="H11" s="13"/>
      <c r="I11" s="19"/>
      <c r="J11" s="47"/>
      <c r="K11" s="14"/>
      <c r="L11" s="15"/>
      <c r="M11" s="76"/>
      <c r="N11" s="77"/>
      <c r="O11" s="60"/>
      <c r="P11" s="37"/>
      <c r="Q11" s="27"/>
      <c r="R11" s="36" t="str">
        <f t="shared" si="1"/>
        <v>OK</v>
      </c>
      <c r="S11" s="68">
        <f t="shared" si="2"/>
        <v>0</v>
      </c>
      <c r="T11" s="68">
        <f t="shared" si="3"/>
        <v>0</v>
      </c>
      <c r="V11" s="25" t="b">
        <f t="shared" si="4"/>
        <v>0</v>
      </c>
      <c r="W11" s="25" t="b">
        <f t="shared" si="5"/>
        <v>0</v>
      </c>
      <c r="X11" s="25" t="b">
        <f t="shared" si="6"/>
        <v>0</v>
      </c>
      <c r="Y11" s="25" t="b">
        <f t="shared" si="7"/>
        <v>0</v>
      </c>
      <c r="Z11" s="25" t="b">
        <f t="shared" si="8"/>
        <v>0</v>
      </c>
      <c r="AA11" s="25" t="b">
        <f t="shared" si="9"/>
        <v>0</v>
      </c>
      <c r="AB11" s="25" t="b">
        <f t="shared" si="10"/>
        <v>0</v>
      </c>
      <c r="AC11" s="25" t="b">
        <f t="shared" si="11"/>
        <v>0</v>
      </c>
      <c r="AD11" s="25" t="b">
        <f t="shared" si="12"/>
        <v>0</v>
      </c>
      <c r="AE11" s="25" t="b">
        <f t="shared" si="13"/>
        <v>0</v>
      </c>
      <c r="AF11" s="24"/>
      <c r="AG11" s="25" t="b">
        <f t="shared" si="14"/>
        <v>0</v>
      </c>
      <c r="AH11" s="25" t="b">
        <f t="shared" si="15"/>
        <v>0</v>
      </c>
      <c r="AI11" s="25" t="b">
        <f t="shared" si="16"/>
        <v>0</v>
      </c>
      <c r="AJ11" s="25" t="b">
        <f t="shared" si="17"/>
        <v>0</v>
      </c>
      <c r="AK11" s="25" t="b">
        <f t="shared" si="18"/>
        <v>0</v>
      </c>
      <c r="AL11" s="25" t="b">
        <f t="shared" si="19"/>
        <v>0</v>
      </c>
      <c r="AM11" s="25" t="b">
        <f t="shared" si="20"/>
        <v>0</v>
      </c>
      <c r="AN11" s="25" t="b">
        <f t="shared" si="21"/>
        <v>0</v>
      </c>
      <c r="AO11" s="25" t="b">
        <f t="shared" si="22"/>
        <v>0</v>
      </c>
      <c r="AP11" s="25" t="b">
        <f t="shared" si="23"/>
        <v>0</v>
      </c>
      <c r="AQ11" s="24"/>
      <c r="AR11" s="25" t="b">
        <f t="shared" si="24"/>
        <v>0</v>
      </c>
      <c r="AS11" s="25" t="b">
        <f t="shared" si="25"/>
        <v>0</v>
      </c>
      <c r="AT11" s="25" t="b">
        <f t="shared" si="26"/>
        <v>0</v>
      </c>
      <c r="AU11" s="25" t="b">
        <f t="shared" si="27"/>
        <v>0</v>
      </c>
      <c r="AV11" s="25" t="b">
        <f t="shared" si="28"/>
        <v>0</v>
      </c>
      <c r="AW11" s="25" t="b">
        <f t="shared" si="29"/>
        <v>0</v>
      </c>
      <c r="AX11" s="25" t="b">
        <f t="shared" si="30"/>
        <v>0</v>
      </c>
      <c r="AY11" s="25" t="b">
        <f t="shared" si="31"/>
        <v>0</v>
      </c>
      <c r="AZ11" s="25" t="b">
        <f t="shared" si="32"/>
        <v>0</v>
      </c>
      <c r="BA11" s="25" t="b">
        <f t="shared" si="33"/>
        <v>0</v>
      </c>
      <c r="BB11" s="34"/>
    </row>
    <row r="12" spans="1:54" ht="29.25" customHeight="1" x14ac:dyDescent="0.2">
      <c r="A12" s="16" t="s">
        <v>66</v>
      </c>
      <c r="B12" s="15"/>
      <c r="C12" s="53"/>
      <c r="D12" s="17"/>
      <c r="E12" s="14"/>
      <c r="F12" s="35" t="str">
        <f t="shared" si="0"/>
        <v>x</v>
      </c>
      <c r="G12" s="14"/>
      <c r="H12" s="13"/>
      <c r="I12" s="19"/>
      <c r="J12" s="47"/>
      <c r="K12" s="14"/>
      <c r="L12" s="15"/>
      <c r="M12" s="76"/>
      <c r="N12" s="77"/>
      <c r="O12" s="60"/>
      <c r="P12" s="37"/>
      <c r="Q12" s="27"/>
      <c r="R12" s="36" t="str">
        <f t="shared" ref="R12" si="34">IF(C12-M12-N12-O12&gt;=0,"OK","!chyba!")</f>
        <v>OK</v>
      </c>
      <c r="S12" s="68">
        <f t="shared" ref="S12" si="35">C12-M12-N12-O12</f>
        <v>0</v>
      </c>
      <c r="T12" s="68">
        <f t="shared" ref="T12" si="36">C12-M12-N12-O12</f>
        <v>0</v>
      </c>
      <c r="V12" s="25" t="b">
        <f t="shared" si="4"/>
        <v>0</v>
      </c>
      <c r="W12" s="25" t="b">
        <f t="shared" si="5"/>
        <v>0</v>
      </c>
      <c r="X12" s="25" t="b">
        <f t="shared" si="6"/>
        <v>0</v>
      </c>
      <c r="Y12" s="25" t="b">
        <f t="shared" si="7"/>
        <v>0</v>
      </c>
      <c r="Z12" s="25" t="b">
        <f t="shared" si="8"/>
        <v>0</v>
      </c>
      <c r="AA12" s="25" t="b">
        <f t="shared" si="9"/>
        <v>0</v>
      </c>
      <c r="AB12" s="25" t="b">
        <f t="shared" si="10"/>
        <v>0</v>
      </c>
      <c r="AC12" s="25" t="b">
        <f t="shared" si="11"/>
        <v>0</v>
      </c>
      <c r="AD12" s="25" t="b">
        <f t="shared" si="12"/>
        <v>0</v>
      </c>
      <c r="AE12" s="25" t="b">
        <f t="shared" si="13"/>
        <v>0</v>
      </c>
      <c r="AF12" s="24"/>
      <c r="AG12" s="25" t="b">
        <f t="shared" si="14"/>
        <v>0</v>
      </c>
      <c r="AH12" s="25" t="b">
        <f t="shared" si="15"/>
        <v>0</v>
      </c>
      <c r="AI12" s="25" t="b">
        <f t="shared" si="16"/>
        <v>0</v>
      </c>
      <c r="AJ12" s="25" t="b">
        <f t="shared" si="17"/>
        <v>0</v>
      </c>
      <c r="AK12" s="25" t="b">
        <f t="shared" si="18"/>
        <v>0</v>
      </c>
      <c r="AL12" s="25" t="b">
        <f t="shared" si="19"/>
        <v>0</v>
      </c>
      <c r="AM12" s="25" t="b">
        <f t="shared" si="20"/>
        <v>0</v>
      </c>
      <c r="AN12" s="25" t="b">
        <f t="shared" si="21"/>
        <v>0</v>
      </c>
      <c r="AO12" s="25" t="b">
        <f t="shared" si="22"/>
        <v>0</v>
      </c>
      <c r="AP12" s="25" t="b">
        <f t="shared" si="23"/>
        <v>0</v>
      </c>
      <c r="AQ12" s="24"/>
      <c r="AR12" s="25" t="b">
        <f t="shared" si="24"/>
        <v>0</v>
      </c>
      <c r="AS12" s="25" t="b">
        <f t="shared" si="25"/>
        <v>0</v>
      </c>
      <c r="AT12" s="25" t="b">
        <f t="shared" si="26"/>
        <v>0</v>
      </c>
      <c r="AU12" s="25" t="b">
        <f t="shared" si="27"/>
        <v>0</v>
      </c>
      <c r="AV12" s="25" t="b">
        <f t="shared" si="28"/>
        <v>0</v>
      </c>
      <c r="AW12" s="25" t="b">
        <f t="shared" si="29"/>
        <v>0</v>
      </c>
      <c r="AX12" s="25" t="b">
        <f t="shared" si="30"/>
        <v>0</v>
      </c>
      <c r="AY12" s="25" t="b">
        <f t="shared" si="31"/>
        <v>0</v>
      </c>
      <c r="AZ12" s="25" t="b">
        <f t="shared" si="32"/>
        <v>0</v>
      </c>
      <c r="BA12" s="25" t="b">
        <f t="shared" si="33"/>
        <v>0</v>
      </c>
      <c r="BB12" s="34"/>
    </row>
    <row r="13" spans="1:54" ht="29.25" customHeight="1" x14ac:dyDescent="0.2">
      <c r="A13" s="16" t="s">
        <v>67</v>
      </c>
      <c r="B13" s="15"/>
      <c r="C13" s="53"/>
      <c r="D13" s="17"/>
      <c r="E13" s="14"/>
      <c r="F13" s="35" t="str">
        <f t="shared" si="0"/>
        <v>x</v>
      </c>
      <c r="G13" s="14"/>
      <c r="H13" s="13"/>
      <c r="I13" s="19"/>
      <c r="J13" s="47"/>
      <c r="K13" s="14"/>
      <c r="L13" s="15"/>
      <c r="M13" s="76"/>
      <c r="N13" s="77"/>
      <c r="O13" s="60"/>
      <c r="P13" s="37"/>
      <c r="Q13" s="27"/>
      <c r="R13" s="36" t="str">
        <f t="shared" ref="R13" si="37">IF(C13-M13-N13-O13&gt;=0,"OK","!chyba!")</f>
        <v>OK</v>
      </c>
      <c r="S13" s="68">
        <f t="shared" ref="S13" si="38">C13-M13-N13-O13</f>
        <v>0</v>
      </c>
      <c r="T13" s="68">
        <f t="shared" ref="T13" si="39">C13-M13-N13-O13</f>
        <v>0</v>
      </c>
      <c r="V13" s="25" t="b">
        <f t="shared" si="4"/>
        <v>0</v>
      </c>
      <c r="W13" s="25" t="b">
        <f t="shared" si="5"/>
        <v>0</v>
      </c>
      <c r="X13" s="25" t="b">
        <f t="shared" si="6"/>
        <v>0</v>
      </c>
      <c r="Y13" s="25" t="b">
        <f t="shared" si="7"/>
        <v>0</v>
      </c>
      <c r="Z13" s="25" t="b">
        <f t="shared" si="8"/>
        <v>0</v>
      </c>
      <c r="AA13" s="25" t="b">
        <f t="shared" si="9"/>
        <v>0</v>
      </c>
      <c r="AB13" s="25" t="b">
        <f t="shared" si="10"/>
        <v>0</v>
      </c>
      <c r="AC13" s="25" t="b">
        <f t="shared" si="11"/>
        <v>0</v>
      </c>
      <c r="AD13" s="25" t="b">
        <f t="shared" si="12"/>
        <v>0</v>
      </c>
      <c r="AE13" s="25" t="b">
        <f t="shared" si="13"/>
        <v>0</v>
      </c>
      <c r="AF13" s="24"/>
      <c r="AG13" s="25" t="b">
        <f t="shared" si="14"/>
        <v>0</v>
      </c>
      <c r="AH13" s="25" t="b">
        <f t="shared" si="15"/>
        <v>0</v>
      </c>
      <c r="AI13" s="25" t="b">
        <f t="shared" si="16"/>
        <v>0</v>
      </c>
      <c r="AJ13" s="25" t="b">
        <f t="shared" si="17"/>
        <v>0</v>
      </c>
      <c r="AK13" s="25" t="b">
        <f t="shared" si="18"/>
        <v>0</v>
      </c>
      <c r="AL13" s="25" t="b">
        <f t="shared" si="19"/>
        <v>0</v>
      </c>
      <c r="AM13" s="25" t="b">
        <f t="shared" si="20"/>
        <v>0</v>
      </c>
      <c r="AN13" s="25" t="b">
        <f t="shared" si="21"/>
        <v>0</v>
      </c>
      <c r="AO13" s="25" t="b">
        <f t="shared" si="22"/>
        <v>0</v>
      </c>
      <c r="AP13" s="25" t="b">
        <f t="shared" si="23"/>
        <v>0</v>
      </c>
      <c r="AQ13" s="24"/>
      <c r="AR13" s="25" t="b">
        <f t="shared" si="24"/>
        <v>0</v>
      </c>
      <c r="AS13" s="25" t="b">
        <f t="shared" si="25"/>
        <v>0</v>
      </c>
      <c r="AT13" s="25" t="b">
        <f t="shared" si="26"/>
        <v>0</v>
      </c>
      <c r="AU13" s="25" t="b">
        <f t="shared" si="27"/>
        <v>0</v>
      </c>
      <c r="AV13" s="25" t="b">
        <f t="shared" si="28"/>
        <v>0</v>
      </c>
      <c r="AW13" s="25" t="b">
        <f t="shared" si="29"/>
        <v>0</v>
      </c>
      <c r="AX13" s="25" t="b">
        <f t="shared" si="30"/>
        <v>0</v>
      </c>
      <c r="AY13" s="25" t="b">
        <f t="shared" si="31"/>
        <v>0</v>
      </c>
      <c r="AZ13" s="25" t="b">
        <f t="shared" si="32"/>
        <v>0</v>
      </c>
      <c r="BA13" s="25" t="b">
        <f t="shared" si="33"/>
        <v>0</v>
      </c>
      <c r="BB13" s="34"/>
    </row>
    <row r="14" spans="1:54" x14ac:dyDescent="0.2">
      <c r="A14" s="10"/>
      <c r="B14" s="9"/>
      <c r="C14" s="54"/>
      <c r="D14" s="9"/>
      <c r="E14" s="8"/>
      <c r="F14" s="8"/>
      <c r="G14" s="8"/>
      <c r="H14" s="9"/>
      <c r="I14" s="9"/>
      <c r="J14" s="9"/>
      <c r="K14" s="110" t="s">
        <v>7</v>
      </c>
      <c r="L14" s="111"/>
      <c r="M14" s="61">
        <f>SUM(M9:M13)</f>
        <v>2</v>
      </c>
      <c r="N14" s="61">
        <f>SUM(N9:N13)</f>
        <v>46</v>
      </c>
      <c r="O14" s="61">
        <f>SUM(O9:O13)</f>
        <v>0</v>
      </c>
      <c r="P14" s="29"/>
      <c r="Q14" s="28"/>
    </row>
    <row r="15" spans="1:54" ht="21.75" customHeight="1" x14ac:dyDescent="0.2">
      <c r="A15" s="10"/>
      <c r="B15" s="122" t="s">
        <v>55</v>
      </c>
      <c r="C15" s="122"/>
      <c r="D15" s="122"/>
      <c r="E15" s="122"/>
      <c r="F15" s="8"/>
      <c r="G15" s="8"/>
      <c r="H15" s="9"/>
      <c r="I15" s="9"/>
      <c r="J15" s="9"/>
      <c r="K15" s="112" t="s">
        <v>9</v>
      </c>
      <c r="L15" s="113"/>
      <c r="M15" s="62">
        <f>SUM(M16:M21)</f>
        <v>0</v>
      </c>
      <c r="N15" s="62">
        <f>SUM(N16:N21)</f>
        <v>0</v>
      </c>
      <c r="O15" s="71">
        <f>SUM(O16:O21)</f>
        <v>0</v>
      </c>
      <c r="P15" s="30"/>
      <c r="Q15" s="11"/>
    </row>
    <row r="16" spans="1:54" ht="11.25" customHeight="1" x14ac:dyDescent="0.2">
      <c r="A16" s="10"/>
      <c r="B16" s="123" t="s">
        <v>56</v>
      </c>
      <c r="C16" s="123"/>
      <c r="D16" s="75"/>
      <c r="E16" s="75"/>
      <c r="F16" s="8"/>
      <c r="G16" s="8"/>
      <c r="H16" s="9"/>
      <c r="I16" s="9"/>
      <c r="J16" s="9"/>
      <c r="K16" s="102" t="s">
        <v>12</v>
      </c>
      <c r="L16" s="103"/>
      <c r="M16" s="63">
        <f>SUM(V9:V13)</f>
        <v>0</v>
      </c>
      <c r="N16" s="63">
        <f>SUM(AG9:AG13)</f>
        <v>0</v>
      </c>
      <c r="O16" s="72">
        <f>SUM(AR11:AR11)</f>
        <v>0</v>
      </c>
      <c r="P16" s="31"/>
      <c r="Q16" s="33"/>
    </row>
    <row r="17" spans="1:20" ht="11.25" customHeight="1" x14ac:dyDescent="0.2">
      <c r="A17" s="10"/>
      <c r="B17" s="123" t="s">
        <v>57</v>
      </c>
      <c r="C17" s="123"/>
      <c r="D17" s="75"/>
      <c r="E17" s="75"/>
      <c r="F17" s="8"/>
      <c r="G17" s="8"/>
      <c r="H17" s="9"/>
      <c r="I17" s="9"/>
      <c r="J17" s="9"/>
      <c r="K17" s="118" t="s">
        <v>34</v>
      </c>
      <c r="L17" s="119"/>
      <c r="M17" s="64">
        <f>SUM(W9:W13)</f>
        <v>0</v>
      </c>
      <c r="N17" s="64">
        <f>SUM(AH9:AH13)</f>
        <v>0</v>
      </c>
      <c r="O17" s="73">
        <f>SUM(AS11:AS11)</f>
        <v>0</v>
      </c>
      <c r="P17" s="31"/>
      <c r="Q17" s="12"/>
    </row>
    <row r="18" spans="1:20" ht="11.25" customHeight="1" x14ac:dyDescent="0.2">
      <c r="A18" s="10"/>
      <c r="B18" s="123" t="s">
        <v>58</v>
      </c>
      <c r="C18" s="123"/>
      <c r="D18" s="75"/>
      <c r="E18" s="75"/>
      <c r="F18" s="8"/>
      <c r="G18" s="8"/>
      <c r="H18" s="9"/>
      <c r="I18" s="9"/>
      <c r="J18" s="9"/>
      <c r="K18" s="118" t="s">
        <v>33</v>
      </c>
      <c r="L18" s="119"/>
      <c r="M18" s="64">
        <f>SUM(X9:X13)</f>
        <v>0</v>
      </c>
      <c r="N18" s="64">
        <f>SUM(AI9:AI13)</f>
        <v>0</v>
      </c>
      <c r="O18" s="73">
        <f>SUM(AT11:AT11)</f>
        <v>0</v>
      </c>
      <c r="P18" s="31"/>
      <c r="Q18" s="12"/>
    </row>
    <row r="19" spans="1:20" ht="11.25" customHeight="1" x14ac:dyDescent="0.2">
      <c r="A19" s="10"/>
      <c r="B19" s="123" t="s">
        <v>59</v>
      </c>
      <c r="C19" s="123"/>
      <c r="D19" s="75"/>
      <c r="E19" s="75"/>
      <c r="F19" s="8"/>
      <c r="G19" s="8"/>
      <c r="H19" s="9"/>
      <c r="I19" s="9"/>
      <c r="J19" s="9"/>
      <c r="K19" s="118" t="s">
        <v>16</v>
      </c>
      <c r="L19" s="119"/>
      <c r="M19" s="64">
        <f>SUM(Y9:Y13)</f>
        <v>0</v>
      </c>
      <c r="N19" s="64">
        <f>SUM(AJ8:AJ13)</f>
        <v>0</v>
      </c>
      <c r="O19" s="73">
        <f>SUM(AU11:AU11)</f>
        <v>0</v>
      </c>
      <c r="P19" s="31"/>
      <c r="Q19" s="12"/>
    </row>
    <row r="20" spans="1:20" ht="11.25" customHeight="1" x14ac:dyDescent="0.2">
      <c r="A20" s="10"/>
      <c r="B20" s="123" t="s">
        <v>60</v>
      </c>
      <c r="C20" s="123"/>
      <c r="D20" s="75"/>
      <c r="E20" s="75"/>
      <c r="F20" s="8"/>
      <c r="G20" s="8"/>
      <c r="H20" s="9"/>
      <c r="I20" s="9"/>
      <c r="J20" s="9"/>
      <c r="K20" s="118" t="s">
        <v>30</v>
      </c>
      <c r="L20" s="119"/>
      <c r="M20" s="64">
        <f>SUM(Z9:Z13)</f>
        <v>0</v>
      </c>
      <c r="N20" s="64">
        <f>SUM(AK9:AK13)</f>
        <v>0</v>
      </c>
      <c r="O20" s="73">
        <f>SUM(AV11:AV11)</f>
        <v>0</v>
      </c>
      <c r="P20" s="31"/>
      <c r="Q20" s="12"/>
    </row>
    <row r="21" spans="1:20" ht="11.25" customHeight="1" x14ac:dyDescent="0.2">
      <c r="A21" s="10"/>
      <c r="B21" s="123" t="s">
        <v>61</v>
      </c>
      <c r="C21" s="123"/>
      <c r="D21" s="75"/>
      <c r="E21" s="75"/>
      <c r="F21" s="8"/>
      <c r="G21" s="8"/>
      <c r="H21" s="9"/>
      <c r="I21" s="9"/>
      <c r="J21" s="9"/>
      <c r="K21" s="120" t="s">
        <v>31</v>
      </c>
      <c r="L21" s="121"/>
      <c r="M21" s="65">
        <f>SUM(AA9:AA13)</f>
        <v>0</v>
      </c>
      <c r="N21" s="65">
        <f>SUM(AL9:AL13)</f>
        <v>0</v>
      </c>
      <c r="O21" s="74">
        <f>SUM(AW11:AW11)</f>
        <v>0</v>
      </c>
      <c r="P21" s="31"/>
      <c r="Q21" s="12"/>
    </row>
    <row r="22" spans="1:20" x14ac:dyDescent="0.2">
      <c r="A22" s="10"/>
      <c r="B22" s="123" t="s">
        <v>62</v>
      </c>
      <c r="C22" s="123"/>
      <c r="D22" s="75"/>
      <c r="E22" s="75"/>
      <c r="F22" s="8"/>
      <c r="G22" s="8"/>
      <c r="H22" s="9"/>
      <c r="I22" s="9"/>
      <c r="J22" s="9"/>
      <c r="K22" s="112" t="s">
        <v>10</v>
      </c>
      <c r="L22" s="113"/>
      <c r="M22" s="65">
        <f>SUM(AB9:AB13)</f>
        <v>2</v>
      </c>
      <c r="N22" s="65">
        <f>SUM(AM8:AM13)</f>
        <v>46</v>
      </c>
      <c r="O22" s="74">
        <f>SUM(AX11:AX11)</f>
        <v>0</v>
      </c>
      <c r="P22" s="31"/>
      <c r="Q22" s="12"/>
    </row>
    <row r="23" spans="1:20" x14ac:dyDescent="0.2">
      <c r="A23" s="10"/>
      <c r="B23" s="123" t="s">
        <v>63</v>
      </c>
      <c r="C23" s="123"/>
      <c r="D23" s="75"/>
      <c r="E23" s="75"/>
      <c r="F23" s="8"/>
      <c r="G23" s="8"/>
      <c r="H23" s="9"/>
      <c r="I23" s="9"/>
      <c r="J23" s="9"/>
      <c r="K23" s="112" t="s">
        <v>20</v>
      </c>
      <c r="L23" s="113"/>
      <c r="M23" s="62">
        <f>SUM(AC9:AC13)</f>
        <v>0</v>
      </c>
      <c r="N23" s="62">
        <f>SUM(AN9:AN13)</f>
        <v>0</v>
      </c>
      <c r="O23" s="71">
        <f>SUM(AY11:AY11)</f>
        <v>0</v>
      </c>
      <c r="P23" s="31"/>
      <c r="Q23" s="12"/>
    </row>
    <row r="24" spans="1:20" x14ac:dyDescent="0.2">
      <c r="A24" s="42"/>
      <c r="B24" s="123" t="s">
        <v>64</v>
      </c>
      <c r="C24" s="123"/>
      <c r="D24" s="123"/>
      <c r="E24" s="123"/>
      <c r="F24" s="8"/>
      <c r="G24" s="8"/>
      <c r="H24" s="9"/>
      <c r="I24" s="9"/>
      <c r="J24" s="9"/>
      <c r="K24" s="112" t="s">
        <v>32</v>
      </c>
      <c r="L24" s="113"/>
      <c r="M24" s="62">
        <f>SUM(AD9:AD13)</f>
        <v>0</v>
      </c>
      <c r="N24" s="62">
        <f>SUM(AO9:AO13)</f>
        <v>0</v>
      </c>
      <c r="O24" s="71">
        <f>SUM(AZ11:AZ11)</f>
        <v>0</v>
      </c>
      <c r="P24" s="31"/>
      <c r="Q24" s="12"/>
    </row>
    <row r="25" spans="1:20" ht="13.5" thickBot="1" x14ac:dyDescent="0.25">
      <c r="A25" s="40"/>
      <c r="B25" s="124" t="s">
        <v>65</v>
      </c>
      <c r="C25" s="124"/>
      <c r="D25" s="124"/>
      <c r="E25" s="124"/>
      <c r="F25" s="44"/>
      <c r="G25" s="44"/>
      <c r="H25" s="43"/>
      <c r="I25" s="43"/>
      <c r="J25" s="43"/>
      <c r="K25" s="112" t="s">
        <v>11</v>
      </c>
      <c r="L25" s="113"/>
      <c r="M25" s="62">
        <f>SUM(AE9:AE13)</f>
        <v>0</v>
      </c>
      <c r="N25" s="62">
        <f>SUM(AP8:AP13)</f>
        <v>0</v>
      </c>
      <c r="O25" s="71">
        <f>SUM(BA11:BA11)</f>
        <v>0</v>
      </c>
      <c r="P25" s="32"/>
      <c r="Q25" s="45"/>
    </row>
    <row r="26" spans="1:20" ht="1.5" customHeight="1" thickTop="1" thickBot="1" x14ac:dyDescent="0.25">
      <c r="A26" s="20"/>
      <c r="B26" s="38"/>
      <c r="C26" s="55"/>
      <c r="D26" s="38"/>
      <c r="E26" s="39"/>
      <c r="F26" s="39"/>
      <c r="G26" s="39"/>
      <c r="H26" s="38"/>
      <c r="I26" s="38"/>
      <c r="J26" s="38"/>
      <c r="K26" s="41"/>
      <c r="L26" s="38"/>
      <c r="M26" s="55"/>
      <c r="N26" s="55"/>
      <c r="O26" s="55"/>
      <c r="P26" s="38"/>
      <c r="Q26" s="39"/>
    </row>
    <row r="27" spans="1:20" s="20" customFormat="1" ht="16.5" customHeight="1" thickTop="1" x14ac:dyDescent="0.2">
      <c r="A27"/>
      <c r="C27" s="56"/>
      <c r="M27" s="66" t="str">
        <f>IF(M14-M15-M22-M23-M24-M25=0,"OK","!chyba!")</f>
        <v>OK</v>
      </c>
      <c r="N27" s="66" t="str">
        <f>IF(N14-N15-N22-N23-N24-N25=0,"OK","!chyba!")</f>
        <v>OK</v>
      </c>
      <c r="O27" s="66" t="str">
        <f>IF(O14-O15-O22-O23-O24-O25=0,"OK","!chyba!")</f>
        <v>OK</v>
      </c>
      <c r="P27" s="21"/>
      <c r="R27" s="21"/>
      <c r="S27" s="66"/>
      <c r="T27" s="66"/>
    </row>
    <row r="28" spans="1:20" x14ac:dyDescent="0.2">
      <c r="M28" s="49">
        <f>M14-M15-M22-M23-M24-M25</f>
        <v>0</v>
      </c>
    </row>
    <row r="30" spans="1:20" x14ac:dyDescent="0.2">
      <c r="N30" s="49">
        <f>N25+N23+N15</f>
        <v>0</v>
      </c>
      <c r="O30" s="49">
        <f>N14-N30</f>
        <v>46</v>
      </c>
    </row>
  </sheetData>
  <dataConsolidate/>
  <mergeCells count="47">
    <mergeCell ref="B25:E25"/>
    <mergeCell ref="B20:C20"/>
    <mergeCell ref="B21:C21"/>
    <mergeCell ref="B22:C22"/>
    <mergeCell ref="B23:C23"/>
    <mergeCell ref="B24:E24"/>
    <mergeCell ref="B15:E15"/>
    <mergeCell ref="B16:C16"/>
    <mergeCell ref="B17:C17"/>
    <mergeCell ref="B18:C18"/>
    <mergeCell ref="B19:C19"/>
    <mergeCell ref="K23:L23"/>
    <mergeCell ref="K24:L24"/>
    <mergeCell ref="K25:L25"/>
    <mergeCell ref="K17:L17"/>
    <mergeCell ref="K18:L18"/>
    <mergeCell ref="K19:L19"/>
    <mergeCell ref="K20:L20"/>
    <mergeCell ref="K21:L21"/>
    <mergeCell ref="K22:L22"/>
    <mergeCell ref="R7:T7"/>
    <mergeCell ref="K14:L14"/>
    <mergeCell ref="K15:L15"/>
    <mergeCell ref="M6:M7"/>
    <mergeCell ref="N6:O6"/>
    <mergeCell ref="K16:L16"/>
    <mergeCell ref="H6:H8"/>
    <mergeCell ref="I6:I7"/>
    <mergeCell ref="J6:J8"/>
    <mergeCell ref="K6:K8"/>
    <mergeCell ref="E1:I1"/>
    <mergeCell ref="N1:Q1"/>
    <mergeCell ref="E2:I2"/>
    <mergeCell ref="N2:Q2"/>
    <mergeCell ref="E3:I3"/>
    <mergeCell ref="P3:Q3"/>
    <mergeCell ref="A5:A8"/>
    <mergeCell ref="L5:L8"/>
    <mergeCell ref="M5:O5"/>
    <mergeCell ref="P5:P8"/>
    <mergeCell ref="Q5:Q8"/>
    <mergeCell ref="G6:G8"/>
    <mergeCell ref="B6:B8"/>
    <mergeCell ref="C6:C7"/>
    <mergeCell ref="D6:D8"/>
    <mergeCell ref="E6:E8"/>
    <mergeCell ref="F6:F8"/>
  </mergeCells>
  <phoneticPr fontId="18" type="noConversion"/>
  <conditionalFormatting sqref="C9:C13 H9:H13">
    <cfRule type="cellIs" dxfId="8" priority="26" stopIfTrue="1" operator="equal">
      <formula>SUM($M9:$O9)</formula>
    </cfRule>
  </conditionalFormatting>
  <conditionalFormatting sqref="F9:F13">
    <cfRule type="cellIs" dxfId="7" priority="1" stopIfTrue="1" operator="equal">
      <formula>"ZPF"</formula>
    </cfRule>
    <cfRule type="cellIs" dxfId="6" priority="2" stopIfTrue="1" operator="equal">
      <formula>"LPF"</formula>
    </cfRule>
  </conditionalFormatting>
  <conditionalFormatting sqref="M27:P27 R9:R13">
    <cfRule type="cellIs" dxfId="5" priority="33" stopIfTrue="1" operator="equal">
      <formula>"OK"</formula>
    </cfRule>
    <cfRule type="cellIs" dxfId="4" priority="34" stopIfTrue="1" operator="equal">
      <formula>"!chyba!"</formula>
    </cfRule>
  </conditionalFormatting>
  <conditionalFormatting sqref="S9:T13">
    <cfRule type="cellIs" dxfId="3" priority="12" stopIfTrue="1" operator="greaterThan">
      <formula>5</formula>
    </cfRule>
    <cfRule type="cellIs" dxfId="2" priority="13" stopIfTrue="1" operator="equal">
      <formula>0</formula>
    </cfRule>
    <cfRule type="cellIs" dxfId="1" priority="14" stopIfTrue="1" operator="lessThan">
      <formula>5</formula>
    </cfRule>
  </conditionalFormatting>
  <conditionalFormatting sqref="V9:AE13 AG9:AP13 AR9:BA13">
    <cfRule type="cellIs" dxfId="0" priority="21" stopIfTrue="1" operator="notEqual">
      <formula>FALSE</formula>
    </cfRule>
  </conditionalFormatting>
  <printOptions horizontalCentered="1"/>
  <pageMargins left="0.31496062992125984" right="0.31496062992125984" top="0.53" bottom="0.4" header="0.17" footer="0.17"/>
  <pageSetup paperSize="9" fitToWidth="0" fitToHeight="0" orientation="landscape" r:id="rId1"/>
  <headerFooter alignWithMargins="0">
    <oddFooter>&amp;L&amp;6&amp;A&amp;CStránka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KU</vt:lpstr>
      <vt:lpstr>KU!Názvy_tisku</vt:lpstr>
      <vt:lpstr>KU!Oblast_tisku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Výpis ze souboru parcel</dc:title>
  <dc:creator>IR</dc:creator>
  <cp:lastModifiedBy>Daniel Vejstrk</cp:lastModifiedBy>
  <cp:lastPrinted>2024-07-29T13:10:54Z</cp:lastPrinted>
  <dcterms:created xsi:type="dcterms:W3CDTF">1998-11-25T13:41:23Z</dcterms:created>
  <dcterms:modified xsi:type="dcterms:W3CDTF">2025-04-09T14:42:49Z</dcterms:modified>
</cp:coreProperties>
</file>