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28 - Oprava opěrné zdi u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'128 - Oprava opěrné zdi u...'!$C$88:$K$288</definedName>
    <definedName name="_xlnm.Print_Area" localSheetId="1">'128 - Oprava opěrné zdi u...'!$C$4:$J$37,'128 - Oprava opěrné zdi u...'!$C$43:$J$72,'128 - Oprava opěrné zdi u...'!$C$78:$K$288</definedName>
    <definedName name="_xlnm.Print_Titles" localSheetId="1">'128 - Oprava opěrné zdi u...'!$88:$88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87"/>
  <c r="BH287"/>
  <c r="BG287"/>
  <c r="BF287"/>
  <c r="T287"/>
  <c r="T286"/>
  <c r="R287"/>
  <c r="R286"/>
  <c r="P287"/>
  <c r="P286"/>
  <c r="BI283"/>
  <c r="BH283"/>
  <c r="BG283"/>
  <c r="BF283"/>
  <c r="T283"/>
  <c r="T282"/>
  <c r="R283"/>
  <c r="R282"/>
  <c r="P283"/>
  <c r="P282"/>
  <c r="BI279"/>
  <c r="BH279"/>
  <c r="BG279"/>
  <c r="BF279"/>
  <c r="T279"/>
  <c r="T278"/>
  <c r="R279"/>
  <c r="R278"/>
  <c r="R277"/>
  <c r="P279"/>
  <c r="P278"/>
  <c r="BI275"/>
  <c r="BH275"/>
  <c r="BG275"/>
  <c r="BF275"/>
  <c r="T275"/>
  <c r="R275"/>
  <c r="P275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T253"/>
  <c r="R254"/>
  <c r="R253"/>
  <c r="P254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1"/>
  <c r="BH211"/>
  <c r="BG211"/>
  <c r="BF211"/>
  <c r="T211"/>
  <c r="R211"/>
  <c r="P211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0"/>
  <c r="BH190"/>
  <c r="BG190"/>
  <c r="BF190"/>
  <c r="T190"/>
  <c r="R190"/>
  <c r="P190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0"/>
  <c r="BH150"/>
  <c r="BG150"/>
  <c r="BF150"/>
  <c r="T150"/>
  <c r="R150"/>
  <c r="P150"/>
  <c r="BI143"/>
  <c r="BH143"/>
  <c r="BG143"/>
  <c r="BF143"/>
  <c r="T143"/>
  <c r="R143"/>
  <c r="P143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F85"/>
  <c r="F83"/>
  <c r="E81"/>
  <c r="F50"/>
  <c r="F48"/>
  <c r="E46"/>
  <c r="J22"/>
  <c r="E22"/>
  <c r="J86"/>
  <c r="J21"/>
  <c r="J19"/>
  <c r="E19"/>
  <c r="J85"/>
  <c r="J18"/>
  <c r="J16"/>
  <c r="E16"/>
  <c r="F51"/>
  <c r="J15"/>
  <c r="J10"/>
  <c r="J48"/>
  <c i="1" r="L50"/>
  <c r="AM50"/>
  <c r="AM49"/>
  <c r="L49"/>
  <c r="AM47"/>
  <c r="L47"/>
  <c r="L45"/>
  <c r="L44"/>
  <c i="2" r="J124"/>
  <c r="J249"/>
  <c r="J173"/>
  <c r="BK234"/>
  <c r="J161"/>
  <c r="BK115"/>
  <c r="BK231"/>
  <c r="BK150"/>
  <c r="BK120"/>
  <c r="BK196"/>
  <c r="J126"/>
  <c r="BK126"/>
  <c r="J263"/>
  <c r="J246"/>
  <c r="BK104"/>
  <c r="J252"/>
  <c r="BK200"/>
  <c r="BK190"/>
  <c r="J104"/>
  <c r="J218"/>
  <c r="BK159"/>
  <c r="J231"/>
  <c r="BK223"/>
  <c r="BK124"/>
  <c r="BK94"/>
  <c r="BK92"/>
  <c r="BK252"/>
  <c r="F35"/>
  <c r="BK110"/>
  <c r="J261"/>
  <c r="BK243"/>
  <c r="BK211"/>
  <c r="BK143"/>
  <c r="BK98"/>
  <c r="J223"/>
  <c r="BK177"/>
  <c r="J137"/>
  <c r="BK241"/>
  <c r="J200"/>
  <c r="J150"/>
  <c r="J275"/>
  <c r="J181"/>
  <c r="BK108"/>
  <c r="J251"/>
  <c r="BK118"/>
  <c r="J283"/>
  <c r="J250"/>
  <c r="J156"/>
  <c r="BK161"/>
  <c r="J269"/>
  <c r="J163"/>
  <c r="BK246"/>
  <c r="J97"/>
  <c r="J211"/>
  <c r="J118"/>
  <c r="J183"/>
  <c r="J267"/>
  <c r="BK254"/>
  <c i="1" r="AS54"/>
  <c i="2" r="BK267"/>
  <c r="J248"/>
  <c r="J198"/>
  <c r="J113"/>
  <c r="J122"/>
  <c r="J92"/>
  <c r="BK198"/>
  <c r="J108"/>
  <c r="J234"/>
  <c r="BK183"/>
  <c r="BK279"/>
  <c r="J177"/>
  <c r="J265"/>
  <c r="BK236"/>
  <c r="F33"/>
  <c r="J287"/>
  <c r="BK263"/>
  <c r="J129"/>
  <c r="BK97"/>
  <c r="BK275"/>
  <c r="BK205"/>
  <c r="BK135"/>
  <c r="J241"/>
  <c r="BK220"/>
  <c r="BK156"/>
  <c r="BK170"/>
  <c r="J279"/>
  <c r="BK249"/>
  <c r="J32"/>
  <c r="BK265"/>
  <c r="J196"/>
  <c r="J205"/>
  <c r="BK283"/>
  <c r="J236"/>
  <c r="BK269"/>
  <c r="J226"/>
  <c r="BK173"/>
  <c r="J243"/>
  <c r="BK122"/>
  <c r="BK261"/>
  <c r="BK248"/>
  <c r="J135"/>
  <c r="J254"/>
  <c r="J110"/>
  <c r="BK129"/>
  <c r="BK137"/>
  <c r="J202"/>
  <c r="F34"/>
  <c r="BK179"/>
  <c r="BK251"/>
  <c r="J170"/>
  <c r="J179"/>
  <c r="J143"/>
  <c r="J190"/>
  <c r="BK105"/>
  <c r="BK287"/>
  <c r="BK202"/>
  <c r="J105"/>
  <c r="BK163"/>
  <c r="BK258"/>
  <c r="J98"/>
  <c r="BK166"/>
  <c r="J258"/>
  <c r="BK181"/>
  <c r="J159"/>
  <c r="J220"/>
  <c r="J120"/>
  <c r="BK113"/>
  <c r="BK218"/>
  <c r="J166"/>
  <c r="J94"/>
  <c r="J115"/>
  <c r="BK250"/>
  <c r="BK226"/>
  <c l="1" r="P277"/>
  <c r="T277"/>
  <c r="BK91"/>
  <c r="J91"/>
  <c r="J57"/>
  <c r="R128"/>
  <c r="BK189"/>
  <c r="J189"/>
  <c r="J61"/>
  <c r="P91"/>
  <c r="P128"/>
  <c r="T149"/>
  <c r="T189"/>
  <c r="R217"/>
  <c r="P240"/>
  <c r="BK128"/>
  <c r="J128"/>
  <c r="J58"/>
  <c r="R149"/>
  <c r="R172"/>
  <c r="P217"/>
  <c r="R225"/>
  <c r="T240"/>
  <c r="BK257"/>
  <c r="BK256"/>
  <c r="J256"/>
  <c r="J66"/>
  <c r="R91"/>
  <c r="BK149"/>
  <c r="J149"/>
  <c r="J59"/>
  <c r="P172"/>
  <c r="T172"/>
  <c r="BK217"/>
  <c r="J217"/>
  <c r="J62"/>
  <c r="T217"/>
  <c r="BK240"/>
  <c r="J240"/>
  <c r="J64"/>
  <c r="P257"/>
  <c r="P256"/>
  <c r="T91"/>
  <c r="P149"/>
  <c r="R189"/>
  <c r="BK225"/>
  <c r="J225"/>
  <c r="J63"/>
  <c r="T225"/>
  <c r="R257"/>
  <c r="R256"/>
  <c r="T128"/>
  <c r="BK172"/>
  <c r="J172"/>
  <c r="J60"/>
  <c r="P189"/>
  <c r="P225"/>
  <c r="R240"/>
  <c r="T257"/>
  <c r="T256"/>
  <c r="BK278"/>
  <c r="J278"/>
  <c r="J69"/>
  <c r="BK282"/>
  <c r="J282"/>
  <c r="J70"/>
  <c r="BK253"/>
  <c r="J253"/>
  <c r="J65"/>
  <c r="BK286"/>
  <c r="J286"/>
  <c r="J71"/>
  <c r="J51"/>
  <c r="BE108"/>
  <c r="BE110"/>
  <c r="BE124"/>
  <c r="BE126"/>
  <c r="BE231"/>
  <c r="BE236"/>
  <c r="BE241"/>
  <c r="BE243"/>
  <c r="BE246"/>
  <c r="BE248"/>
  <c r="BE249"/>
  <c r="BE250"/>
  <c r="BE251"/>
  <c r="BE252"/>
  <c r="BE254"/>
  <c r="BE258"/>
  <c r="BE261"/>
  <c r="BE263"/>
  <c r="BE265"/>
  <c r="BE283"/>
  <c i="1" r="BB55"/>
  <c r="BC55"/>
  <c i="2" r="F86"/>
  <c r="BE94"/>
  <c r="BE113"/>
  <c r="BE120"/>
  <c r="BE129"/>
  <c r="BE137"/>
  <c r="BE287"/>
  <c r="J50"/>
  <c r="J83"/>
  <c r="BE92"/>
  <c r="BE97"/>
  <c r="BE98"/>
  <c r="BE104"/>
  <c r="BE105"/>
  <c r="BE115"/>
  <c r="BE118"/>
  <c r="BE122"/>
  <c r="BE269"/>
  <c r="BE275"/>
  <c r="BE279"/>
  <c r="BE135"/>
  <c r="BE143"/>
  <c r="BE150"/>
  <c r="BE156"/>
  <c r="BE159"/>
  <c r="BE161"/>
  <c r="BE163"/>
  <c r="BE166"/>
  <c r="BE170"/>
  <c r="BE173"/>
  <c r="BE177"/>
  <c r="BE179"/>
  <c r="BE181"/>
  <c r="BE183"/>
  <c r="BE190"/>
  <c r="BE196"/>
  <c r="BE198"/>
  <c r="BE200"/>
  <c r="BE202"/>
  <c r="BE205"/>
  <c r="BE211"/>
  <c r="BE218"/>
  <c r="BE220"/>
  <c r="BE223"/>
  <c r="BE226"/>
  <c r="BE234"/>
  <c r="BE267"/>
  <c i="1" r="AW55"/>
  <c r="BD55"/>
  <c i="2" r="F32"/>
  <c i="1" r="BC54"/>
  <c r="W32"/>
  <c r="BB54"/>
  <c r="W31"/>
  <c r="BD54"/>
  <c r="W33"/>
  <c i="2" l="1" r="R90"/>
  <c r="R89"/>
  <c r="T90"/>
  <c r="T89"/>
  <c r="P90"/>
  <c r="P89"/>
  <c i="1" r="AU55"/>
  <c r="BA55"/>
  <c i="2" r="J257"/>
  <c r="J67"/>
  <c r="BK277"/>
  <c r="J277"/>
  <c r="J68"/>
  <c r="BK90"/>
  <c r="BK89"/>
  <c r="J89"/>
  <c r="J55"/>
  <c i="1" r="AU54"/>
  <c r="BA54"/>
  <c r="W30"/>
  <c r="AY54"/>
  <c i="2" r="F31"/>
  <c i="1" r="AZ55"/>
  <c r="AZ54"/>
  <c r="W29"/>
  <c i="2" r="J31"/>
  <c i="1" r="AV55"/>
  <c r="AT55"/>
  <c r="AX54"/>
  <c i="2" l="1" r="J90"/>
  <c r="J56"/>
  <c i="1" r="AW54"/>
  <c r="AK30"/>
  <c i="2" r="J28"/>
  <c i="1" r="AG55"/>
  <c r="AG54"/>
  <c r="AK26"/>
  <c r="AV54"/>
  <c r="AK29"/>
  <c r="AK35"/>
  <c i="2" l="1" r="J37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<sst xmlns="http://schemas.openxmlformats.org/spreadsheetml/2006/main">
  <si>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</si>
  <si>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</si>
  <si>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</si>
  <si>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</si>
  <si>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</si>
  <si>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{75d0479a-f607-4e27-9f5a-594e95e222f6}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</si>
  <si>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</si>
  <si>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</si>
  <si>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</si>
  <si>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</si>
  <si>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</si>
  <si>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</si>
  <si>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</si>
  <si>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</si>
  <si>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</si>
  <si>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</si>
  <si>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</si>
  <si>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opěrné zdi u budovy B1, 28.října 1155/2, Děčín I</t>
  </si>
  <si>
    <t>KSO:</t>
  </si>
  <si>
    <t/>
  </si>
  <si>
    <t>CC-CZ:</t>
  </si>
  <si>
    <t>Místo:</t>
  </si>
  <si>
    <t>28.října 1155/2, Děčín I</t>
  </si>
  <si>
    <t>Datum:</t>
  </si>
  <si>
    <t>18. 7. 2025</t>
  </si>
  <si>
    <t>Zadavatel:</t>
  </si>
  <si>
    <t>IČ:</t>
  </si>
  <si>
    <t>261238</t>
  </si>
  <si>
    <t>Statutární město Děčín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</si>
  <si>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</si>
  <si>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</si>
  <si>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</si>
  <si>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</si>
  <si>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</si>
  <si>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</si>
  <si>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</si>
  <si>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</si>
  <si>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</si>
  <si>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</si>
  <si>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</si>
  <si>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</si>
  <si>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</si>
  <si>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</si>
  <si>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</si>
  <si>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</si>
  <si>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</si>
  <si>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</si>
  <si>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</si>
  <si>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</si>
  <si>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</si>
  <si>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</si>
  <si>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</si>
  <si>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</si>
  <si>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</si>
  <si>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</si>
  <si>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</si>
  <si>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</si>
  <si>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</si>
  <si>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</si>
  <si>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</si>
  <si>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</si>
  <si>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</si>
  <si>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</si>
  <si>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</si>
  <si>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</si>
  <si>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</si>
  <si>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</si>
  <si>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</si>
  <si>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</si>
  <si>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</si>
  <si>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</si>
  <si>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</si>
  <si>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</si>
  <si>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</si>
  <si>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</si>
  <si>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</si>
  <si>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</si>
  <si>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</si>
  <si>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</si>
  <si>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</si>
  <si>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</si>
  <si>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</si>
  <si>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</si>
  <si>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</si>
  <si>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</si>
  <si>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</si>
  <si>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</si>
  <si>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</si>
  <si>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</si>
  <si>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62 - Úprava povrchů vnějších</t>
  </si>
  <si>
    <t xml:space="preserve">    91 - Doplňující konstrukce a práce </t>
  </si>
  <si>
    <t xml:space="preserve">    94 - Lešení </t>
  </si>
  <si>
    <t xml:space="preserve">    96 - Bourání konstrukcí</t>
  </si>
  <si>
    <t xml:space="preserve">    997 - Doprava suti a vybouraných hmot</t>
  </si>
  <si>
    <t xml:space="preserve">    998 - Přesun hmot</t>
  </si>
  <si>
    <t>PSV - Práce a dodávky PSV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</si>
  <si>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</si>
  <si>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</si>
  <si>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</si>
  <si>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</si>
  <si>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</si>
  <si>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</si>
  <si>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</si>
  <si>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</si>
  <si>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</si>
  <si>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</si>
  <si>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</si>
  <si>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</si>
  <si>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</si>
  <si>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</si>
  <si>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</si>
  <si>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</si>
  <si>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</si>
  <si>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</si>
  <si>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</si>
  <si>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</si>
  <si>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</si>
  <si>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</si>
  <si>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</si>
  <si>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112211214</t>
  </si>
  <si>
    <t>Odstranění pařezu ručně v rovině nebo na svahu do 1:5 o průměru pařezu na řezné ploše přes 400 do 500 mm</t>
  </si>
  <si>
    <t>kus</t>
  </si>
  <si>
    <t>CS ÚRS 2025 02</t>
  </si>
  <si>
    <t>4</t>
  </si>
  <si>
    <t>-1165777958</t>
  </si>
  <si>
    <t>Online PSC</t>
  </si>
  <si>
    <t>https://podminky.urs.cz/item/CS_URS_2025_02/112211214</t>
  </si>
  <si>
    <t>113107141</t>
  </si>
  <si>
    <t>Odstranění podkladů nebo krytů ručně s přemístěním hmot na skládku na vzdálenost do 3 m nebo s naložením na dopravní prostředek živičných, o tl. vrstvy do 50 mm</t>
  </si>
  <si>
    <t>m2</t>
  </si>
  <si>
    <t>-216647146</t>
  </si>
  <si>
    <t>https://podminky.urs.cz/item/CS_URS_2025_02/113107141</t>
  </si>
  <si>
    <t>VV</t>
  </si>
  <si>
    <t>10,00*0,20</t>
  </si>
  <si>
    <t>3</t>
  </si>
  <si>
    <t>11320211R</t>
  </si>
  <si>
    <t>Vytrhání obrub kamenných s naložením na dopravní prostředek</t>
  </si>
  <si>
    <t>m</t>
  </si>
  <si>
    <t>R-položka</t>
  </si>
  <si>
    <t>-786587165</t>
  </si>
  <si>
    <t>122211101</t>
  </si>
  <si>
    <t>Odkopávky a prokopávky ručně zapažené i nezapažené v hornině třídy těžitelnosti I skupiny 3</t>
  </si>
  <si>
    <t>m3</t>
  </si>
  <si>
    <t>1443235926</t>
  </si>
  <si>
    <t>https://podminky.urs.cz/item/CS_URS_2025_02/122211101</t>
  </si>
  <si>
    <t xml:space="preserve">Technický popis,  Návrh opatření   </t>
  </si>
  <si>
    <t>26,10*0,10</t>
  </si>
  <si>
    <t>(4,40+5,70)*((1,70+1,18+0,70)/3)*0,80</t>
  </si>
  <si>
    <t>Součet</t>
  </si>
  <si>
    <t>5</t>
  </si>
  <si>
    <t>162201.R</t>
  </si>
  <si>
    <t>Odvoz a likvidace odstraněného pařezu</t>
  </si>
  <si>
    <t>435353737</t>
  </si>
  <si>
    <t>6</t>
  </si>
  <si>
    <t>167111101</t>
  </si>
  <si>
    <t>Nakládání, skládání a překládání neulehlého výkopku nebo sypaniny ručně nakládání, z hornin třídy těžitelnosti I, skupiny 1 až 3</t>
  </si>
  <si>
    <t>1888762699</t>
  </si>
  <si>
    <t>https://podminky.urs.cz/item/CS_URS_2025_02/167111101</t>
  </si>
  <si>
    <t>12,252-6,410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</si>
  <si>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</si>
  <si>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</si>
  <si>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</si>
  <si>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7510503</t>
  </si>
  <si>
    <t>https://podminky.urs.cz/item/CS_URS_2025_02/162751117</t>
  </si>
  <si>
    <t>8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</si>
  <si>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</si>
  <si>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</si>
  <si>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-2134041996</t>
  </si>
  <si>
    <t>https://podminky.urs.cz/item/CS_URS_2025_02/162751139</t>
  </si>
  <si>
    <t>5,842*5 'Přepočtené koeficientem množství</t>
  </si>
  <si>
    <t>9</t>
  </si>
  <si>
    <t>M</t>
  </si>
  <si>
    <t>94621007</t>
  </si>
  <si>
    <t>poplatek za uložení stavebního odpadu zeminy a kamení zatříděného kódem 17 05 04 na recyklační skládku</t>
  </si>
  <si>
    <t>t</t>
  </si>
  <si>
    <t>-345612196</t>
  </si>
  <si>
    <t>5,842*1,8 'Přepočtené koeficientem množství</t>
  </si>
  <si>
    <t>10</t>
  </si>
  <si>
    <t>174111101</t>
  </si>
  <si>
    <t>Zásyp sypaninou z jakékoliv horniny ručně s uložením výkopku ve vrstvách se zhutněním jam, šachet, rýh nebo kolem objektů v těchto vykopávkách</t>
  </si>
  <si>
    <t>-942971697</t>
  </si>
  <si>
    <t>https://podminky.urs.cz/item/CS_URS_2025_02/174111101</t>
  </si>
  <si>
    <t>-3,232+9,642</t>
  </si>
  <si>
    <t>11</t>
  </si>
  <si>
    <t>174211202</t>
  </si>
  <si>
    <t>Zásyp jam po pařezech ručně výkopkem z horniny získané při dobývání pařezů s hrubým urovnáním povrchu zasypávky průměru pařezu přes 300 do 500 mm</t>
  </si>
  <si>
    <t>2052279353</t>
  </si>
  <si>
    <t>https://podminky.urs.cz/item/CS_URS_2025_02/174211202</t>
  </si>
  <si>
    <t>184911311</t>
  </si>
  <si>
    <t>Položení mulčovací textilie proti prorůstání plevelů kolem vysázených rostlin v rovině nebo na svahu do 1:5</t>
  </si>
  <si>
    <t>911380201</t>
  </si>
  <si>
    <t>https://podminky.urs.cz/item/CS_URS_2025_02/184911311</t>
  </si>
  <si>
    <t>13</t>
  </si>
  <si>
    <t>69311011</t>
  </si>
  <si>
    <t>geotextilie tkaná PES 100/50kN/m</t>
  </si>
  <si>
    <t>-1564015007</t>
  </si>
  <si>
    <t>26,1*1,1 'Přepočtené koeficientem množství</t>
  </si>
  <si>
    <t>14</t>
  </si>
  <si>
    <t>184911161</t>
  </si>
  <si>
    <t>Mulčování záhonů kačírkem nebo drceným kamenivem tloušťky mulče přes 50 do 100 mm v rovině nebo na svahu do 1:5</t>
  </si>
  <si>
    <t>1084859367</t>
  </si>
  <si>
    <t>https://podminky.urs.cz/item/CS_URS_2025_02/184911161</t>
  </si>
  <si>
    <t>15</t>
  </si>
  <si>
    <t>58337402</t>
  </si>
  <si>
    <t>kamenivo dekorační (kačírek) frakce 16/22</t>
  </si>
  <si>
    <t>-1471698632</t>
  </si>
  <si>
    <t>26,1*0,145 'Přepočtené koeficientem množství</t>
  </si>
  <si>
    <t>Zakládání</t>
  </si>
  <si>
    <t>16</t>
  </si>
  <si>
    <t>211971110</t>
  </si>
  <si>
    <t>Zřízení opláštění výplně z geotextilie odvodňovacích žeber nebo trativodů v rýze nebo zářezu se stěnami šikmými o sklonu do 1:2</t>
  </si>
  <si>
    <t>-1978372186</t>
  </si>
  <si>
    <t>https://podminky.urs.cz/item/CS_URS_2025_02/211971110</t>
  </si>
  <si>
    <t xml:space="preserve">Technický popis, Návrh opatření   </t>
  </si>
  <si>
    <t>Koordinační situace</t>
  </si>
  <si>
    <t>ŽB římsa, schéma výztuže</t>
  </si>
  <si>
    <t>(4,40+5,70)*(0,80+0,40)*2</t>
  </si>
  <si>
    <t>17</t>
  </si>
  <si>
    <t>69311081</t>
  </si>
  <si>
    <t>geotextilie netkaná separační, ochranná, filtrační, drenážní PES 300g/m2</t>
  </si>
  <si>
    <t>1727135176</t>
  </si>
  <si>
    <t>24,24*1,1845 'Přepočtené koeficientem množství</t>
  </si>
  <si>
    <t>18</t>
  </si>
  <si>
    <t>212532111</t>
  </si>
  <si>
    <t>Lože pro trativody z kameniva hrubého drceného</t>
  </si>
  <si>
    <t>-478806751</t>
  </si>
  <si>
    <t>https://podminky.urs.cz/item/CS_URS_2025_02/212532111</t>
  </si>
  <si>
    <t>(4,40+5,70)*0,80*0,40</t>
  </si>
  <si>
    <t>19</t>
  </si>
  <si>
    <t>212755213</t>
  </si>
  <si>
    <t>Trativody bez lože a obsypu z drenážních trubek plastových flexibilních DN 80 mm</t>
  </si>
  <si>
    <t>2103807924</t>
  </si>
  <si>
    <t>https://podminky.urs.cz/item/CS_URS_2025_02/212755213</t>
  </si>
  <si>
    <t>4,40+5,70</t>
  </si>
  <si>
    <t>Svislé a kompletní konstrukce</t>
  </si>
  <si>
    <t>20</t>
  </si>
  <si>
    <t>317321018</t>
  </si>
  <si>
    <t>Římsy opěrných zdí a valů z betonu železového tř. C 30/37</t>
  </si>
  <si>
    <t>230530167</t>
  </si>
  <si>
    <t>https://podminky.urs.cz/item/CS_URS_2025_02/317321018</t>
  </si>
  <si>
    <t>(4,40+5,70)*0,1622</t>
  </si>
  <si>
    <t>317353111</t>
  </si>
  <si>
    <t>Bednění říms opěrných zdí a valů jakéhokoliv tvaru přímých, zalomených nebo jinak zakřivených zřízení</t>
  </si>
  <si>
    <t>-250954205</t>
  </si>
  <si>
    <t>https://podminky.urs.cz/item/CS_URS_2025_02/317353111</t>
  </si>
  <si>
    <t>(4,40+5,70)*0,80</t>
  </si>
  <si>
    <t>22</t>
  </si>
  <si>
    <t>5624503R</t>
  </si>
  <si>
    <t>trojúhelníková dutá plastová lišta 15/15 mm pro pohledové hrany k uchycení hřebíkem</t>
  </si>
  <si>
    <t>991868206</t>
  </si>
  <si>
    <t>(4,40+5,70)*2</t>
  </si>
  <si>
    <t>23</t>
  </si>
  <si>
    <t>317353112</t>
  </si>
  <si>
    <t>Bednění říms opěrných zdí a valů jakéhokoliv tvaru přímých, zalomených nebo jinak zakřivených odstranění</t>
  </si>
  <si>
    <t>-1295044588</t>
  </si>
  <si>
    <t>https://podminky.urs.cz/item/CS_URS_2025_02/317353112</t>
  </si>
  <si>
    <t>24</t>
  </si>
  <si>
    <t>317361016</t>
  </si>
  <si>
    <t>Výztuž říms opěrných zdí a valů z oceli 10 505 (R) nebo BSt 500</t>
  </si>
  <si>
    <t>1313905047</t>
  </si>
  <si>
    <t>https://podminky.urs.cz/item/CS_URS_2025_02/317361016</t>
  </si>
  <si>
    <t>1,638*0,12 'Přepočtené koeficientem množství</t>
  </si>
  <si>
    <t>25</t>
  </si>
  <si>
    <t>32721111R</t>
  </si>
  <si>
    <t>Zdivo opěrné zdí z kamene štípaného nebo ručně vybíraného na maltu z nepravidelných kamenů objemu šířka spáry přes 10 do 20 mm včetně vyspárování MC</t>
  </si>
  <si>
    <t>-717928692</t>
  </si>
  <si>
    <t>(4,40+5,70)*1,70*0,50*0,50</t>
  </si>
  <si>
    <t>26</t>
  </si>
  <si>
    <t>58381086</t>
  </si>
  <si>
    <t>kámen lomový upravený štípaný (80, 40, 20 cm) pískovec</t>
  </si>
  <si>
    <t>213684968</t>
  </si>
  <si>
    <t>"doplnění - odhad výměry"0,50</t>
  </si>
  <si>
    <t>62</t>
  </si>
  <si>
    <t>Úprava povrchů vnějších</t>
  </si>
  <si>
    <t>27</t>
  </si>
  <si>
    <t>622325102</t>
  </si>
  <si>
    <t>Oprava vápenocementové omítky vnějších ploch stupně členitosti 1 hladké stěn, v rozsahu opravované plochy přes 10 do 30%</t>
  </si>
  <si>
    <t>-742951956</t>
  </si>
  <si>
    <t>https://podminky.urs.cz/item/CS_URS_2025_02/622325102</t>
  </si>
  <si>
    <t>"volně stojící pilířek branky"0,60*4*1,30</t>
  </si>
  <si>
    <t>28</t>
  </si>
  <si>
    <t>623131121</t>
  </si>
  <si>
    <t>Podkladní a spojovací vrstva vnějších omítaných ploch penetrace nanášená ručně pilířů nebo sloupů</t>
  </si>
  <si>
    <t>1582119510</t>
  </si>
  <si>
    <t>https://podminky.urs.cz/item/CS_URS_2025_02/623131121</t>
  </si>
  <si>
    <t>29</t>
  </si>
  <si>
    <t>623142001</t>
  </si>
  <si>
    <t>Pletivo vnějších ploch v ploše nebo pruzích, na plném podkladu sklovláknité vtlačené do tmelu pilířů nebo sloupů</t>
  </si>
  <si>
    <t>1715453740</t>
  </si>
  <si>
    <t>https://podminky.urs.cz/item/CS_URS_2025_02/623142001</t>
  </si>
  <si>
    <t>30</t>
  </si>
  <si>
    <t>623321131</t>
  </si>
  <si>
    <t>Vápenocementový štuk vnějších ploch tloušťky do 3 mm pilířů nebo sloupů</t>
  </si>
  <si>
    <t>-734830907</t>
  </si>
  <si>
    <t>https://podminky.urs.cz/item/CS_URS_2025_02/623321131</t>
  </si>
  <si>
    <t>31</t>
  </si>
  <si>
    <t>629995101</t>
  </si>
  <si>
    <t>Očištění vnějších ploch tlakovou vodou omytím tlakovou vodou</t>
  </si>
  <si>
    <t>-1878829052</t>
  </si>
  <si>
    <t>https://podminky.urs.cz/item/CS_URS_2025_02/629995101</t>
  </si>
  <si>
    <t>"volně stojící pilířek branky"0,60*4*1,20+0,60*0,60</t>
  </si>
  <si>
    <t>"pilířek branky u budovy"0,60*3*1,50+0,60*0,60</t>
  </si>
  <si>
    <t>91</t>
  </si>
  <si>
    <t xml:space="preserve">Doplňující konstrukce a práce </t>
  </si>
  <si>
    <t>32</t>
  </si>
  <si>
    <t>9111211.R</t>
  </si>
  <si>
    <t>D+M zábradlí ocelového pozinkovaného se svislým členěním včetně nátěru, uchyceného do ŽB římsy</t>
  </si>
  <si>
    <t>509510124</t>
  </si>
  <si>
    <t>https://podminky.urs.cz/item/CS_URS_2025_02/9111211.R</t>
  </si>
  <si>
    <t>Zábradlí</t>
  </si>
  <si>
    <t>4,40+5,70+1,80</t>
  </si>
  <si>
    <t>33</t>
  </si>
  <si>
    <t>916331112</t>
  </si>
  <si>
    <t>Osazení zahradního obrubníku betonového s ložem tl. od 50 do 100 mm z betonu prostého tř. C 12/15 s boční opěrou z betonu prostého tř. C 12/15</t>
  </si>
  <si>
    <t>880409141</t>
  </si>
  <si>
    <t>https://podminky.urs.cz/item/CS_URS_2025_02/916331112</t>
  </si>
  <si>
    <t>34</t>
  </si>
  <si>
    <t>59217001</t>
  </si>
  <si>
    <t>obrubník zahradní betonový 1000x50x250mm</t>
  </si>
  <si>
    <t>-1297310750</t>
  </si>
  <si>
    <t>3*1,01 'Přepočtené koeficientem množství</t>
  </si>
  <si>
    <t>35</t>
  </si>
  <si>
    <t>919121233</t>
  </si>
  <si>
    <t>Utěsnění dilatačních spár zálivkou za studena v cementobetonovém nebo živičném krytu včetně adhezního nátěru bez těsnicího profilu pod zálivkou,šířky 20 mm, hloubky 40 mm</t>
  </si>
  <si>
    <t>1471198164</t>
  </si>
  <si>
    <t>https://podminky.urs.cz/item/CS_URS_2025_02/919121233</t>
  </si>
  <si>
    <t>36</t>
  </si>
  <si>
    <t>919735112</t>
  </si>
  <si>
    <t>Řezání stávajícího živičného krytu nebo podkladu hloubky přes 50 do 100 mm</t>
  </si>
  <si>
    <t>-550318093</t>
  </si>
  <si>
    <t>https://podminky.urs.cz/item/CS_URS_2025_02/919735112</t>
  </si>
  <si>
    <t>11,00+3,00</t>
  </si>
  <si>
    <t>37</t>
  </si>
  <si>
    <t>931991211</t>
  </si>
  <si>
    <t>Výplň dilatačních spár z lehčených plastů, tl. 20 mm</t>
  </si>
  <si>
    <t>-50714276</t>
  </si>
  <si>
    <t>https://podminky.urs.cz/item/CS_URS_2025_02/931991211</t>
  </si>
  <si>
    <t>"ŽB římsa"4*0,20</t>
  </si>
  <si>
    <t>"dilatace opěrné zdi s objektem"2,00*0,40</t>
  </si>
  <si>
    <t>38</t>
  </si>
  <si>
    <t>624631212</t>
  </si>
  <si>
    <t>Tmelení dilatačních spár akrylátovým tmelem spár š přes 15 do 20 mm včetně penetrace</t>
  </si>
  <si>
    <t>-1693524797</t>
  </si>
  <si>
    <t>https://podminky.urs.cz/item/CS_URS_2025_02/624631212</t>
  </si>
  <si>
    <t>"ŽB římsa"4*1,20</t>
  </si>
  <si>
    <t>"dilatace opěrné zdi s objektem"4,00</t>
  </si>
  <si>
    <t>94</t>
  </si>
  <si>
    <t xml:space="preserve">Lešení </t>
  </si>
  <si>
    <t>39</t>
  </si>
  <si>
    <t>941221111</t>
  </si>
  <si>
    <t>Lešení řadové rámové těžké pracovní s podlahami s provozním zatížením tř. 4 do 300 kg/m2 šířky tř. SW09 od 0,9 do 1,2 m, výšky do 10 m montáž</t>
  </si>
  <si>
    <t>1107529649</t>
  </si>
  <si>
    <t>https://podminky.urs.cz/item/CS_URS_2025_02/941221111</t>
  </si>
  <si>
    <t>40</t>
  </si>
  <si>
    <t>941221211</t>
  </si>
  <si>
    <t>Lešení řadové rámové těžké pracovní s podlahami s provozním zatížením tř. 4 do 300 kg/m2 šířky tř. SW09 od 0,9 do 1,2 m, výšky do 10 m příplatek k ceně za každý den použití</t>
  </si>
  <si>
    <t>-1743753337</t>
  </si>
  <si>
    <t>https://podminky.urs.cz/item/CS_URS_2025_02/941221211</t>
  </si>
  <si>
    <t>10*10 'Přepočtené koeficientem množství</t>
  </si>
  <si>
    <t>41</t>
  </si>
  <si>
    <t>941221811</t>
  </si>
  <si>
    <t>Lešení řadové rámové těžké pracovní s podlahami s provozním zatížením tř. 4 do 300 kg/m2 šířky tř. SW09 od 0,9 do 1,2 m, výšky do 10 m demontáž</t>
  </si>
  <si>
    <t>-1723172648</t>
  </si>
  <si>
    <t>https://podminky.urs.cz/item/CS_URS_2025_02/941221811</t>
  </si>
  <si>
    <t>96</t>
  </si>
  <si>
    <t>Bourání konstrukcí</t>
  </si>
  <si>
    <t>42</t>
  </si>
  <si>
    <t>767161813</t>
  </si>
  <si>
    <t>Demontáž zábradlí do suti rovného nerozebíratelný spoj hmotnosti 1 m zábradlí do 20 kg</t>
  </si>
  <si>
    <t>-253123638</t>
  </si>
  <si>
    <t>https://podminky.urs.cz/item/CS_URS_2025_02/767161813</t>
  </si>
  <si>
    <t>43</t>
  </si>
  <si>
    <t>964053111</t>
  </si>
  <si>
    <t>Bourání samostatných trámů, průvlaků nebo pásů ze železobetonu bez přerušení výztuže, průřezu do 0,25 m2</t>
  </si>
  <si>
    <t>-1851404102</t>
  </si>
  <si>
    <t>https://podminky.urs.cz/item/CS_URS_2025_02/964053111</t>
  </si>
  <si>
    <t>"ŽB římsa"4,40*0,50*0,20</t>
  </si>
  <si>
    <t>44</t>
  </si>
  <si>
    <t>978015341</t>
  </si>
  <si>
    <t>Otlučení vápenných nebo vápenocementových omítek vnějších ploch s vyškrabáním spar a s očištěním zdiva stupně členitosti 1 a 2, v rozsahu přes 20 do 30 %</t>
  </si>
  <si>
    <t>-2097524665</t>
  </si>
  <si>
    <t>https://podminky.urs.cz/item/CS_URS_2025_02/978015341</t>
  </si>
  <si>
    <t>45</t>
  </si>
  <si>
    <t>98522101R</t>
  </si>
  <si>
    <t>Postupné rozebírání zdiva pro další použití kamenného, objemu přes 3 m3 včetně očištění, přemístění a uložení na deponii zhotovitele pro zpětné využití</t>
  </si>
  <si>
    <t>548529876</t>
  </si>
  <si>
    <t>997</t>
  </si>
  <si>
    <t>Doprava suti a vybouraných hmot</t>
  </si>
  <si>
    <t>46</t>
  </si>
  <si>
    <t>997221561</t>
  </si>
  <si>
    <t>Vodorovná doprava suti bez naložení, ale se složením a s hrubým urovnáním z kusových materiálů, na vzdálenost do 1 km</t>
  </si>
  <si>
    <t>1212289669</t>
  </si>
  <si>
    <t>https://podminky.urs.cz/item/CS_URS_2025_02/997221561</t>
  </si>
  <si>
    <t>47</t>
  </si>
  <si>
    <t>997221569</t>
  </si>
  <si>
    <t>Vodorovná doprava suti bez naložení, ale se složením a s hrubým urovnáním z kusových materiálů, na vzdálenost Příplatek k ceně za každý další započatý 1 km přes 1 km</t>
  </si>
  <si>
    <t>-54363929</t>
  </si>
  <si>
    <t>https://podminky.urs.cz/item/CS_URS_2025_02/997221569</t>
  </si>
  <si>
    <t>10,148*14 'Přepočtené koeficientem množství</t>
  </si>
  <si>
    <t>48</t>
  </si>
  <si>
    <t>997221611</t>
  </si>
  <si>
    <t>Nakládání na dopravní prostředky pro vodorovnou dopravu suti</t>
  </si>
  <si>
    <t>-2136989673</t>
  </si>
  <si>
    <t>https://podminky.urs.cz/item/CS_URS_2025_02/997221611</t>
  </si>
  <si>
    <t>49</t>
  </si>
  <si>
    <t>94621001</t>
  </si>
  <si>
    <t>poplatek za uložení stavebního odpadu železobetonového zatříděného kódem 17 01 01 na recyklační skládku</t>
  </si>
  <si>
    <t>1781033751</t>
  </si>
  <si>
    <t>50</t>
  </si>
  <si>
    <t>94621002</t>
  </si>
  <si>
    <t>poplatek za uložení stavebního odpadu cihelného zatříděného kódem 17 01 02 na recyklační skládku</t>
  </si>
  <si>
    <t>-883541951</t>
  </si>
  <si>
    <t>51</t>
  </si>
  <si>
    <t>94621006</t>
  </si>
  <si>
    <t>poplatek za uložení stavebního odpadu z asfaltových směsí bez obsahu dehtu zatříděného kódem 17 03 02 na recyklační skládku</t>
  </si>
  <si>
    <t>668956944</t>
  </si>
  <si>
    <t>52</t>
  </si>
  <si>
    <t>94621004</t>
  </si>
  <si>
    <t>poplatek za uložení směsného stavebního a demoličního odpadu zatříděného kódem 17 09 04 na recyklační skládku</t>
  </si>
  <si>
    <t>-1544173323</t>
  </si>
  <si>
    <t>53</t>
  </si>
  <si>
    <t>-234060442</t>
  </si>
  <si>
    <t>998</t>
  </si>
  <si>
    <t>Přesun hmot</t>
  </si>
  <si>
    <t>54</t>
  </si>
  <si>
    <t>998153131</t>
  </si>
  <si>
    <t>Přesun hmot pro zdi a valy samostatné se svislou nosnou konstrukcí zděnou nebo monolitickou betonovou tyčovou nebo plošnou vodorovná dopravní vzdálenost do 50 m, pro zdi základní výšky do 12 m</t>
  </si>
  <si>
    <t>1614368040</t>
  </si>
  <si>
    <t>https://podminky.urs.cz/item/CS_URS_2025_02/998153131</t>
  </si>
  <si>
    <t>PSV</t>
  </si>
  <si>
    <t>Práce a dodávky PSV</t>
  </si>
  <si>
    <t>783</t>
  </si>
  <si>
    <t>Dokončovací práce - nátěry</t>
  </si>
  <si>
    <t>55</t>
  </si>
  <si>
    <t>783301311</t>
  </si>
  <si>
    <t>Příprava podkladu zámečnických konstrukcí před provedením nátěru odmaštění odmašťovačem vodou ředitelným</t>
  </si>
  <si>
    <t>1058704089</t>
  </si>
  <si>
    <t>https://podminky.urs.cz/item/CS_URS_2025_02/783301311</t>
  </si>
  <si>
    <t>"stávající branka"2*1,00*1,10</t>
  </si>
  <si>
    <t>56</t>
  </si>
  <si>
    <t>783301401</t>
  </si>
  <si>
    <t>Příprava podkladu zámečnických konstrukcí před provedením nátěru ometení</t>
  </si>
  <si>
    <t>-1383698044</t>
  </si>
  <si>
    <t>https://podminky.urs.cz/item/CS_URS_2025_02/783301401</t>
  </si>
  <si>
    <t>57</t>
  </si>
  <si>
    <t>783314101</t>
  </si>
  <si>
    <t>Základní nátěr zámečnických konstrukcí jednonásobný syntetický</t>
  </si>
  <si>
    <t>-1461179661</t>
  </si>
  <si>
    <t>https://podminky.urs.cz/item/CS_URS_2025_02/783314101</t>
  </si>
  <si>
    <t>58</t>
  </si>
  <si>
    <t>783315101</t>
  </si>
  <si>
    <t>Mezinátěr zámečnických konstrukcí jednonásobný syntetický standardní</t>
  </si>
  <si>
    <t>1249771995</t>
  </si>
  <si>
    <t>https://podminky.urs.cz/item/CS_URS_2025_02/783315101</t>
  </si>
  <si>
    <t>59</t>
  </si>
  <si>
    <t>783317101</t>
  </si>
  <si>
    <t>Krycí nátěr (email) zámečnických konstrukcí jednonásobný syntetický standardní</t>
  </si>
  <si>
    <t>-865783118</t>
  </si>
  <si>
    <t>https://podminky.urs.cz/item/CS_URS_2025_02/783317101</t>
  </si>
  <si>
    <t>60</t>
  </si>
  <si>
    <t>783823135</t>
  </si>
  <si>
    <t>Penetrační nátěr omítek hladkých omítek hladkých, zrnitých tenkovrstvých nebo štukových stupně členitosti 1 a 2 silikonový</t>
  </si>
  <si>
    <t>-382060255</t>
  </si>
  <si>
    <t>https://podminky.urs.cz/item/CS_URS_2025_02/783823135</t>
  </si>
  <si>
    <t>61</t>
  </si>
  <si>
    <t>783827425</t>
  </si>
  <si>
    <t>Krycí (ochranný) nátěr omítek dvojnásobný hladkých omítek hladkých, zrnitých tenkovrstvých nebo štukových stupně členitosti 1 a 2 silikonový</t>
  </si>
  <si>
    <t>1281298716</t>
  </si>
  <si>
    <t>https://podminky.urs.cz/item/CS_URS_2025_02/783827425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</si>
  <si>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</si>
  <si>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</si>
  <si>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</si>
  <si>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</si>
  <si>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</si>
  <si>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</si>
  <si>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</si>
  <si>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-1620345519</t>
  </si>
  <si>
    <t>https://podminky.urs.cz/item/CS_URS_2025_02/010001000</t>
  </si>
  <si>
    <t>P</t>
  </si>
  <si>
    <t>Poznámka k položce:_x000d_
- vytyčení tras technické infrastruktury, zejména energetických a komunikačních vedení, vodovodní, plynovodní a stokové sítě, případně jiné překážky podle Zákona 183/2006 Sb., § 153, odst. 1_x000d_
- dílenská, výrobní nebo montážní dokumentace dle potřeby zhotovitele_x000d_
- prostorové (směrové i výškové) vytýčení stavby, průběžná a kontrolní geodetická měření</t>
  </si>
  <si>
    <t>VRN3</t>
  </si>
  <si>
    <t>Zařízení staveniště</t>
  </si>
  <si>
    <t>63</t>
  </si>
  <si>
    <t>030001000</t>
  </si>
  <si>
    <t>55466292</t>
  </si>
  <si>
    <t>https://podminky.urs.cz/item/CS_URS_2025_02/030001000</t>
  </si>
  <si>
    <t>Poznámka k položce:_x000d_
- vybavení ZS po celou dobu provádění prací dle potřeb zhotovitele jako jsou kancelářské, šatní a skladovací buňky, mobilní toalety a pod._x000d__x000d_
- napojení na média potřebná pro provozování ZS; popř. stavby dle potřeb zhotovitele_x000d__x000d_
- staveništní skládky materiálu dle potřeb zhotovitele_x000d_
- zajištění elektrické energie pomocí agregátů_x000d_
- dovoz vody_x000d__x000d_
- oplocení ZS dle potřeb zhotovitele_x000d_
- dopravní značení na staveništi_x000d__x000d_
- náklady na provozování, údržbu a následnou likvidaci ZS po dokončení prací dle potřeb zhotovitele</t>
  </si>
  <si>
    <t>VRN7</t>
  </si>
  <si>
    <t>Provozní vlivy</t>
  </si>
  <si>
    <t>64</t>
  </si>
  <si>
    <t>072103001</t>
  </si>
  <si>
    <t>Projednání a zajištění DIO místní komunikace</t>
  </si>
  <si>
    <t>-135172016</t>
  </si>
  <si>
    <t>https://podminky.urs.cz/item/CS_URS_2025_02/072103001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</si>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</sst>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2211214" TargetMode="External" /><Relationship Id="rId2" Type="http://schemas.openxmlformats.org/officeDocument/2006/relationships/hyperlink" Target="https://podminky.urs.cz/item/CS_URS_2025_02/113107141" TargetMode="External" /><Relationship Id="rId3" Type="http://schemas.openxmlformats.org/officeDocument/2006/relationships/hyperlink" Target="https://podminky.urs.cz/item/CS_URS_2025_02/122211101" TargetMode="External" /><Relationship Id="rId4" Type="http://schemas.openxmlformats.org/officeDocument/2006/relationships/hyperlink" Target="https://podminky.urs.cz/item/CS_URS_2025_02/167111101" TargetMode="External" /><Relationship Id="rId5" Type="http://schemas.openxmlformats.org/officeDocument/2006/relationships/hyperlink" Target="https://podminky.urs.cz/item/CS_URS_2025_02/162751117" TargetMode="External" /><Relationship Id="rId6" Type="http://schemas.openxmlformats.org/officeDocument/2006/relationships/hyperlink" Target="https://podminky.urs.cz/item/CS_URS_2025_02/162751139" TargetMode="External" /><Relationship Id="rId7" Type="http://schemas.openxmlformats.org/officeDocument/2006/relationships/hyperlink" Target="https://podminky.urs.cz/item/CS_URS_2025_02/174111101" TargetMode="External" /><Relationship Id="rId8" Type="http://schemas.openxmlformats.org/officeDocument/2006/relationships/hyperlink" Target="https://podminky.urs.cz/item/CS_URS_2025_02/174211202" TargetMode="External" /><Relationship Id="rId9" Type="http://schemas.openxmlformats.org/officeDocument/2006/relationships/hyperlink" Target="https://podminky.urs.cz/item/CS_URS_2025_02/184911311" TargetMode="External" /><Relationship Id="rId10" Type="http://schemas.openxmlformats.org/officeDocument/2006/relationships/hyperlink" Target="https://podminky.urs.cz/item/CS_URS_2025_02/184911161" TargetMode="External" /><Relationship Id="rId11" Type="http://schemas.openxmlformats.org/officeDocument/2006/relationships/hyperlink" Target="https://podminky.urs.cz/item/CS_URS_2025_02/211971110" TargetMode="External" /><Relationship Id="rId12" Type="http://schemas.openxmlformats.org/officeDocument/2006/relationships/hyperlink" Target="https://podminky.urs.cz/item/CS_URS_2025_02/212532111" TargetMode="External" /><Relationship Id="rId13" Type="http://schemas.openxmlformats.org/officeDocument/2006/relationships/hyperlink" Target="https://podminky.urs.cz/item/CS_URS_2025_02/212755213" TargetMode="External" /><Relationship Id="rId14" Type="http://schemas.openxmlformats.org/officeDocument/2006/relationships/hyperlink" Target="https://podminky.urs.cz/item/CS_URS_2025_02/317321018" TargetMode="External" /><Relationship Id="rId15" Type="http://schemas.openxmlformats.org/officeDocument/2006/relationships/hyperlink" Target="https://podminky.urs.cz/item/CS_URS_2025_02/317353111" TargetMode="External" /><Relationship Id="rId16" Type="http://schemas.openxmlformats.org/officeDocument/2006/relationships/hyperlink" Target="https://podminky.urs.cz/item/CS_URS_2025_02/317353112" TargetMode="External" /><Relationship Id="rId17" Type="http://schemas.openxmlformats.org/officeDocument/2006/relationships/hyperlink" Target="https://podminky.urs.cz/item/CS_URS_2025_02/317361016" TargetMode="External" /><Relationship Id="rId18" Type="http://schemas.openxmlformats.org/officeDocument/2006/relationships/hyperlink" Target="https://podminky.urs.cz/item/CS_URS_2025_02/622325102" TargetMode="External" /><Relationship Id="rId19" Type="http://schemas.openxmlformats.org/officeDocument/2006/relationships/hyperlink" Target="https://podminky.urs.cz/item/CS_URS_2025_02/623131121" TargetMode="External" /><Relationship Id="rId20" Type="http://schemas.openxmlformats.org/officeDocument/2006/relationships/hyperlink" Target="https://podminky.urs.cz/item/CS_URS_2025_02/623142001" TargetMode="External" /><Relationship Id="rId21" Type="http://schemas.openxmlformats.org/officeDocument/2006/relationships/hyperlink" Target="https://podminky.urs.cz/item/CS_URS_2025_02/623321131" TargetMode="External" /><Relationship Id="rId22" Type="http://schemas.openxmlformats.org/officeDocument/2006/relationships/hyperlink" Target="https://podminky.urs.cz/item/CS_URS_2025_02/629995101" TargetMode="External" /><Relationship Id="rId23" Type="http://schemas.openxmlformats.org/officeDocument/2006/relationships/hyperlink" Target="https://podminky.urs.cz/item/CS_URS_2025_02/9111211.R" TargetMode="External" /><Relationship Id="rId24" Type="http://schemas.openxmlformats.org/officeDocument/2006/relationships/hyperlink" Target="https://podminky.urs.cz/item/CS_URS_2025_02/916331112" TargetMode="External" /><Relationship Id="rId25" Type="http://schemas.openxmlformats.org/officeDocument/2006/relationships/hyperlink" Target="https://podminky.urs.cz/item/CS_URS_2025_02/919121233" TargetMode="External" /><Relationship Id="rId26" Type="http://schemas.openxmlformats.org/officeDocument/2006/relationships/hyperlink" Target="https://podminky.urs.cz/item/CS_URS_2025_02/919735112" TargetMode="External" /><Relationship Id="rId27" Type="http://schemas.openxmlformats.org/officeDocument/2006/relationships/hyperlink" Target="https://podminky.urs.cz/item/CS_URS_2025_02/931991211" TargetMode="External" /><Relationship Id="rId28" Type="http://schemas.openxmlformats.org/officeDocument/2006/relationships/hyperlink" Target="https://podminky.urs.cz/item/CS_URS_2025_02/624631212" TargetMode="External" /><Relationship Id="rId29" Type="http://schemas.openxmlformats.org/officeDocument/2006/relationships/hyperlink" Target="https://podminky.urs.cz/item/CS_URS_2025_02/941221111" TargetMode="External" /><Relationship Id="rId30" Type="http://schemas.openxmlformats.org/officeDocument/2006/relationships/hyperlink" Target="https://podminky.urs.cz/item/CS_URS_2025_02/941221211" TargetMode="External" /><Relationship Id="rId31" Type="http://schemas.openxmlformats.org/officeDocument/2006/relationships/hyperlink" Target="https://podminky.urs.cz/item/CS_URS_2025_02/941221811" TargetMode="External" /><Relationship Id="rId32" Type="http://schemas.openxmlformats.org/officeDocument/2006/relationships/hyperlink" Target="https://podminky.urs.cz/item/CS_URS_2025_02/767161813" TargetMode="External" /><Relationship Id="rId33" Type="http://schemas.openxmlformats.org/officeDocument/2006/relationships/hyperlink" Target="https://podminky.urs.cz/item/CS_URS_2025_02/964053111" TargetMode="External" /><Relationship Id="rId34" Type="http://schemas.openxmlformats.org/officeDocument/2006/relationships/hyperlink" Target="https://podminky.urs.cz/item/CS_URS_2025_02/978015341" TargetMode="External" /><Relationship Id="rId35" Type="http://schemas.openxmlformats.org/officeDocument/2006/relationships/hyperlink" Target="https://podminky.urs.cz/item/CS_URS_2025_02/997221561" TargetMode="External" /><Relationship Id="rId36" Type="http://schemas.openxmlformats.org/officeDocument/2006/relationships/hyperlink" Target="https://podminky.urs.cz/item/CS_URS_2025_02/997221569" TargetMode="External" /><Relationship Id="rId37" Type="http://schemas.openxmlformats.org/officeDocument/2006/relationships/hyperlink" Target="https://podminky.urs.cz/item/CS_URS_2025_02/997221611" TargetMode="External" /><Relationship Id="rId38" Type="http://schemas.openxmlformats.org/officeDocument/2006/relationships/hyperlink" Target="https://podminky.urs.cz/item/CS_URS_2025_02/998153131" TargetMode="External" /><Relationship Id="rId39" Type="http://schemas.openxmlformats.org/officeDocument/2006/relationships/hyperlink" Target="https://podminky.urs.cz/item/CS_URS_2025_02/783301311" TargetMode="External" /><Relationship Id="rId40" Type="http://schemas.openxmlformats.org/officeDocument/2006/relationships/hyperlink" Target="https://podminky.urs.cz/item/CS_URS_2025_02/783301401" TargetMode="External" /><Relationship Id="rId41" Type="http://schemas.openxmlformats.org/officeDocument/2006/relationships/hyperlink" Target="https://podminky.urs.cz/item/CS_URS_2025_02/783314101" TargetMode="External" /><Relationship Id="rId42" Type="http://schemas.openxmlformats.org/officeDocument/2006/relationships/hyperlink" Target="https://podminky.urs.cz/item/CS_URS_2025_02/783315101" TargetMode="External" /><Relationship Id="rId43" Type="http://schemas.openxmlformats.org/officeDocument/2006/relationships/hyperlink" Target="https://podminky.urs.cz/item/CS_URS_2025_02/783317101" TargetMode="External" /><Relationship Id="rId44" Type="http://schemas.openxmlformats.org/officeDocument/2006/relationships/hyperlink" Target="https://podminky.urs.cz/item/CS_URS_2025_02/783823135" TargetMode="External" /><Relationship Id="rId45" Type="http://schemas.openxmlformats.org/officeDocument/2006/relationships/hyperlink" Target="https://podminky.urs.cz/item/CS_URS_2025_02/783827425" TargetMode="External" /><Relationship Id="rId46" Type="http://schemas.openxmlformats.org/officeDocument/2006/relationships/hyperlink" Target="https://podminky.urs.cz/item/CS_URS_2025_02/010001000" TargetMode="External" /><Relationship Id="rId47" Type="http://schemas.openxmlformats.org/officeDocument/2006/relationships/hyperlink" Target="https://podminky.urs.cz/item/CS_URS_2025_02/030001000" TargetMode="External" /><Relationship Id="rId48" Type="http://schemas.openxmlformats.org/officeDocument/2006/relationships/hyperlink" Target="https://podminky.urs.cz/item/CS_URS_2025_02/072103001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128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opěrné zdi u budovy B1, 28.října 1155/2, Děčín I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28.října 1155/2, Děčín I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18. 7. 2025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Děčín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'128 - Oprava opěrné zdi u...'!J28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'128 - Oprava opěrné zdi u...'!P89</f>
        <v>0</v>
      </c>
      <c r="AV55" s="121">
        <f>'128 - Oprava opěrné zdi u...'!J31</f>
        <v>0</v>
      </c>
      <c r="AW55" s="121">
        <f>'128 - Oprava opěrné zdi u...'!J32</f>
        <v>0</v>
      </c>
      <c r="AX55" s="121">
        <f>'128 - Oprava opěrné zdi u...'!J33</f>
        <v>0</v>
      </c>
      <c r="AY55" s="121">
        <f>'128 - Oprava opěrné zdi u...'!J34</f>
        <v>0</v>
      </c>
      <c r="AZ55" s="121">
        <f>'128 - Oprava opěrné zdi u...'!F31</f>
        <v>0</v>
      </c>
      <c r="BA55" s="121">
        <f>'128 - Oprava opěrné zdi u...'!F32</f>
        <v>0</v>
      </c>
      <c r="BB55" s="121">
        <f>'128 - Oprava opěrné zdi u...'!F33</f>
        <v>0</v>
      </c>
      <c r="BC55" s="121">
        <f>'128 - Oprava opěrné zdi u...'!F34</f>
        <v>0</v>
      </c>
      <c r="BD55" s="123">
        <f>'128 - Oprava opěrné zdi u...'!F35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tXmoqr47tObrU5xTn5nQKZyKFJeo40CxNSVoQDEQjZSg3MlvOGDkqD+ZU1PTPD7J5EE9DEc9yhXdoF38FBgpMw==" hashValue="ncZPheAXIJf6O6G8MDMp7Zmc86cwZdaMFuuURY7P1ogkThlYZPG/yGroNGpEvam/CECKo339F5gXvp5kTgUCM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28 - Oprava opěrné zdi u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79</v>
      </c>
    </row>
    <row r="4" s="1" customFormat="1" ht="24.96" customHeight="1">
      <c r="B4" s="22"/>
      <c r="D4" s="127" t="s">
        <v>80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18. 7. 2025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27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28</v>
      </c>
      <c r="F13" s="40"/>
      <c r="G13" s="40"/>
      <c r="H13" s="40"/>
      <c r="I13" s="129" t="s">
        <v>29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30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29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32</v>
      </c>
      <c r="E18" s="40"/>
      <c r="F18" s="40"/>
      <c r="G18" s="40"/>
      <c r="H18" s="40"/>
      <c r="I18" s="129" t="s">
        <v>26</v>
      </c>
      <c r="J18" s="132" t="str">
        <f>IF('Rekapitulace stavby'!AN16="","",'Rekapitulace stavby'!AN16)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stavby'!E17="","",'Rekapitulace stavby'!E17)</f>
        <v xml:space="preserve"> </v>
      </c>
      <c r="F19" s="40"/>
      <c r="G19" s="40"/>
      <c r="H19" s="40"/>
      <c r="I19" s="129" t="s">
        <v>29</v>
      </c>
      <c r="J19" s="132" t="str">
        <f>IF('Rekapitulace stavby'!AN17="","",'Rekapitulace stavby'!AN17)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35</v>
      </c>
      <c r="E21" s="40"/>
      <c r="F21" s="40"/>
      <c r="G21" s="40"/>
      <c r="H21" s="40"/>
      <c r="I21" s="129" t="s">
        <v>26</v>
      </c>
      <c r="J21" s="132" t="str">
        <f>IF('Rekapitulace stavby'!AN19="","",'Rekapitulace stavby'!AN19)</f>
        <v/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tr">
        <f>IF('Rekapitulace stavby'!E20="","",'Rekapitulace stavby'!E20)</f>
        <v xml:space="preserve"> </v>
      </c>
      <c r="F22" s="40"/>
      <c r="G22" s="40"/>
      <c r="H22" s="40"/>
      <c r="I22" s="129" t="s">
        <v>29</v>
      </c>
      <c r="J22" s="132" t="str">
        <f>IF('Rekapitulace stavby'!AN20="","",'Rekapitulace stavby'!AN20)</f>
        <v/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ROUND(J89,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ROUND((SUM(BE89:BE288)),  2)</f>
        <v>0</v>
      </c>
      <c r="G31" s="40"/>
      <c r="H31" s="40"/>
      <c r="I31" s="144">
        <v>0.20999999999999999</v>
      </c>
      <c r="J31" s="143">
        <f>ROUND(((SUM(BE89:BE288))*I31),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ROUND((SUM(BF89:BF288)),  2)</f>
        <v>0</v>
      </c>
      <c r="G32" s="40"/>
      <c r="H32" s="40"/>
      <c r="I32" s="144">
        <v>0.12</v>
      </c>
      <c r="J32" s="143">
        <f>ROUND(((SUM(BF89:BF288))*I32),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ROUND((SUM(BG89:BG288)),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ROUND((SUM(BH89:BH288)),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ROUND((SUM(BI89:BI288)),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81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Oprava opěrné zdi u budovy B1, 28.října 1155/2, Děčín I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28.října 1155/2, Děčín I</v>
      </c>
      <c r="G48" s="42"/>
      <c r="H48" s="42"/>
      <c r="I48" s="34" t="s">
        <v>23</v>
      </c>
      <c r="J48" s="74" t="str">
        <f>IF(J10="","",J10)</f>
        <v>18. 7. 2025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Statutární město Děčín</v>
      </c>
      <c r="G50" s="42"/>
      <c r="H50" s="42"/>
      <c r="I50" s="34" t="s">
        <v>32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30</v>
      </c>
      <c r="D51" s="42"/>
      <c r="E51" s="42"/>
      <c r="F51" s="29" t="str">
        <f>IF(E16="","",E16)</f>
        <v>Vyplň údaj</v>
      </c>
      <c r="G51" s="42"/>
      <c r="H51" s="42"/>
      <c r="I51" s="34" t="s">
        <v>35</v>
      </c>
      <c r="J51" s="38" t="str">
        <f>E22</f>
        <v xml:space="preserve"> 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82</v>
      </c>
      <c r="D53" s="157"/>
      <c r="E53" s="157"/>
      <c r="F53" s="157"/>
      <c r="G53" s="157"/>
      <c r="H53" s="157"/>
      <c r="I53" s="157"/>
      <c r="J53" s="158" t="s">
        <v>83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J89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84</v>
      </c>
    </row>
    <row r="56" s="9" customFormat="1" ht="24.96" customHeight="1">
      <c r="A56" s="9"/>
      <c r="B56" s="160"/>
      <c r="C56" s="161"/>
      <c r="D56" s="162" t="s">
        <v>85</v>
      </c>
      <c r="E56" s="163"/>
      <c r="F56" s="163"/>
      <c r="G56" s="163"/>
      <c r="H56" s="163"/>
      <c r="I56" s="163"/>
      <c r="J56" s="164">
        <f>J90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86</v>
      </c>
      <c r="E57" s="169"/>
      <c r="F57" s="169"/>
      <c r="G57" s="169"/>
      <c r="H57" s="169"/>
      <c r="I57" s="169"/>
      <c r="J57" s="170">
        <f>J91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87</v>
      </c>
      <c r="E58" s="169"/>
      <c r="F58" s="169"/>
      <c r="G58" s="169"/>
      <c r="H58" s="169"/>
      <c r="I58" s="169"/>
      <c r="J58" s="170">
        <f>J128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88</v>
      </c>
      <c r="E59" s="169"/>
      <c r="F59" s="169"/>
      <c r="G59" s="169"/>
      <c r="H59" s="169"/>
      <c r="I59" s="169"/>
      <c r="J59" s="170">
        <f>J149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J172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90</v>
      </c>
      <c r="E61" s="169"/>
      <c r="F61" s="169"/>
      <c r="G61" s="169"/>
      <c r="H61" s="169"/>
      <c r="I61" s="169"/>
      <c r="J61" s="170">
        <f>J189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91</v>
      </c>
      <c r="E62" s="169"/>
      <c r="F62" s="169"/>
      <c r="G62" s="169"/>
      <c r="H62" s="169"/>
      <c r="I62" s="169"/>
      <c r="J62" s="170">
        <f>J217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92</v>
      </c>
      <c r="E63" s="169"/>
      <c r="F63" s="169"/>
      <c r="G63" s="169"/>
      <c r="H63" s="169"/>
      <c r="I63" s="169"/>
      <c r="J63" s="170">
        <f>J225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93</v>
      </c>
      <c r="E64" s="169"/>
      <c r="F64" s="169"/>
      <c r="G64" s="169"/>
      <c r="H64" s="169"/>
      <c r="I64" s="169"/>
      <c r="J64" s="170">
        <f>J240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94</v>
      </c>
      <c r="E65" s="169"/>
      <c r="F65" s="169"/>
      <c r="G65" s="169"/>
      <c r="H65" s="169"/>
      <c r="I65" s="169"/>
      <c r="J65" s="170">
        <f>J253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95</v>
      </c>
      <c r="E66" s="163"/>
      <c r="F66" s="163"/>
      <c r="G66" s="163"/>
      <c r="H66" s="163"/>
      <c r="I66" s="163"/>
      <c r="J66" s="164">
        <f>J256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96</v>
      </c>
      <c r="E67" s="169"/>
      <c r="F67" s="169"/>
      <c r="G67" s="169"/>
      <c r="H67" s="169"/>
      <c r="I67" s="169"/>
      <c r="J67" s="170">
        <f>J257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0"/>
      <c r="C68" s="161"/>
      <c r="D68" s="162" t="s">
        <v>97</v>
      </c>
      <c r="E68" s="163"/>
      <c r="F68" s="163"/>
      <c r="G68" s="163"/>
      <c r="H68" s="163"/>
      <c r="I68" s="163"/>
      <c r="J68" s="164">
        <f>J277</f>
        <v>0</v>
      </c>
      <c r="K68" s="161"/>
      <c r="L68" s="16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6"/>
      <c r="C69" s="167"/>
      <c r="D69" s="168" t="s">
        <v>98</v>
      </c>
      <c r="E69" s="169"/>
      <c r="F69" s="169"/>
      <c r="G69" s="169"/>
      <c r="H69" s="169"/>
      <c r="I69" s="169"/>
      <c r="J69" s="170">
        <f>J278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99</v>
      </c>
      <c r="E70" s="169"/>
      <c r="F70" s="169"/>
      <c r="G70" s="169"/>
      <c r="H70" s="169"/>
      <c r="I70" s="169"/>
      <c r="J70" s="170">
        <f>J282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100</v>
      </c>
      <c r="E71" s="169"/>
      <c r="F71" s="169"/>
      <c r="G71" s="169"/>
      <c r="H71" s="169"/>
      <c r="I71" s="169"/>
      <c r="J71" s="170">
        <f>J286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101</v>
      </c>
      <c r="D78" s="42"/>
      <c r="E78" s="42"/>
      <c r="F78" s="42"/>
      <c r="G78" s="42"/>
      <c r="H78" s="42"/>
      <c r="I78" s="42"/>
      <c r="J78" s="42"/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E7</f>
        <v>Oprava opěrné zdi u budovy B1, 28.října 1155/2, Děčín I</v>
      </c>
      <c r="F81" s="42"/>
      <c r="G81" s="42"/>
      <c r="H81" s="42"/>
      <c r="I81" s="42"/>
      <c r="J81" s="42"/>
      <c r="K81" s="42"/>
      <c r="L81" s="13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F10</f>
        <v>28.října 1155/2, Děčín I</v>
      </c>
      <c r="G83" s="42"/>
      <c r="H83" s="42"/>
      <c r="I83" s="34" t="s">
        <v>23</v>
      </c>
      <c r="J83" s="74" t="str">
        <f>IF(J10="","",J10)</f>
        <v>18. 7. 2025</v>
      </c>
      <c r="K83" s="4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E13</f>
        <v>Statutární město Děčín</v>
      </c>
      <c r="G85" s="42"/>
      <c r="H85" s="42"/>
      <c r="I85" s="34" t="s">
        <v>32</v>
      </c>
      <c r="J85" s="38" t="str">
        <f>E19</f>
        <v xml:space="preserve"> </v>
      </c>
      <c r="K85" s="42"/>
      <c r="L85" s="13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30</v>
      </c>
      <c r="D86" s="42"/>
      <c r="E86" s="42"/>
      <c r="F86" s="29" t="str">
        <f>IF(E16="","",E16)</f>
        <v>Vyplň údaj</v>
      </c>
      <c r="G86" s="42"/>
      <c r="H86" s="42"/>
      <c r="I86" s="34" t="s">
        <v>35</v>
      </c>
      <c r="J86" s="38" t="str">
        <f>E22</f>
        <v xml:space="preserve"> </v>
      </c>
      <c r="K86" s="42"/>
      <c r="L86" s="13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2"/>
      <c r="B88" s="173"/>
      <c r="C88" s="174" t="s">
        <v>102</v>
      </c>
      <c r="D88" s="175" t="s">
        <v>57</v>
      </c>
      <c r="E88" s="175" t="s">
        <v>53</v>
      </c>
      <c r="F88" s="175" t="s">
        <v>54</v>
      </c>
      <c r="G88" s="175" t="s">
        <v>103</v>
      </c>
      <c r="H88" s="175" t="s">
        <v>104</v>
      </c>
      <c r="I88" s="175" t="s">
        <v>105</v>
      </c>
      <c r="J88" s="175" t="s">
        <v>83</v>
      </c>
      <c r="K88" s="176" t="s">
        <v>106</v>
      </c>
      <c r="L88" s="177"/>
      <c r="M88" s="94" t="s">
        <v>19</v>
      </c>
      <c r="N88" s="95" t="s">
        <v>42</v>
      </c>
      <c r="O88" s="95" t="s">
        <v>107</v>
      </c>
      <c r="P88" s="95" t="s">
        <v>108</v>
      </c>
      <c r="Q88" s="95" t="s">
        <v>109</v>
      </c>
      <c r="R88" s="95" t="s">
        <v>110</v>
      </c>
      <c r="S88" s="95" t="s">
        <v>111</v>
      </c>
      <c r="T88" s="96" t="s">
        <v>112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40"/>
      <c r="B89" s="41"/>
      <c r="C89" s="101" t="s">
        <v>113</v>
      </c>
      <c r="D89" s="42"/>
      <c r="E89" s="42"/>
      <c r="F89" s="42"/>
      <c r="G89" s="42"/>
      <c r="H89" s="42"/>
      <c r="I89" s="42"/>
      <c r="J89" s="178">
        <f>BK89</f>
        <v>0</v>
      </c>
      <c r="K89" s="42"/>
      <c r="L89" s="46"/>
      <c r="M89" s="97"/>
      <c r="N89" s="179"/>
      <c r="O89" s="98"/>
      <c r="P89" s="180">
        <f>P90+P256+P277</f>
        <v>0</v>
      </c>
      <c r="Q89" s="98"/>
      <c r="R89" s="180">
        <f>R90+R256+R277</f>
        <v>26.069781069999998</v>
      </c>
      <c r="S89" s="98"/>
      <c r="T89" s="181">
        <f>T90+T256+T277</f>
        <v>10.14822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84</v>
      </c>
      <c r="BK89" s="182">
        <f>BK90+BK256+BK277</f>
        <v>0</v>
      </c>
    </row>
    <row r="90" s="12" customFormat="1" ht="25.92" customHeight="1">
      <c r="A90" s="12"/>
      <c r="B90" s="183"/>
      <c r="C90" s="184"/>
      <c r="D90" s="185" t="s">
        <v>71</v>
      </c>
      <c r="E90" s="186" t="s">
        <v>114</v>
      </c>
      <c r="F90" s="186" t="s">
        <v>115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P91+P128+P149+P172+P189+P217+P225+P240+P253</f>
        <v>0</v>
      </c>
      <c r="Q90" s="191"/>
      <c r="R90" s="192">
        <f>R91+R128+R149+R172+R189+R217+R225+R240+R253</f>
        <v>26.063351069999996</v>
      </c>
      <c r="S90" s="191"/>
      <c r="T90" s="193">
        <f>T91+T128+T149+T172+T189+T217+T225+T240+T253</f>
        <v>10.14822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77</v>
      </c>
      <c r="AT90" s="195" t="s">
        <v>71</v>
      </c>
      <c r="AU90" s="195" t="s">
        <v>72</v>
      </c>
      <c r="AY90" s="194" t="s">
        <v>116</v>
      </c>
      <c r="BK90" s="196">
        <f>BK91+BK128+BK149+BK172+BK189+BK217+BK225+BK240+BK253</f>
        <v>0</v>
      </c>
    </row>
    <row r="91" s="12" customFormat="1" ht="22.8" customHeight="1">
      <c r="A91" s="12"/>
      <c r="B91" s="183"/>
      <c r="C91" s="184"/>
      <c r="D91" s="185" t="s">
        <v>71</v>
      </c>
      <c r="E91" s="197" t="s">
        <v>77</v>
      </c>
      <c r="F91" s="197" t="s">
        <v>117</v>
      </c>
      <c r="G91" s="184"/>
      <c r="H91" s="184"/>
      <c r="I91" s="187"/>
      <c r="J91" s="198">
        <f>BK91</f>
        <v>0</v>
      </c>
      <c r="K91" s="184"/>
      <c r="L91" s="189"/>
      <c r="M91" s="190"/>
      <c r="N91" s="191"/>
      <c r="O91" s="191"/>
      <c r="P91" s="192">
        <f>SUM(P92:P127)</f>
        <v>0</v>
      </c>
      <c r="Q91" s="191"/>
      <c r="R91" s="192">
        <f>SUM(R92:R127)</f>
        <v>3.7947614000000001</v>
      </c>
      <c r="S91" s="191"/>
      <c r="T91" s="193">
        <f>SUM(T92:T127)</f>
        <v>3.2709999999999999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77</v>
      </c>
      <c r="AT91" s="195" t="s">
        <v>71</v>
      </c>
      <c r="AU91" s="195" t="s">
        <v>77</v>
      </c>
      <c r="AY91" s="194" t="s">
        <v>116</v>
      </c>
      <c r="BK91" s="196">
        <f>SUM(BK92:BK127)</f>
        <v>0</v>
      </c>
    </row>
    <row r="92" s="2" customFormat="1" ht="21.75" customHeight="1">
      <c r="A92" s="40"/>
      <c r="B92" s="41"/>
      <c r="C92" s="199" t="s">
        <v>77</v>
      </c>
      <c r="D92" s="199" t="s">
        <v>118</v>
      </c>
      <c r="E92" s="200" t="s">
        <v>119</v>
      </c>
      <c r="F92" s="201" t="s">
        <v>120</v>
      </c>
      <c r="G92" s="202" t="s">
        <v>121</v>
      </c>
      <c r="H92" s="203">
        <v>1</v>
      </c>
      <c r="I92" s="204"/>
      <c r="J92" s="205">
        <f>ROUND(I92*H92,2)</f>
        <v>0</v>
      </c>
      <c r="K92" s="201" t="s">
        <v>122</v>
      </c>
      <c r="L92" s="46"/>
      <c r="M92" s="206" t="s">
        <v>19</v>
      </c>
      <c r="N92" s="207" t="s">
        <v>43</v>
      </c>
      <c r="O92" s="86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0" t="s">
        <v>123</v>
      </c>
      <c r="AT92" s="210" t="s">
        <v>118</v>
      </c>
      <c r="AU92" s="210" t="s">
        <v>79</v>
      </c>
      <c r="AY92" s="19" t="s">
        <v>116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9" t="s">
        <v>77</v>
      </c>
      <c r="BK92" s="211">
        <f>ROUND(I92*H92,2)</f>
        <v>0</v>
      </c>
      <c r="BL92" s="19" t="s">
        <v>123</v>
      </c>
      <c r="BM92" s="210" t="s">
        <v>124</v>
      </c>
    </row>
    <row r="93" s="2" customFormat="1">
      <c r="A93" s="40"/>
      <c r="B93" s="41"/>
      <c r="C93" s="42"/>
      <c r="D93" s="212" t="s">
        <v>125</v>
      </c>
      <c r="E93" s="42"/>
      <c r="F93" s="213" t="s">
        <v>126</v>
      </c>
      <c r="G93" s="42"/>
      <c r="H93" s="42"/>
      <c r="I93" s="214"/>
      <c r="J93" s="42"/>
      <c r="K93" s="42"/>
      <c r="L93" s="46"/>
      <c r="M93" s="215"/>
      <c r="N93" s="21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125</v>
      </c>
      <c r="AU93" s="19" t="s">
        <v>79</v>
      </c>
    </row>
    <row r="94" s="2" customFormat="1" ht="24.15" customHeight="1">
      <c r="A94" s="40"/>
      <c r="B94" s="41"/>
      <c r="C94" s="199" t="s">
        <v>79</v>
      </c>
      <c r="D94" s="199" t="s">
        <v>118</v>
      </c>
      <c r="E94" s="200" t="s">
        <v>127</v>
      </c>
      <c r="F94" s="201" t="s">
        <v>128</v>
      </c>
      <c r="G94" s="202" t="s">
        <v>129</v>
      </c>
      <c r="H94" s="203">
        <v>2</v>
      </c>
      <c r="I94" s="204"/>
      <c r="J94" s="205">
        <f>ROUND(I94*H94,2)</f>
        <v>0</v>
      </c>
      <c r="K94" s="201" t="s">
        <v>122</v>
      </c>
      <c r="L94" s="46"/>
      <c r="M94" s="206" t="s">
        <v>19</v>
      </c>
      <c r="N94" s="207" t="s">
        <v>43</v>
      </c>
      <c r="O94" s="86"/>
      <c r="P94" s="208">
        <f>O94*H94</f>
        <v>0</v>
      </c>
      <c r="Q94" s="208">
        <v>0</v>
      </c>
      <c r="R94" s="208">
        <f>Q94*H94</f>
        <v>0</v>
      </c>
      <c r="S94" s="208">
        <v>0.098000000000000004</v>
      </c>
      <c r="T94" s="209">
        <f>S94*H94</f>
        <v>0.19600000000000001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0" t="s">
        <v>123</v>
      </c>
      <c r="AT94" s="210" t="s">
        <v>118</v>
      </c>
      <c r="AU94" s="210" t="s">
        <v>79</v>
      </c>
      <c r="AY94" s="19" t="s">
        <v>116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9" t="s">
        <v>77</v>
      </c>
      <c r="BK94" s="211">
        <f>ROUND(I94*H94,2)</f>
        <v>0</v>
      </c>
      <c r="BL94" s="19" t="s">
        <v>123</v>
      </c>
      <c r="BM94" s="210" t="s">
        <v>130</v>
      </c>
    </row>
    <row r="95" s="2" customFormat="1">
      <c r="A95" s="40"/>
      <c r="B95" s="41"/>
      <c r="C95" s="42"/>
      <c r="D95" s="212" t="s">
        <v>125</v>
      </c>
      <c r="E95" s="42"/>
      <c r="F95" s="213" t="s">
        <v>131</v>
      </c>
      <c r="G95" s="42"/>
      <c r="H95" s="42"/>
      <c r="I95" s="214"/>
      <c r="J95" s="42"/>
      <c r="K95" s="42"/>
      <c r="L95" s="46"/>
      <c r="M95" s="215"/>
      <c r="N95" s="21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125</v>
      </c>
      <c r="AU95" s="19" t="s">
        <v>79</v>
      </c>
    </row>
    <row r="96" s="13" customFormat="1">
      <c r="A96" s="13"/>
      <c r="B96" s="217"/>
      <c r="C96" s="218"/>
      <c r="D96" s="219" t="s">
        <v>132</v>
      </c>
      <c r="E96" s="220" t="s">
        <v>19</v>
      </c>
      <c r="F96" s="221" t="s">
        <v>133</v>
      </c>
      <c r="G96" s="218"/>
      <c r="H96" s="222">
        <v>2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132</v>
      </c>
      <c r="AU96" s="228" t="s">
        <v>79</v>
      </c>
      <c r="AV96" s="13" t="s">
        <v>79</v>
      </c>
      <c r="AW96" s="13" t="s">
        <v>34</v>
      </c>
      <c r="AX96" s="13" t="s">
        <v>77</v>
      </c>
      <c r="AY96" s="228" t="s">
        <v>116</v>
      </c>
    </row>
    <row r="97" s="2" customFormat="1" ht="16.5" customHeight="1">
      <c r="A97" s="40"/>
      <c r="B97" s="41"/>
      <c r="C97" s="199" t="s">
        <v>134</v>
      </c>
      <c r="D97" s="199" t="s">
        <v>118</v>
      </c>
      <c r="E97" s="200" t="s">
        <v>135</v>
      </c>
      <c r="F97" s="201" t="s">
        <v>136</v>
      </c>
      <c r="G97" s="202" t="s">
        <v>137</v>
      </c>
      <c r="H97" s="203">
        <v>15</v>
      </c>
      <c r="I97" s="204"/>
      <c r="J97" s="205">
        <f>ROUND(I97*H97,2)</f>
        <v>0</v>
      </c>
      <c r="K97" s="201" t="s">
        <v>138</v>
      </c>
      <c r="L97" s="46"/>
      <c r="M97" s="206" t="s">
        <v>19</v>
      </c>
      <c r="N97" s="207" t="s">
        <v>43</v>
      </c>
      <c r="O97" s="86"/>
      <c r="P97" s="208">
        <f>O97*H97</f>
        <v>0</v>
      </c>
      <c r="Q97" s="208">
        <v>0</v>
      </c>
      <c r="R97" s="208">
        <f>Q97*H97</f>
        <v>0</v>
      </c>
      <c r="S97" s="208">
        <v>0.20499999999999999</v>
      </c>
      <c r="T97" s="209">
        <f>S97*H97</f>
        <v>3.0749999999999997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0" t="s">
        <v>123</v>
      </c>
      <c r="AT97" s="210" t="s">
        <v>118</v>
      </c>
      <c r="AU97" s="210" t="s">
        <v>79</v>
      </c>
      <c r="AY97" s="19" t="s">
        <v>116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9" t="s">
        <v>77</v>
      </c>
      <c r="BK97" s="211">
        <f>ROUND(I97*H97,2)</f>
        <v>0</v>
      </c>
      <c r="BL97" s="19" t="s">
        <v>123</v>
      </c>
      <c r="BM97" s="210" t="s">
        <v>139</v>
      </c>
    </row>
    <row r="98" s="2" customFormat="1" ht="16.5" customHeight="1">
      <c r="A98" s="40"/>
      <c r="B98" s="41"/>
      <c r="C98" s="199" t="s">
        <v>123</v>
      </c>
      <c r="D98" s="199" t="s">
        <v>118</v>
      </c>
      <c r="E98" s="200" t="s">
        <v>140</v>
      </c>
      <c r="F98" s="201" t="s">
        <v>141</v>
      </c>
      <c r="G98" s="202" t="s">
        <v>142</v>
      </c>
      <c r="H98" s="203">
        <v>12.252000000000001</v>
      </c>
      <c r="I98" s="204"/>
      <c r="J98" s="205">
        <f>ROUND(I98*H98,2)</f>
        <v>0</v>
      </c>
      <c r="K98" s="201" t="s">
        <v>122</v>
      </c>
      <c r="L98" s="46"/>
      <c r="M98" s="206" t="s">
        <v>19</v>
      </c>
      <c r="N98" s="207" t="s">
        <v>43</v>
      </c>
      <c r="O98" s="86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0" t="s">
        <v>123</v>
      </c>
      <c r="AT98" s="210" t="s">
        <v>118</v>
      </c>
      <c r="AU98" s="210" t="s">
        <v>79</v>
      </c>
      <c r="AY98" s="19" t="s">
        <v>116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9" t="s">
        <v>77</v>
      </c>
      <c r="BK98" s="211">
        <f>ROUND(I98*H98,2)</f>
        <v>0</v>
      </c>
      <c r="BL98" s="19" t="s">
        <v>123</v>
      </c>
      <c r="BM98" s="210" t="s">
        <v>143</v>
      </c>
    </row>
    <row r="99" s="2" customFormat="1">
      <c r="A99" s="40"/>
      <c r="B99" s="41"/>
      <c r="C99" s="42"/>
      <c r="D99" s="212" t="s">
        <v>125</v>
      </c>
      <c r="E99" s="42"/>
      <c r="F99" s="213" t="s">
        <v>144</v>
      </c>
      <c r="G99" s="42"/>
      <c r="H99" s="42"/>
      <c r="I99" s="214"/>
      <c r="J99" s="42"/>
      <c r="K99" s="42"/>
      <c r="L99" s="46"/>
      <c r="M99" s="215"/>
      <c r="N99" s="21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125</v>
      </c>
      <c r="AU99" s="19" t="s">
        <v>79</v>
      </c>
    </row>
    <row r="100" s="14" customFormat="1">
      <c r="A100" s="14"/>
      <c r="B100" s="229"/>
      <c r="C100" s="230"/>
      <c r="D100" s="219" t="s">
        <v>132</v>
      </c>
      <c r="E100" s="231" t="s">
        <v>19</v>
      </c>
      <c r="F100" s="232" t="s">
        <v>145</v>
      </c>
      <c r="G100" s="230"/>
      <c r="H100" s="231" t="s">
        <v>19</v>
      </c>
      <c r="I100" s="233"/>
      <c r="J100" s="230"/>
      <c r="K100" s="230"/>
      <c r="L100" s="234"/>
      <c r="M100" s="235"/>
      <c r="N100" s="236"/>
      <c r="O100" s="236"/>
      <c r="P100" s="236"/>
      <c r="Q100" s="236"/>
      <c r="R100" s="236"/>
      <c r="S100" s="236"/>
      <c r="T100" s="23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8" t="s">
        <v>132</v>
      </c>
      <c r="AU100" s="238" t="s">
        <v>79</v>
      </c>
      <c r="AV100" s="14" t="s">
        <v>77</v>
      </c>
      <c r="AW100" s="14" t="s">
        <v>34</v>
      </c>
      <c r="AX100" s="14" t="s">
        <v>72</v>
      </c>
      <c r="AY100" s="238" t="s">
        <v>116</v>
      </c>
    </row>
    <row r="101" s="13" customFormat="1">
      <c r="A101" s="13"/>
      <c r="B101" s="217"/>
      <c r="C101" s="218"/>
      <c r="D101" s="219" t="s">
        <v>132</v>
      </c>
      <c r="E101" s="220" t="s">
        <v>19</v>
      </c>
      <c r="F101" s="221" t="s">
        <v>146</v>
      </c>
      <c r="G101" s="218"/>
      <c r="H101" s="222">
        <v>2.6099999999999999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132</v>
      </c>
      <c r="AU101" s="228" t="s">
        <v>79</v>
      </c>
      <c r="AV101" s="13" t="s">
        <v>79</v>
      </c>
      <c r="AW101" s="13" t="s">
        <v>34</v>
      </c>
      <c r="AX101" s="13" t="s">
        <v>72</v>
      </c>
      <c r="AY101" s="228" t="s">
        <v>116</v>
      </c>
    </row>
    <row r="102" s="13" customFormat="1">
      <c r="A102" s="13"/>
      <c r="B102" s="217"/>
      <c r="C102" s="218"/>
      <c r="D102" s="219" t="s">
        <v>132</v>
      </c>
      <c r="E102" s="220" t="s">
        <v>19</v>
      </c>
      <c r="F102" s="221" t="s">
        <v>147</v>
      </c>
      <c r="G102" s="218"/>
      <c r="H102" s="222">
        <v>9.6419999999999995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8" t="s">
        <v>132</v>
      </c>
      <c r="AU102" s="228" t="s">
        <v>79</v>
      </c>
      <c r="AV102" s="13" t="s">
        <v>79</v>
      </c>
      <c r="AW102" s="13" t="s">
        <v>34</v>
      </c>
      <c r="AX102" s="13" t="s">
        <v>72</v>
      </c>
      <c r="AY102" s="228" t="s">
        <v>116</v>
      </c>
    </row>
    <row r="103" s="15" customFormat="1">
      <c r="A103" s="15"/>
      <c r="B103" s="239"/>
      <c r="C103" s="240"/>
      <c r="D103" s="219" t="s">
        <v>132</v>
      </c>
      <c r="E103" s="241" t="s">
        <v>19</v>
      </c>
      <c r="F103" s="242" t="s">
        <v>148</v>
      </c>
      <c r="G103" s="240"/>
      <c r="H103" s="243">
        <v>12.252000000000001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49" t="s">
        <v>132</v>
      </c>
      <c r="AU103" s="249" t="s">
        <v>79</v>
      </c>
      <c r="AV103" s="15" t="s">
        <v>123</v>
      </c>
      <c r="AW103" s="15" t="s">
        <v>34</v>
      </c>
      <c r="AX103" s="15" t="s">
        <v>77</v>
      </c>
      <c r="AY103" s="249" t="s">
        <v>116</v>
      </c>
    </row>
    <row r="104" s="2" customFormat="1" ht="16.5" customHeight="1">
      <c r="A104" s="40"/>
      <c r="B104" s="41"/>
      <c r="C104" s="199" t="s">
        <v>149</v>
      </c>
      <c r="D104" s="199" t="s">
        <v>118</v>
      </c>
      <c r="E104" s="200" t="s">
        <v>150</v>
      </c>
      <c r="F104" s="201" t="s">
        <v>151</v>
      </c>
      <c r="G104" s="202" t="s">
        <v>121</v>
      </c>
      <c r="H104" s="203">
        <v>1</v>
      </c>
      <c r="I104" s="204"/>
      <c r="J104" s="205">
        <f>ROUND(I104*H104,2)</f>
        <v>0</v>
      </c>
      <c r="K104" s="201" t="s">
        <v>138</v>
      </c>
      <c r="L104" s="46"/>
      <c r="M104" s="206" t="s">
        <v>19</v>
      </c>
      <c r="N104" s="207" t="s">
        <v>43</v>
      </c>
      <c r="O104" s="86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0" t="s">
        <v>123</v>
      </c>
      <c r="AT104" s="210" t="s">
        <v>118</v>
      </c>
      <c r="AU104" s="210" t="s">
        <v>79</v>
      </c>
      <c r="AY104" s="19" t="s">
        <v>116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9" t="s">
        <v>77</v>
      </c>
      <c r="BK104" s="211">
        <f>ROUND(I104*H104,2)</f>
        <v>0</v>
      </c>
      <c r="BL104" s="19" t="s">
        <v>123</v>
      </c>
      <c r="BM104" s="210" t="s">
        <v>152</v>
      </c>
    </row>
    <row r="105" s="2" customFormat="1" ht="24.15" customHeight="1">
      <c r="A105" s="40"/>
      <c r="B105" s="41"/>
      <c r="C105" s="199" t="s">
        <v>153</v>
      </c>
      <c r="D105" s="199" t="s">
        <v>118</v>
      </c>
      <c r="E105" s="200" t="s">
        <v>154</v>
      </c>
      <c r="F105" s="201" t="s">
        <v>155</v>
      </c>
      <c r="G105" s="202" t="s">
        <v>142</v>
      </c>
      <c r="H105" s="203">
        <v>5.8419999999999996</v>
      </c>
      <c r="I105" s="204"/>
      <c r="J105" s="205">
        <f>ROUND(I105*H105,2)</f>
        <v>0</v>
      </c>
      <c r="K105" s="201" t="s">
        <v>122</v>
      </c>
      <c r="L105" s="46"/>
      <c r="M105" s="206" t="s">
        <v>19</v>
      </c>
      <c r="N105" s="207" t="s">
        <v>43</v>
      </c>
      <c r="O105" s="86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0" t="s">
        <v>123</v>
      </c>
      <c r="AT105" s="210" t="s">
        <v>118</v>
      </c>
      <c r="AU105" s="210" t="s">
        <v>79</v>
      </c>
      <c r="AY105" s="19" t="s">
        <v>116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9" t="s">
        <v>77</v>
      </c>
      <c r="BK105" s="211">
        <f>ROUND(I105*H105,2)</f>
        <v>0</v>
      </c>
      <c r="BL105" s="19" t="s">
        <v>123</v>
      </c>
      <c r="BM105" s="210" t="s">
        <v>156</v>
      </c>
    </row>
    <row r="106" s="2" customFormat="1">
      <c r="A106" s="40"/>
      <c r="B106" s="41"/>
      <c r="C106" s="42"/>
      <c r="D106" s="212" t="s">
        <v>125</v>
      </c>
      <c r="E106" s="42"/>
      <c r="F106" s="213" t="s">
        <v>157</v>
      </c>
      <c r="G106" s="42"/>
      <c r="H106" s="42"/>
      <c r="I106" s="214"/>
      <c r="J106" s="42"/>
      <c r="K106" s="42"/>
      <c r="L106" s="46"/>
      <c r="M106" s="215"/>
      <c r="N106" s="216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125</v>
      </c>
      <c r="AU106" s="19" t="s">
        <v>79</v>
      </c>
    </row>
    <row r="107" s="13" customFormat="1">
      <c r="A107" s="13"/>
      <c r="B107" s="217"/>
      <c r="C107" s="218"/>
      <c r="D107" s="219" t="s">
        <v>132</v>
      </c>
      <c r="E107" s="220" t="s">
        <v>19</v>
      </c>
      <c r="F107" s="221" t="s">
        <v>158</v>
      </c>
      <c r="G107" s="218"/>
      <c r="H107" s="222">
        <v>5.8419999999999996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132</v>
      </c>
      <c r="AU107" s="228" t="s">
        <v>79</v>
      </c>
      <c r="AV107" s="13" t="s">
        <v>79</v>
      </c>
      <c r="AW107" s="13" t="s">
        <v>34</v>
      </c>
      <c r="AX107" s="13" t="s">
        <v>77</v>
      </c>
      <c r="AY107" s="228" t="s">
        <v>116</v>
      </c>
    </row>
    <row r="108" s="2" customFormat="1" ht="37.8" customHeight="1">
      <c r="A108" s="40"/>
      <c r="B108" s="41"/>
      <c r="C108" s="199" t="s">
        <v>159</v>
      </c>
      <c r="D108" s="199" t="s">
        <v>118</v>
      </c>
      <c r="E108" s="200" t="s">
        <v>160</v>
      </c>
      <c r="F108" s="201" t="s">
        <v>161</v>
      </c>
      <c r="G108" s="202" t="s">
        <v>142</v>
      </c>
      <c r="H108" s="203">
        <v>5.8419999999999996</v>
      </c>
      <c r="I108" s="204"/>
      <c r="J108" s="205">
        <f>ROUND(I108*H108,2)</f>
        <v>0</v>
      </c>
      <c r="K108" s="201" t="s">
        <v>122</v>
      </c>
      <c r="L108" s="46"/>
      <c r="M108" s="206" t="s">
        <v>19</v>
      </c>
      <c r="N108" s="207" t="s">
        <v>43</v>
      </c>
      <c r="O108" s="86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0" t="s">
        <v>123</v>
      </c>
      <c r="AT108" s="210" t="s">
        <v>118</v>
      </c>
      <c r="AU108" s="210" t="s">
        <v>79</v>
      </c>
      <c r="AY108" s="19" t="s">
        <v>116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9" t="s">
        <v>77</v>
      </c>
      <c r="BK108" s="211">
        <f>ROUND(I108*H108,2)</f>
        <v>0</v>
      </c>
      <c r="BL108" s="19" t="s">
        <v>123</v>
      </c>
      <c r="BM108" s="210" t="s">
        <v>162</v>
      </c>
    </row>
    <row r="109" s="2" customFormat="1">
      <c r="A109" s="40"/>
      <c r="B109" s="41"/>
      <c r="C109" s="42"/>
      <c r="D109" s="212" t="s">
        <v>125</v>
      </c>
      <c r="E109" s="42"/>
      <c r="F109" s="213" t="s">
        <v>163</v>
      </c>
      <c r="G109" s="42"/>
      <c r="H109" s="42"/>
      <c r="I109" s="214"/>
      <c r="J109" s="42"/>
      <c r="K109" s="42"/>
      <c r="L109" s="46"/>
      <c r="M109" s="215"/>
      <c r="N109" s="21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125</v>
      </c>
      <c r="AU109" s="19" t="s">
        <v>79</v>
      </c>
    </row>
    <row r="110" s="2" customFormat="1" ht="37.8" customHeight="1">
      <c r="A110" s="40"/>
      <c r="B110" s="41"/>
      <c r="C110" s="199" t="s">
        <v>164</v>
      </c>
      <c r="D110" s="199" t="s">
        <v>118</v>
      </c>
      <c r="E110" s="200" t="s">
        <v>165</v>
      </c>
      <c r="F110" s="201" t="s">
        <v>166</v>
      </c>
      <c r="G110" s="202" t="s">
        <v>142</v>
      </c>
      <c r="H110" s="203">
        <v>29.210000000000001</v>
      </c>
      <c r="I110" s="204"/>
      <c r="J110" s="205">
        <f>ROUND(I110*H110,2)</f>
        <v>0</v>
      </c>
      <c r="K110" s="201" t="s">
        <v>122</v>
      </c>
      <c r="L110" s="46"/>
      <c r="M110" s="206" t="s">
        <v>19</v>
      </c>
      <c r="N110" s="207" t="s">
        <v>43</v>
      </c>
      <c r="O110" s="86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0" t="s">
        <v>123</v>
      </c>
      <c r="AT110" s="210" t="s">
        <v>118</v>
      </c>
      <c r="AU110" s="210" t="s">
        <v>79</v>
      </c>
      <c r="AY110" s="19" t="s">
        <v>116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9" t="s">
        <v>77</v>
      </c>
      <c r="BK110" s="211">
        <f>ROUND(I110*H110,2)</f>
        <v>0</v>
      </c>
      <c r="BL110" s="19" t="s">
        <v>123</v>
      </c>
      <c r="BM110" s="210" t="s">
        <v>167</v>
      </c>
    </row>
    <row r="111" s="2" customFormat="1">
      <c r="A111" s="40"/>
      <c r="B111" s="41"/>
      <c r="C111" s="42"/>
      <c r="D111" s="212" t="s">
        <v>125</v>
      </c>
      <c r="E111" s="42"/>
      <c r="F111" s="213" t="s">
        <v>168</v>
      </c>
      <c r="G111" s="42"/>
      <c r="H111" s="42"/>
      <c r="I111" s="214"/>
      <c r="J111" s="42"/>
      <c r="K111" s="42"/>
      <c r="L111" s="46"/>
      <c r="M111" s="215"/>
      <c r="N111" s="21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125</v>
      </c>
      <c r="AU111" s="19" t="s">
        <v>79</v>
      </c>
    </row>
    <row r="112" s="13" customFormat="1">
      <c r="A112" s="13"/>
      <c r="B112" s="217"/>
      <c r="C112" s="218"/>
      <c r="D112" s="219" t="s">
        <v>132</v>
      </c>
      <c r="E112" s="218"/>
      <c r="F112" s="221" t="s">
        <v>169</v>
      </c>
      <c r="G112" s="218"/>
      <c r="H112" s="222">
        <v>29.210000000000001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132</v>
      </c>
      <c r="AU112" s="228" t="s">
        <v>79</v>
      </c>
      <c r="AV112" s="13" t="s">
        <v>79</v>
      </c>
      <c r="AW112" s="13" t="s">
        <v>4</v>
      </c>
      <c r="AX112" s="13" t="s">
        <v>77</v>
      </c>
      <c r="AY112" s="228" t="s">
        <v>116</v>
      </c>
    </row>
    <row r="113" s="2" customFormat="1" ht="21.75" customHeight="1">
      <c r="A113" s="40"/>
      <c r="B113" s="41"/>
      <c r="C113" s="250" t="s">
        <v>170</v>
      </c>
      <c r="D113" s="250" t="s">
        <v>171</v>
      </c>
      <c r="E113" s="251" t="s">
        <v>172</v>
      </c>
      <c r="F113" s="252" t="s">
        <v>173</v>
      </c>
      <c r="G113" s="253" t="s">
        <v>174</v>
      </c>
      <c r="H113" s="254">
        <v>10.516</v>
      </c>
      <c r="I113" s="255"/>
      <c r="J113" s="256">
        <f>ROUND(I113*H113,2)</f>
        <v>0</v>
      </c>
      <c r="K113" s="252" t="s">
        <v>122</v>
      </c>
      <c r="L113" s="257"/>
      <c r="M113" s="258" t="s">
        <v>19</v>
      </c>
      <c r="N113" s="259" t="s">
        <v>43</v>
      </c>
      <c r="O113" s="86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0" t="s">
        <v>164</v>
      </c>
      <c r="AT113" s="210" t="s">
        <v>171</v>
      </c>
      <c r="AU113" s="210" t="s">
        <v>79</v>
      </c>
      <c r="AY113" s="19" t="s">
        <v>116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9" t="s">
        <v>77</v>
      </c>
      <c r="BK113" s="211">
        <f>ROUND(I113*H113,2)</f>
        <v>0</v>
      </c>
      <c r="BL113" s="19" t="s">
        <v>123</v>
      </c>
      <c r="BM113" s="210" t="s">
        <v>175</v>
      </c>
    </row>
    <row r="114" s="13" customFormat="1">
      <c r="A114" s="13"/>
      <c r="B114" s="217"/>
      <c r="C114" s="218"/>
      <c r="D114" s="219" t="s">
        <v>132</v>
      </c>
      <c r="E114" s="218"/>
      <c r="F114" s="221" t="s">
        <v>176</v>
      </c>
      <c r="G114" s="218"/>
      <c r="H114" s="222">
        <v>10.516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8" t="s">
        <v>132</v>
      </c>
      <c r="AU114" s="228" t="s">
        <v>79</v>
      </c>
      <c r="AV114" s="13" t="s">
        <v>79</v>
      </c>
      <c r="AW114" s="13" t="s">
        <v>4</v>
      </c>
      <c r="AX114" s="13" t="s">
        <v>77</v>
      </c>
      <c r="AY114" s="228" t="s">
        <v>116</v>
      </c>
    </row>
    <row r="115" s="2" customFormat="1" ht="24.15" customHeight="1">
      <c r="A115" s="40"/>
      <c r="B115" s="41"/>
      <c r="C115" s="199" t="s">
        <v>177</v>
      </c>
      <c r="D115" s="199" t="s">
        <v>118</v>
      </c>
      <c r="E115" s="200" t="s">
        <v>178</v>
      </c>
      <c r="F115" s="201" t="s">
        <v>179</v>
      </c>
      <c r="G115" s="202" t="s">
        <v>142</v>
      </c>
      <c r="H115" s="203">
        <v>6.4100000000000001</v>
      </c>
      <c r="I115" s="204"/>
      <c r="J115" s="205">
        <f>ROUND(I115*H115,2)</f>
        <v>0</v>
      </c>
      <c r="K115" s="201" t="s">
        <v>122</v>
      </c>
      <c r="L115" s="46"/>
      <c r="M115" s="206" t="s">
        <v>19</v>
      </c>
      <c r="N115" s="207" t="s">
        <v>43</v>
      </c>
      <c r="O115" s="86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0" t="s">
        <v>123</v>
      </c>
      <c r="AT115" s="210" t="s">
        <v>118</v>
      </c>
      <c r="AU115" s="210" t="s">
        <v>79</v>
      </c>
      <c r="AY115" s="19" t="s">
        <v>116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9" t="s">
        <v>77</v>
      </c>
      <c r="BK115" s="211">
        <f>ROUND(I115*H115,2)</f>
        <v>0</v>
      </c>
      <c r="BL115" s="19" t="s">
        <v>123</v>
      </c>
      <c r="BM115" s="210" t="s">
        <v>180</v>
      </c>
    </row>
    <row r="116" s="2" customFormat="1">
      <c r="A116" s="40"/>
      <c r="B116" s="41"/>
      <c r="C116" s="42"/>
      <c r="D116" s="212" t="s">
        <v>125</v>
      </c>
      <c r="E116" s="42"/>
      <c r="F116" s="213" t="s">
        <v>181</v>
      </c>
      <c r="G116" s="42"/>
      <c r="H116" s="42"/>
      <c r="I116" s="214"/>
      <c r="J116" s="42"/>
      <c r="K116" s="42"/>
      <c r="L116" s="46"/>
      <c r="M116" s="215"/>
      <c r="N116" s="21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125</v>
      </c>
      <c r="AU116" s="19" t="s">
        <v>79</v>
      </c>
    </row>
    <row r="117" s="13" customFormat="1">
      <c r="A117" s="13"/>
      <c r="B117" s="217"/>
      <c r="C117" s="218"/>
      <c r="D117" s="219" t="s">
        <v>132</v>
      </c>
      <c r="E117" s="220" t="s">
        <v>19</v>
      </c>
      <c r="F117" s="221" t="s">
        <v>182</v>
      </c>
      <c r="G117" s="218"/>
      <c r="H117" s="222">
        <v>6.4100000000000001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132</v>
      </c>
      <c r="AU117" s="228" t="s">
        <v>79</v>
      </c>
      <c r="AV117" s="13" t="s">
        <v>79</v>
      </c>
      <c r="AW117" s="13" t="s">
        <v>34</v>
      </c>
      <c r="AX117" s="13" t="s">
        <v>77</v>
      </c>
      <c r="AY117" s="228" t="s">
        <v>116</v>
      </c>
    </row>
    <row r="118" s="2" customFormat="1" ht="24.15" customHeight="1">
      <c r="A118" s="40"/>
      <c r="B118" s="41"/>
      <c r="C118" s="199" t="s">
        <v>183</v>
      </c>
      <c r="D118" s="199" t="s">
        <v>118</v>
      </c>
      <c r="E118" s="200" t="s">
        <v>184</v>
      </c>
      <c r="F118" s="201" t="s">
        <v>185</v>
      </c>
      <c r="G118" s="202" t="s">
        <v>121</v>
      </c>
      <c r="H118" s="203">
        <v>1</v>
      </c>
      <c r="I118" s="204"/>
      <c r="J118" s="205">
        <f>ROUND(I118*H118,2)</f>
        <v>0</v>
      </c>
      <c r="K118" s="201" t="s">
        <v>122</v>
      </c>
      <c r="L118" s="46"/>
      <c r="M118" s="206" t="s">
        <v>19</v>
      </c>
      <c r="N118" s="207" t="s">
        <v>43</v>
      </c>
      <c r="O118" s="86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0" t="s">
        <v>123</v>
      </c>
      <c r="AT118" s="210" t="s">
        <v>118</v>
      </c>
      <c r="AU118" s="210" t="s">
        <v>79</v>
      </c>
      <c r="AY118" s="19" t="s">
        <v>116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9" t="s">
        <v>77</v>
      </c>
      <c r="BK118" s="211">
        <f>ROUND(I118*H118,2)</f>
        <v>0</v>
      </c>
      <c r="BL118" s="19" t="s">
        <v>123</v>
      </c>
      <c r="BM118" s="210" t="s">
        <v>186</v>
      </c>
    </row>
    <row r="119" s="2" customFormat="1">
      <c r="A119" s="40"/>
      <c r="B119" s="41"/>
      <c r="C119" s="42"/>
      <c r="D119" s="212" t="s">
        <v>125</v>
      </c>
      <c r="E119" s="42"/>
      <c r="F119" s="213" t="s">
        <v>187</v>
      </c>
      <c r="G119" s="42"/>
      <c r="H119" s="42"/>
      <c r="I119" s="214"/>
      <c r="J119" s="42"/>
      <c r="K119" s="42"/>
      <c r="L119" s="46"/>
      <c r="M119" s="215"/>
      <c r="N119" s="216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125</v>
      </c>
      <c r="AU119" s="19" t="s">
        <v>79</v>
      </c>
    </row>
    <row r="120" s="2" customFormat="1" ht="21.75" customHeight="1">
      <c r="A120" s="40"/>
      <c r="B120" s="41"/>
      <c r="C120" s="199" t="s">
        <v>8</v>
      </c>
      <c r="D120" s="199" t="s">
        <v>118</v>
      </c>
      <c r="E120" s="200" t="s">
        <v>188</v>
      </c>
      <c r="F120" s="201" t="s">
        <v>189</v>
      </c>
      <c r="G120" s="202" t="s">
        <v>129</v>
      </c>
      <c r="H120" s="203">
        <v>26.100000000000001</v>
      </c>
      <c r="I120" s="204"/>
      <c r="J120" s="205">
        <f>ROUND(I120*H120,2)</f>
        <v>0</v>
      </c>
      <c r="K120" s="201" t="s">
        <v>122</v>
      </c>
      <c r="L120" s="46"/>
      <c r="M120" s="206" t="s">
        <v>19</v>
      </c>
      <c r="N120" s="207" t="s">
        <v>43</v>
      </c>
      <c r="O120" s="86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0" t="s">
        <v>123</v>
      </c>
      <c r="AT120" s="210" t="s">
        <v>118</v>
      </c>
      <c r="AU120" s="210" t="s">
        <v>79</v>
      </c>
      <c r="AY120" s="19" t="s">
        <v>116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9" t="s">
        <v>77</v>
      </c>
      <c r="BK120" s="211">
        <f>ROUND(I120*H120,2)</f>
        <v>0</v>
      </c>
      <c r="BL120" s="19" t="s">
        <v>123</v>
      </c>
      <c r="BM120" s="210" t="s">
        <v>190</v>
      </c>
    </row>
    <row r="121" s="2" customFormat="1">
      <c r="A121" s="40"/>
      <c r="B121" s="41"/>
      <c r="C121" s="42"/>
      <c r="D121" s="212" t="s">
        <v>125</v>
      </c>
      <c r="E121" s="42"/>
      <c r="F121" s="213" t="s">
        <v>191</v>
      </c>
      <c r="G121" s="42"/>
      <c r="H121" s="42"/>
      <c r="I121" s="214"/>
      <c r="J121" s="42"/>
      <c r="K121" s="42"/>
      <c r="L121" s="46"/>
      <c r="M121" s="215"/>
      <c r="N121" s="21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125</v>
      </c>
      <c r="AU121" s="19" t="s">
        <v>79</v>
      </c>
    </row>
    <row r="122" s="2" customFormat="1" ht="16.5" customHeight="1">
      <c r="A122" s="40"/>
      <c r="B122" s="41"/>
      <c r="C122" s="250" t="s">
        <v>192</v>
      </c>
      <c r="D122" s="250" t="s">
        <v>171</v>
      </c>
      <c r="E122" s="251" t="s">
        <v>193</v>
      </c>
      <c r="F122" s="252" t="s">
        <v>194</v>
      </c>
      <c r="G122" s="253" t="s">
        <v>129</v>
      </c>
      <c r="H122" s="254">
        <v>28.710000000000001</v>
      </c>
      <c r="I122" s="255"/>
      <c r="J122" s="256">
        <f>ROUND(I122*H122,2)</f>
        <v>0</v>
      </c>
      <c r="K122" s="252" t="s">
        <v>122</v>
      </c>
      <c r="L122" s="257"/>
      <c r="M122" s="258" t="s">
        <v>19</v>
      </c>
      <c r="N122" s="259" t="s">
        <v>43</v>
      </c>
      <c r="O122" s="86"/>
      <c r="P122" s="208">
        <f>O122*H122</f>
        <v>0</v>
      </c>
      <c r="Q122" s="208">
        <v>0.00034000000000000002</v>
      </c>
      <c r="R122" s="208">
        <f>Q122*H122</f>
        <v>0.0097614000000000017</v>
      </c>
      <c r="S122" s="208">
        <v>0</v>
      </c>
      <c r="T122" s="209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0" t="s">
        <v>164</v>
      </c>
      <c r="AT122" s="210" t="s">
        <v>171</v>
      </c>
      <c r="AU122" s="210" t="s">
        <v>79</v>
      </c>
      <c r="AY122" s="19" t="s">
        <v>116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9" t="s">
        <v>77</v>
      </c>
      <c r="BK122" s="211">
        <f>ROUND(I122*H122,2)</f>
        <v>0</v>
      </c>
      <c r="BL122" s="19" t="s">
        <v>123</v>
      </c>
      <c r="BM122" s="210" t="s">
        <v>195</v>
      </c>
    </row>
    <row r="123" s="13" customFormat="1">
      <c r="A123" s="13"/>
      <c r="B123" s="217"/>
      <c r="C123" s="218"/>
      <c r="D123" s="219" t="s">
        <v>132</v>
      </c>
      <c r="E123" s="218"/>
      <c r="F123" s="221" t="s">
        <v>196</v>
      </c>
      <c r="G123" s="218"/>
      <c r="H123" s="222">
        <v>28.710000000000001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132</v>
      </c>
      <c r="AU123" s="228" t="s">
        <v>79</v>
      </c>
      <c r="AV123" s="13" t="s">
        <v>79</v>
      </c>
      <c r="AW123" s="13" t="s">
        <v>4</v>
      </c>
      <c r="AX123" s="13" t="s">
        <v>77</v>
      </c>
      <c r="AY123" s="228" t="s">
        <v>116</v>
      </c>
    </row>
    <row r="124" s="2" customFormat="1" ht="24.15" customHeight="1">
      <c r="A124" s="40"/>
      <c r="B124" s="41"/>
      <c r="C124" s="199" t="s">
        <v>197</v>
      </c>
      <c r="D124" s="199" t="s">
        <v>118</v>
      </c>
      <c r="E124" s="200" t="s">
        <v>198</v>
      </c>
      <c r="F124" s="201" t="s">
        <v>199</v>
      </c>
      <c r="G124" s="202" t="s">
        <v>129</v>
      </c>
      <c r="H124" s="203">
        <v>26.100000000000001</v>
      </c>
      <c r="I124" s="204"/>
      <c r="J124" s="205">
        <f>ROUND(I124*H124,2)</f>
        <v>0</v>
      </c>
      <c r="K124" s="201" t="s">
        <v>122</v>
      </c>
      <c r="L124" s="46"/>
      <c r="M124" s="206" t="s">
        <v>19</v>
      </c>
      <c r="N124" s="207" t="s">
        <v>43</v>
      </c>
      <c r="O124" s="86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0" t="s">
        <v>123</v>
      </c>
      <c r="AT124" s="210" t="s">
        <v>118</v>
      </c>
      <c r="AU124" s="210" t="s">
        <v>79</v>
      </c>
      <c r="AY124" s="19" t="s">
        <v>116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9" t="s">
        <v>77</v>
      </c>
      <c r="BK124" s="211">
        <f>ROUND(I124*H124,2)</f>
        <v>0</v>
      </c>
      <c r="BL124" s="19" t="s">
        <v>123</v>
      </c>
      <c r="BM124" s="210" t="s">
        <v>200</v>
      </c>
    </row>
    <row r="125" s="2" customFormat="1">
      <c r="A125" s="40"/>
      <c r="B125" s="41"/>
      <c r="C125" s="42"/>
      <c r="D125" s="212" t="s">
        <v>125</v>
      </c>
      <c r="E125" s="42"/>
      <c r="F125" s="213" t="s">
        <v>201</v>
      </c>
      <c r="G125" s="42"/>
      <c r="H125" s="42"/>
      <c r="I125" s="214"/>
      <c r="J125" s="42"/>
      <c r="K125" s="42"/>
      <c r="L125" s="46"/>
      <c r="M125" s="215"/>
      <c r="N125" s="216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125</v>
      </c>
      <c r="AU125" s="19" t="s">
        <v>79</v>
      </c>
    </row>
    <row r="126" s="2" customFormat="1" ht="16.5" customHeight="1">
      <c r="A126" s="40"/>
      <c r="B126" s="41"/>
      <c r="C126" s="250" t="s">
        <v>202</v>
      </c>
      <c r="D126" s="250" t="s">
        <v>171</v>
      </c>
      <c r="E126" s="251" t="s">
        <v>203</v>
      </c>
      <c r="F126" s="252" t="s">
        <v>204</v>
      </c>
      <c r="G126" s="253" t="s">
        <v>174</v>
      </c>
      <c r="H126" s="254">
        <v>3.7850000000000001</v>
      </c>
      <c r="I126" s="255"/>
      <c r="J126" s="256">
        <f>ROUND(I126*H126,2)</f>
        <v>0</v>
      </c>
      <c r="K126" s="252" t="s">
        <v>122</v>
      </c>
      <c r="L126" s="257"/>
      <c r="M126" s="258" t="s">
        <v>19</v>
      </c>
      <c r="N126" s="259" t="s">
        <v>43</v>
      </c>
      <c r="O126" s="86"/>
      <c r="P126" s="208">
        <f>O126*H126</f>
        <v>0</v>
      </c>
      <c r="Q126" s="208">
        <v>1</v>
      </c>
      <c r="R126" s="208">
        <f>Q126*H126</f>
        <v>3.7850000000000001</v>
      </c>
      <c r="S126" s="208">
        <v>0</v>
      </c>
      <c r="T126" s="20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0" t="s">
        <v>164</v>
      </c>
      <c r="AT126" s="210" t="s">
        <v>171</v>
      </c>
      <c r="AU126" s="210" t="s">
        <v>79</v>
      </c>
      <c r="AY126" s="19" t="s">
        <v>116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9" t="s">
        <v>77</v>
      </c>
      <c r="BK126" s="211">
        <f>ROUND(I126*H126,2)</f>
        <v>0</v>
      </c>
      <c r="BL126" s="19" t="s">
        <v>123</v>
      </c>
      <c r="BM126" s="210" t="s">
        <v>205</v>
      </c>
    </row>
    <row r="127" s="13" customFormat="1">
      <c r="A127" s="13"/>
      <c r="B127" s="217"/>
      <c r="C127" s="218"/>
      <c r="D127" s="219" t="s">
        <v>132</v>
      </c>
      <c r="E127" s="218"/>
      <c r="F127" s="221" t="s">
        <v>206</v>
      </c>
      <c r="G127" s="218"/>
      <c r="H127" s="222">
        <v>3.7850000000000001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132</v>
      </c>
      <c r="AU127" s="228" t="s">
        <v>79</v>
      </c>
      <c r="AV127" s="13" t="s">
        <v>79</v>
      </c>
      <c r="AW127" s="13" t="s">
        <v>4</v>
      </c>
      <c r="AX127" s="13" t="s">
        <v>77</v>
      </c>
      <c r="AY127" s="228" t="s">
        <v>116</v>
      </c>
    </row>
    <row r="128" s="12" customFormat="1" ht="22.8" customHeight="1">
      <c r="A128" s="12"/>
      <c r="B128" s="183"/>
      <c r="C128" s="184"/>
      <c r="D128" s="185" t="s">
        <v>71</v>
      </c>
      <c r="E128" s="197" t="s">
        <v>79</v>
      </c>
      <c r="F128" s="197" t="s">
        <v>207</v>
      </c>
      <c r="G128" s="184"/>
      <c r="H128" s="184"/>
      <c r="I128" s="187"/>
      <c r="J128" s="198">
        <f>BK128</f>
        <v>0</v>
      </c>
      <c r="K128" s="184"/>
      <c r="L128" s="189"/>
      <c r="M128" s="190"/>
      <c r="N128" s="191"/>
      <c r="O128" s="191"/>
      <c r="P128" s="192">
        <f>SUM(P129:P148)</f>
        <v>0</v>
      </c>
      <c r="Q128" s="191"/>
      <c r="R128" s="192">
        <f>SUM(R129:R148)</f>
        <v>5.2842273999999998</v>
      </c>
      <c r="S128" s="191"/>
      <c r="T128" s="193">
        <f>SUM(T129:T148)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4" t="s">
        <v>77</v>
      </c>
      <c r="AT128" s="195" t="s">
        <v>71</v>
      </c>
      <c r="AU128" s="195" t="s">
        <v>77</v>
      </c>
      <c r="AY128" s="194" t="s">
        <v>116</v>
      </c>
      <c r="BK128" s="196">
        <f>SUM(BK129:BK148)</f>
        <v>0</v>
      </c>
    </row>
    <row r="129" s="2" customFormat="1" ht="24.15" customHeight="1">
      <c r="A129" s="40"/>
      <c r="B129" s="41"/>
      <c r="C129" s="199" t="s">
        <v>208</v>
      </c>
      <c r="D129" s="199" t="s">
        <v>118</v>
      </c>
      <c r="E129" s="200" t="s">
        <v>209</v>
      </c>
      <c r="F129" s="201" t="s">
        <v>210</v>
      </c>
      <c r="G129" s="202" t="s">
        <v>129</v>
      </c>
      <c r="H129" s="203">
        <v>24.239999999999998</v>
      </c>
      <c r="I129" s="204"/>
      <c r="J129" s="205">
        <f>ROUND(I129*H129,2)</f>
        <v>0</v>
      </c>
      <c r="K129" s="201" t="s">
        <v>122</v>
      </c>
      <c r="L129" s="46"/>
      <c r="M129" s="206" t="s">
        <v>19</v>
      </c>
      <c r="N129" s="207" t="s">
        <v>43</v>
      </c>
      <c r="O129" s="86"/>
      <c r="P129" s="208">
        <f>O129*H129</f>
        <v>0</v>
      </c>
      <c r="Q129" s="208">
        <v>0.00017000000000000001</v>
      </c>
      <c r="R129" s="208">
        <f>Q129*H129</f>
        <v>0.0041208</v>
      </c>
      <c r="S129" s="208">
        <v>0</v>
      </c>
      <c r="T129" s="20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0" t="s">
        <v>123</v>
      </c>
      <c r="AT129" s="210" t="s">
        <v>118</v>
      </c>
      <c r="AU129" s="210" t="s">
        <v>79</v>
      </c>
      <c r="AY129" s="19" t="s">
        <v>116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9" t="s">
        <v>77</v>
      </c>
      <c r="BK129" s="211">
        <f>ROUND(I129*H129,2)</f>
        <v>0</v>
      </c>
      <c r="BL129" s="19" t="s">
        <v>123</v>
      </c>
      <c r="BM129" s="210" t="s">
        <v>211</v>
      </c>
    </row>
    <row r="130" s="2" customFormat="1">
      <c r="A130" s="40"/>
      <c r="B130" s="41"/>
      <c r="C130" s="42"/>
      <c r="D130" s="212" t="s">
        <v>125</v>
      </c>
      <c r="E130" s="42"/>
      <c r="F130" s="213" t="s">
        <v>212</v>
      </c>
      <c r="G130" s="42"/>
      <c r="H130" s="42"/>
      <c r="I130" s="214"/>
      <c r="J130" s="42"/>
      <c r="K130" s="42"/>
      <c r="L130" s="46"/>
      <c r="M130" s="215"/>
      <c r="N130" s="21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125</v>
      </c>
      <c r="AU130" s="19" t="s">
        <v>79</v>
      </c>
    </row>
    <row r="131" s="14" customFormat="1">
      <c r="A131" s="14"/>
      <c r="B131" s="229"/>
      <c r="C131" s="230"/>
      <c r="D131" s="219" t="s">
        <v>132</v>
      </c>
      <c r="E131" s="231" t="s">
        <v>19</v>
      </c>
      <c r="F131" s="232" t="s">
        <v>213</v>
      </c>
      <c r="G131" s="230"/>
      <c r="H131" s="231" t="s">
        <v>19</v>
      </c>
      <c r="I131" s="233"/>
      <c r="J131" s="230"/>
      <c r="K131" s="230"/>
      <c r="L131" s="234"/>
      <c r="M131" s="235"/>
      <c r="N131" s="236"/>
      <c r="O131" s="236"/>
      <c r="P131" s="236"/>
      <c r="Q131" s="236"/>
      <c r="R131" s="236"/>
      <c r="S131" s="236"/>
      <c r="T131" s="23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8" t="s">
        <v>132</v>
      </c>
      <c r="AU131" s="238" t="s">
        <v>79</v>
      </c>
      <c r="AV131" s="14" t="s">
        <v>77</v>
      </c>
      <c r="AW131" s="14" t="s">
        <v>34</v>
      </c>
      <c r="AX131" s="14" t="s">
        <v>72</v>
      </c>
      <c r="AY131" s="238" t="s">
        <v>116</v>
      </c>
    </row>
    <row r="132" s="14" customFormat="1">
      <c r="A132" s="14"/>
      <c r="B132" s="229"/>
      <c r="C132" s="230"/>
      <c r="D132" s="219" t="s">
        <v>132</v>
      </c>
      <c r="E132" s="231" t="s">
        <v>19</v>
      </c>
      <c r="F132" s="232" t="s">
        <v>214</v>
      </c>
      <c r="G132" s="230"/>
      <c r="H132" s="231" t="s">
        <v>19</v>
      </c>
      <c r="I132" s="233"/>
      <c r="J132" s="230"/>
      <c r="K132" s="230"/>
      <c r="L132" s="234"/>
      <c r="M132" s="235"/>
      <c r="N132" s="236"/>
      <c r="O132" s="236"/>
      <c r="P132" s="236"/>
      <c r="Q132" s="236"/>
      <c r="R132" s="236"/>
      <c r="S132" s="236"/>
      <c r="T132" s="23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8" t="s">
        <v>132</v>
      </c>
      <c r="AU132" s="238" t="s">
        <v>79</v>
      </c>
      <c r="AV132" s="14" t="s">
        <v>77</v>
      </c>
      <c r="AW132" s="14" t="s">
        <v>34</v>
      </c>
      <c r="AX132" s="14" t="s">
        <v>72</v>
      </c>
      <c r="AY132" s="238" t="s">
        <v>116</v>
      </c>
    </row>
    <row r="133" s="14" customFormat="1">
      <c r="A133" s="14"/>
      <c r="B133" s="229"/>
      <c r="C133" s="230"/>
      <c r="D133" s="219" t="s">
        <v>132</v>
      </c>
      <c r="E133" s="231" t="s">
        <v>19</v>
      </c>
      <c r="F133" s="232" t="s">
        <v>215</v>
      </c>
      <c r="G133" s="230"/>
      <c r="H133" s="231" t="s">
        <v>19</v>
      </c>
      <c r="I133" s="233"/>
      <c r="J133" s="230"/>
      <c r="K133" s="230"/>
      <c r="L133" s="234"/>
      <c r="M133" s="235"/>
      <c r="N133" s="236"/>
      <c r="O133" s="236"/>
      <c r="P133" s="236"/>
      <c r="Q133" s="236"/>
      <c r="R133" s="236"/>
      <c r="S133" s="236"/>
      <c r="T133" s="23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8" t="s">
        <v>132</v>
      </c>
      <c r="AU133" s="238" t="s">
        <v>79</v>
      </c>
      <c r="AV133" s="14" t="s">
        <v>77</v>
      </c>
      <c r="AW133" s="14" t="s">
        <v>34</v>
      </c>
      <c r="AX133" s="14" t="s">
        <v>72</v>
      </c>
      <c r="AY133" s="238" t="s">
        <v>116</v>
      </c>
    </row>
    <row r="134" s="13" customFormat="1">
      <c r="A134" s="13"/>
      <c r="B134" s="217"/>
      <c r="C134" s="218"/>
      <c r="D134" s="219" t="s">
        <v>132</v>
      </c>
      <c r="E134" s="220" t="s">
        <v>19</v>
      </c>
      <c r="F134" s="221" t="s">
        <v>216</v>
      </c>
      <c r="G134" s="218"/>
      <c r="H134" s="222">
        <v>24.239999999999998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8" t="s">
        <v>132</v>
      </c>
      <c r="AU134" s="228" t="s">
        <v>79</v>
      </c>
      <c r="AV134" s="13" t="s">
        <v>79</v>
      </c>
      <c r="AW134" s="13" t="s">
        <v>34</v>
      </c>
      <c r="AX134" s="13" t="s">
        <v>77</v>
      </c>
      <c r="AY134" s="228" t="s">
        <v>116</v>
      </c>
    </row>
    <row r="135" s="2" customFormat="1" ht="16.5" customHeight="1">
      <c r="A135" s="40"/>
      <c r="B135" s="41"/>
      <c r="C135" s="250" t="s">
        <v>217</v>
      </c>
      <c r="D135" s="250" t="s">
        <v>171</v>
      </c>
      <c r="E135" s="251" t="s">
        <v>218</v>
      </c>
      <c r="F135" s="252" t="s">
        <v>219</v>
      </c>
      <c r="G135" s="253" t="s">
        <v>129</v>
      </c>
      <c r="H135" s="254">
        <v>28.712</v>
      </c>
      <c r="I135" s="255"/>
      <c r="J135" s="256">
        <f>ROUND(I135*H135,2)</f>
        <v>0</v>
      </c>
      <c r="K135" s="252" t="s">
        <v>122</v>
      </c>
      <c r="L135" s="257"/>
      <c r="M135" s="258" t="s">
        <v>19</v>
      </c>
      <c r="N135" s="259" t="s">
        <v>43</v>
      </c>
      <c r="O135" s="86"/>
      <c r="P135" s="208">
        <f>O135*H135</f>
        <v>0</v>
      </c>
      <c r="Q135" s="208">
        <v>0.00029999999999999997</v>
      </c>
      <c r="R135" s="208">
        <f>Q135*H135</f>
        <v>0.008613599999999999</v>
      </c>
      <c r="S135" s="208">
        <v>0</v>
      </c>
      <c r="T135" s="209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0" t="s">
        <v>164</v>
      </c>
      <c r="AT135" s="210" t="s">
        <v>171</v>
      </c>
      <c r="AU135" s="210" t="s">
        <v>79</v>
      </c>
      <c r="AY135" s="19" t="s">
        <v>116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9" t="s">
        <v>77</v>
      </c>
      <c r="BK135" s="211">
        <f>ROUND(I135*H135,2)</f>
        <v>0</v>
      </c>
      <c r="BL135" s="19" t="s">
        <v>123</v>
      </c>
      <c r="BM135" s="210" t="s">
        <v>220</v>
      </c>
    </row>
    <row r="136" s="13" customFormat="1">
      <c r="A136" s="13"/>
      <c r="B136" s="217"/>
      <c r="C136" s="218"/>
      <c r="D136" s="219" t="s">
        <v>132</v>
      </c>
      <c r="E136" s="218"/>
      <c r="F136" s="221" t="s">
        <v>221</v>
      </c>
      <c r="G136" s="218"/>
      <c r="H136" s="222">
        <v>28.712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8" t="s">
        <v>132</v>
      </c>
      <c r="AU136" s="228" t="s">
        <v>79</v>
      </c>
      <c r="AV136" s="13" t="s">
        <v>79</v>
      </c>
      <c r="AW136" s="13" t="s">
        <v>4</v>
      </c>
      <c r="AX136" s="13" t="s">
        <v>77</v>
      </c>
      <c r="AY136" s="228" t="s">
        <v>116</v>
      </c>
    </row>
    <row r="137" s="2" customFormat="1" ht="16.5" customHeight="1">
      <c r="A137" s="40"/>
      <c r="B137" s="41"/>
      <c r="C137" s="199" t="s">
        <v>222</v>
      </c>
      <c r="D137" s="199" t="s">
        <v>118</v>
      </c>
      <c r="E137" s="200" t="s">
        <v>223</v>
      </c>
      <c r="F137" s="201" t="s">
        <v>224</v>
      </c>
      <c r="G137" s="202" t="s">
        <v>142</v>
      </c>
      <c r="H137" s="203">
        <v>3.2320000000000002</v>
      </c>
      <c r="I137" s="204"/>
      <c r="J137" s="205">
        <f>ROUND(I137*H137,2)</f>
        <v>0</v>
      </c>
      <c r="K137" s="201" t="s">
        <v>122</v>
      </c>
      <c r="L137" s="46"/>
      <c r="M137" s="206" t="s">
        <v>19</v>
      </c>
      <c r="N137" s="207" t="s">
        <v>43</v>
      </c>
      <c r="O137" s="86"/>
      <c r="P137" s="208">
        <f>O137*H137</f>
        <v>0</v>
      </c>
      <c r="Q137" s="208">
        <v>1.6299999999999999</v>
      </c>
      <c r="R137" s="208">
        <f>Q137*H137</f>
        <v>5.26816</v>
      </c>
      <c r="S137" s="208">
        <v>0</v>
      </c>
      <c r="T137" s="209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0" t="s">
        <v>123</v>
      </c>
      <c r="AT137" s="210" t="s">
        <v>118</v>
      </c>
      <c r="AU137" s="210" t="s">
        <v>79</v>
      </c>
      <c r="AY137" s="19" t="s">
        <v>116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9" t="s">
        <v>77</v>
      </c>
      <c r="BK137" s="211">
        <f>ROUND(I137*H137,2)</f>
        <v>0</v>
      </c>
      <c r="BL137" s="19" t="s">
        <v>123</v>
      </c>
      <c r="BM137" s="210" t="s">
        <v>225</v>
      </c>
    </row>
    <row r="138" s="2" customFormat="1">
      <c r="A138" s="40"/>
      <c r="B138" s="41"/>
      <c r="C138" s="42"/>
      <c r="D138" s="212" t="s">
        <v>125</v>
      </c>
      <c r="E138" s="42"/>
      <c r="F138" s="213" t="s">
        <v>226</v>
      </c>
      <c r="G138" s="42"/>
      <c r="H138" s="42"/>
      <c r="I138" s="214"/>
      <c r="J138" s="42"/>
      <c r="K138" s="42"/>
      <c r="L138" s="46"/>
      <c r="M138" s="215"/>
      <c r="N138" s="216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125</v>
      </c>
      <c r="AU138" s="19" t="s">
        <v>79</v>
      </c>
    </row>
    <row r="139" s="14" customFormat="1">
      <c r="A139" s="14"/>
      <c r="B139" s="229"/>
      <c r="C139" s="230"/>
      <c r="D139" s="219" t="s">
        <v>132</v>
      </c>
      <c r="E139" s="231" t="s">
        <v>19</v>
      </c>
      <c r="F139" s="232" t="s">
        <v>213</v>
      </c>
      <c r="G139" s="230"/>
      <c r="H139" s="231" t="s">
        <v>19</v>
      </c>
      <c r="I139" s="233"/>
      <c r="J139" s="230"/>
      <c r="K139" s="230"/>
      <c r="L139" s="234"/>
      <c r="M139" s="235"/>
      <c r="N139" s="236"/>
      <c r="O139" s="236"/>
      <c r="P139" s="236"/>
      <c r="Q139" s="236"/>
      <c r="R139" s="236"/>
      <c r="S139" s="236"/>
      <c r="T139" s="23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8" t="s">
        <v>132</v>
      </c>
      <c r="AU139" s="238" t="s">
        <v>79</v>
      </c>
      <c r="AV139" s="14" t="s">
        <v>77</v>
      </c>
      <c r="AW139" s="14" t="s">
        <v>34</v>
      </c>
      <c r="AX139" s="14" t="s">
        <v>72</v>
      </c>
      <c r="AY139" s="238" t="s">
        <v>116</v>
      </c>
    </row>
    <row r="140" s="14" customFormat="1">
      <c r="A140" s="14"/>
      <c r="B140" s="229"/>
      <c r="C140" s="230"/>
      <c r="D140" s="219" t="s">
        <v>132</v>
      </c>
      <c r="E140" s="231" t="s">
        <v>19</v>
      </c>
      <c r="F140" s="232" t="s">
        <v>214</v>
      </c>
      <c r="G140" s="230"/>
      <c r="H140" s="231" t="s">
        <v>19</v>
      </c>
      <c r="I140" s="233"/>
      <c r="J140" s="230"/>
      <c r="K140" s="230"/>
      <c r="L140" s="234"/>
      <c r="M140" s="235"/>
      <c r="N140" s="236"/>
      <c r="O140" s="236"/>
      <c r="P140" s="236"/>
      <c r="Q140" s="236"/>
      <c r="R140" s="236"/>
      <c r="S140" s="236"/>
      <c r="T140" s="23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8" t="s">
        <v>132</v>
      </c>
      <c r="AU140" s="238" t="s">
        <v>79</v>
      </c>
      <c r="AV140" s="14" t="s">
        <v>77</v>
      </c>
      <c r="AW140" s="14" t="s">
        <v>34</v>
      </c>
      <c r="AX140" s="14" t="s">
        <v>72</v>
      </c>
      <c r="AY140" s="238" t="s">
        <v>116</v>
      </c>
    </row>
    <row r="141" s="14" customFormat="1">
      <c r="A141" s="14"/>
      <c r="B141" s="229"/>
      <c r="C141" s="230"/>
      <c r="D141" s="219" t="s">
        <v>132</v>
      </c>
      <c r="E141" s="231" t="s">
        <v>19</v>
      </c>
      <c r="F141" s="232" t="s">
        <v>215</v>
      </c>
      <c r="G141" s="230"/>
      <c r="H141" s="231" t="s">
        <v>19</v>
      </c>
      <c r="I141" s="233"/>
      <c r="J141" s="230"/>
      <c r="K141" s="230"/>
      <c r="L141" s="234"/>
      <c r="M141" s="235"/>
      <c r="N141" s="236"/>
      <c r="O141" s="236"/>
      <c r="P141" s="236"/>
      <c r="Q141" s="236"/>
      <c r="R141" s="236"/>
      <c r="S141" s="236"/>
      <c r="T141" s="23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8" t="s">
        <v>132</v>
      </c>
      <c r="AU141" s="238" t="s">
        <v>79</v>
      </c>
      <c r="AV141" s="14" t="s">
        <v>77</v>
      </c>
      <c r="AW141" s="14" t="s">
        <v>34</v>
      </c>
      <c r="AX141" s="14" t="s">
        <v>72</v>
      </c>
      <c r="AY141" s="238" t="s">
        <v>116</v>
      </c>
    </row>
    <row r="142" s="13" customFormat="1">
      <c r="A142" s="13"/>
      <c r="B142" s="217"/>
      <c r="C142" s="218"/>
      <c r="D142" s="219" t="s">
        <v>132</v>
      </c>
      <c r="E142" s="220" t="s">
        <v>19</v>
      </c>
      <c r="F142" s="221" t="s">
        <v>227</v>
      </c>
      <c r="G142" s="218"/>
      <c r="H142" s="222">
        <v>3.2320000000000002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8" t="s">
        <v>132</v>
      </c>
      <c r="AU142" s="228" t="s">
        <v>79</v>
      </c>
      <c r="AV142" s="13" t="s">
        <v>79</v>
      </c>
      <c r="AW142" s="13" t="s">
        <v>34</v>
      </c>
      <c r="AX142" s="13" t="s">
        <v>77</v>
      </c>
      <c r="AY142" s="228" t="s">
        <v>116</v>
      </c>
    </row>
    <row r="143" s="2" customFormat="1" ht="16.5" customHeight="1">
      <c r="A143" s="40"/>
      <c r="B143" s="41"/>
      <c r="C143" s="199" t="s">
        <v>228</v>
      </c>
      <c r="D143" s="199" t="s">
        <v>118</v>
      </c>
      <c r="E143" s="200" t="s">
        <v>229</v>
      </c>
      <c r="F143" s="201" t="s">
        <v>230</v>
      </c>
      <c r="G143" s="202" t="s">
        <v>137</v>
      </c>
      <c r="H143" s="203">
        <v>10.1</v>
      </c>
      <c r="I143" s="204"/>
      <c r="J143" s="205">
        <f>ROUND(I143*H143,2)</f>
        <v>0</v>
      </c>
      <c r="K143" s="201" t="s">
        <v>122</v>
      </c>
      <c r="L143" s="46"/>
      <c r="M143" s="206" t="s">
        <v>19</v>
      </c>
      <c r="N143" s="207" t="s">
        <v>43</v>
      </c>
      <c r="O143" s="86"/>
      <c r="P143" s="208">
        <f>O143*H143</f>
        <v>0</v>
      </c>
      <c r="Q143" s="208">
        <v>0.00033</v>
      </c>
      <c r="R143" s="208">
        <f>Q143*H143</f>
        <v>0.003333</v>
      </c>
      <c r="S143" s="208">
        <v>0</v>
      </c>
      <c r="T143" s="209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0" t="s">
        <v>123</v>
      </c>
      <c r="AT143" s="210" t="s">
        <v>118</v>
      </c>
      <c r="AU143" s="210" t="s">
        <v>79</v>
      </c>
      <c r="AY143" s="19" t="s">
        <v>116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9" t="s">
        <v>77</v>
      </c>
      <c r="BK143" s="211">
        <f>ROUND(I143*H143,2)</f>
        <v>0</v>
      </c>
      <c r="BL143" s="19" t="s">
        <v>123</v>
      </c>
      <c r="BM143" s="210" t="s">
        <v>231</v>
      </c>
    </row>
    <row r="144" s="2" customFormat="1">
      <c r="A144" s="40"/>
      <c r="B144" s="41"/>
      <c r="C144" s="42"/>
      <c r="D144" s="212" t="s">
        <v>125</v>
      </c>
      <c r="E144" s="42"/>
      <c r="F144" s="213" t="s">
        <v>232</v>
      </c>
      <c r="G144" s="42"/>
      <c r="H144" s="42"/>
      <c r="I144" s="214"/>
      <c r="J144" s="42"/>
      <c r="K144" s="42"/>
      <c r="L144" s="46"/>
      <c r="M144" s="215"/>
      <c r="N144" s="21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125</v>
      </c>
      <c r="AU144" s="19" t="s">
        <v>79</v>
      </c>
    </row>
    <row r="145" s="14" customFormat="1">
      <c r="A145" s="14"/>
      <c r="B145" s="229"/>
      <c r="C145" s="230"/>
      <c r="D145" s="219" t="s">
        <v>132</v>
      </c>
      <c r="E145" s="231" t="s">
        <v>19</v>
      </c>
      <c r="F145" s="232" t="s">
        <v>213</v>
      </c>
      <c r="G145" s="230"/>
      <c r="H145" s="231" t="s">
        <v>19</v>
      </c>
      <c r="I145" s="233"/>
      <c r="J145" s="230"/>
      <c r="K145" s="230"/>
      <c r="L145" s="234"/>
      <c r="M145" s="235"/>
      <c r="N145" s="236"/>
      <c r="O145" s="236"/>
      <c r="P145" s="236"/>
      <c r="Q145" s="236"/>
      <c r="R145" s="236"/>
      <c r="S145" s="236"/>
      <c r="T145" s="23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8" t="s">
        <v>132</v>
      </c>
      <c r="AU145" s="238" t="s">
        <v>79</v>
      </c>
      <c r="AV145" s="14" t="s">
        <v>77</v>
      </c>
      <c r="AW145" s="14" t="s">
        <v>34</v>
      </c>
      <c r="AX145" s="14" t="s">
        <v>72</v>
      </c>
      <c r="AY145" s="238" t="s">
        <v>116</v>
      </c>
    </row>
    <row r="146" s="14" customFormat="1">
      <c r="A146" s="14"/>
      <c r="B146" s="229"/>
      <c r="C146" s="230"/>
      <c r="D146" s="219" t="s">
        <v>132</v>
      </c>
      <c r="E146" s="231" t="s">
        <v>19</v>
      </c>
      <c r="F146" s="232" t="s">
        <v>214</v>
      </c>
      <c r="G146" s="230"/>
      <c r="H146" s="231" t="s">
        <v>19</v>
      </c>
      <c r="I146" s="233"/>
      <c r="J146" s="230"/>
      <c r="K146" s="230"/>
      <c r="L146" s="234"/>
      <c r="M146" s="235"/>
      <c r="N146" s="236"/>
      <c r="O146" s="236"/>
      <c r="P146" s="236"/>
      <c r="Q146" s="236"/>
      <c r="R146" s="236"/>
      <c r="S146" s="236"/>
      <c r="T146" s="23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8" t="s">
        <v>132</v>
      </c>
      <c r="AU146" s="238" t="s">
        <v>79</v>
      </c>
      <c r="AV146" s="14" t="s">
        <v>77</v>
      </c>
      <c r="AW146" s="14" t="s">
        <v>34</v>
      </c>
      <c r="AX146" s="14" t="s">
        <v>72</v>
      </c>
      <c r="AY146" s="238" t="s">
        <v>116</v>
      </c>
    </row>
    <row r="147" s="14" customFormat="1">
      <c r="A147" s="14"/>
      <c r="B147" s="229"/>
      <c r="C147" s="230"/>
      <c r="D147" s="219" t="s">
        <v>132</v>
      </c>
      <c r="E147" s="231" t="s">
        <v>19</v>
      </c>
      <c r="F147" s="232" t="s">
        <v>215</v>
      </c>
      <c r="G147" s="230"/>
      <c r="H147" s="231" t="s">
        <v>19</v>
      </c>
      <c r="I147" s="233"/>
      <c r="J147" s="230"/>
      <c r="K147" s="230"/>
      <c r="L147" s="234"/>
      <c r="M147" s="235"/>
      <c r="N147" s="236"/>
      <c r="O147" s="236"/>
      <c r="P147" s="236"/>
      <c r="Q147" s="236"/>
      <c r="R147" s="236"/>
      <c r="S147" s="236"/>
      <c r="T147" s="23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8" t="s">
        <v>132</v>
      </c>
      <c r="AU147" s="238" t="s">
        <v>79</v>
      </c>
      <c r="AV147" s="14" t="s">
        <v>77</v>
      </c>
      <c r="AW147" s="14" t="s">
        <v>34</v>
      </c>
      <c r="AX147" s="14" t="s">
        <v>72</v>
      </c>
      <c r="AY147" s="238" t="s">
        <v>116</v>
      </c>
    </row>
    <row r="148" s="13" customFormat="1">
      <c r="A148" s="13"/>
      <c r="B148" s="217"/>
      <c r="C148" s="218"/>
      <c r="D148" s="219" t="s">
        <v>132</v>
      </c>
      <c r="E148" s="220" t="s">
        <v>19</v>
      </c>
      <c r="F148" s="221" t="s">
        <v>233</v>
      </c>
      <c r="G148" s="218"/>
      <c r="H148" s="222">
        <v>10.1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8" t="s">
        <v>132</v>
      </c>
      <c r="AU148" s="228" t="s">
        <v>79</v>
      </c>
      <c r="AV148" s="13" t="s">
        <v>79</v>
      </c>
      <c r="AW148" s="13" t="s">
        <v>34</v>
      </c>
      <c r="AX148" s="13" t="s">
        <v>77</v>
      </c>
      <c r="AY148" s="228" t="s">
        <v>116</v>
      </c>
    </row>
    <row r="149" s="12" customFormat="1" ht="22.8" customHeight="1">
      <c r="A149" s="12"/>
      <c r="B149" s="183"/>
      <c r="C149" s="184"/>
      <c r="D149" s="185" t="s">
        <v>71</v>
      </c>
      <c r="E149" s="197" t="s">
        <v>134</v>
      </c>
      <c r="F149" s="197" t="s">
        <v>234</v>
      </c>
      <c r="G149" s="184"/>
      <c r="H149" s="184"/>
      <c r="I149" s="187"/>
      <c r="J149" s="198">
        <f>BK149</f>
        <v>0</v>
      </c>
      <c r="K149" s="184"/>
      <c r="L149" s="189"/>
      <c r="M149" s="190"/>
      <c r="N149" s="191"/>
      <c r="O149" s="191"/>
      <c r="P149" s="192">
        <f>SUM(P150:P171)</f>
        <v>0</v>
      </c>
      <c r="Q149" s="191"/>
      <c r="R149" s="192">
        <f>SUM(R150:R171)</f>
        <v>16.516059069999997</v>
      </c>
      <c r="S149" s="191"/>
      <c r="T149" s="193">
        <f>SUM(T150:T171)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4" t="s">
        <v>77</v>
      </c>
      <c r="AT149" s="195" t="s">
        <v>71</v>
      </c>
      <c r="AU149" s="195" t="s">
        <v>77</v>
      </c>
      <c r="AY149" s="194" t="s">
        <v>116</v>
      </c>
      <c r="BK149" s="196">
        <f>SUM(BK150:BK171)</f>
        <v>0</v>
      </c>
    </row>
    <row r="150" s="2" customFormat="1" ht="16.5" customHeight="1">
      <c r="A150" s="40"/>
      <c r="B150" s="41"/>
      <c r="C150" s="199" t="s">
        <v>235</v>
      </c>
      <c r="D150" s="199" t="s">
        <v>118</v>
      </c>
      <c r="E150" s="200" t="s">
        <v>236</v>
      </c>
      <c r="F150" s="201" t="s">
        <v>237</v>
      </c>
      <c r="G150" s="202" t="s">
        <v>142</v>
      </c>
      <c r="H150" s="203">
        <v>1.6379999999999999</v>
      </c>
      <c r="I150" s="204"/>
      <c r="J150" s="205">
        <f>ROUND(I150*H150,2)</f>
        <v>0</v>
      </c>
      <c r="K150" s="201" t="s">
        <v>122</v>
      </c>
      <c r="L150" s="46"/>
      <c r="M150" s="206" t="s">
        <v>19</v>
      </c>
      <c r="N150" s="207" t="s">
        <v>43</v>
      </c>
      <c r="O150" s="86"/>
      <c r="P150" s="208">
        <f>O150*H150</f>
        <v>0</v>
      </c>
      <c r="Q150" s="208">
        <v>2.5021499999999999</v>
      </c>
      <c r="R150" s="208">
        <f>Q150*H150</f>
        <v>4.0985216999999992</v>
      </c>
      <c r="S150" s="208">
        <v>0</v>
      </c>
      <c r="T150" s="20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0" t="s">
        <v>123</v>
      </c>
      <c r="AT150" s="210" t="s">
        <v>118</v>
      </c>
      <c r="AU150" s="210" t="s">
        <v>79</v>
      </c>
      <c r="AY150" s="19" t="s">
        <v>116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9" t="s">
        <v>77</v>
      </c>
      <c r="BK150" s="211">
        <f>ROUND(I150*H150,2)</f>
        <v>0</v>
      </c>
      <c r="BL150" s="19" t="s">
        <v>123</v>
      </c>
      <c r="BM150" s="210" t="s">
        <v>238</v>
      </c>
    </row>
    <row r="151" s="2" customFormat="1">
      <c r="A151" s="40"/>
      <c r="B151" s="41"/>
      <c r="C151" s="42"/>
      <c r="D151" s="212" t="s">
        <v>125</v>
      </c>
      <c r="E151" s="42"/>
      <c r="F151" s="213" t="s">
        <v>239</v>
      </c>
      <c r="G151" s="42"/>
      <c r="H151" s="42"/>
      <c r="I151" s="214"/>
      <c r="J151" s="42"/>
      <c r="K151" s="42"/>
      <c r="L151" s="46"/>
      <c r="M151" s="215"/>
      <c r="N151" s="21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125</v>
      </c>
      <c r="AU151" s="19" t="s">
        <v>79</v>
      </c>
    </row>
    <row r="152" s="14" customFormat="1">
      <c r="A152" s="14"/>
      <c r="B152" s="229"/>
      <c r="C152" s="230"/>
      <c r="D152" s="219" t="s">
        <v>132</v>
      </c>
      <c r="E152" s="231" t="s">
        <v>19</v>
      </c>
      <c r="F152" s="232" t="s">
        <v>213</v>
      </c>
      <c r="G152" s="230"/>
      <c r="H152" s="231" t="s">
        <v>19</v>
      </c>
      <c r="I152" s="233"/>
      <c r="J152" s="230"/>
      <c r="K152" s="230"/>
      <c r="L152" s="234"/>
      <c r="M152" s="235"/>
      <c r="N152" s="236"/>
      <c r="O152" s="236"/>
      <c r="P152" s="236"/>
      <c r="Q152" s="236"/>
      <c r="R152" s="236"/>
      <c r="S152" s="236"/>
      <c r="T152" s="23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8" t="s">
        <v>132</v>
      </c>
      <c r="AU152" s="238" t="s">
        <v>79</v>
      </c>
      <c r="AV152" s="14" t="s">
        <v>77</v>
      </c>
      <c r="AW152" s="14" t="s">
        <v>34</v>
      </c>
      <c r="AX152" s="14" t="s">
        <v>72</v>
      </c>
      <c r="AY152" s="238" t="s">
        <v>116</v>
      </c>
    </row>
    <row r="153" s="14" customFormat="1">
      <c r="A153" s="14"/>
      <c r="B153" s="229"/>
      <c r="C153" s="230"/>
      <c r="D153" s="219" t="s">
        <v>132</v>
      </c>
      <c r="E153" s="231" t="s">
        <v>19</v>
      </c>
      <c r="F153" s="232" t="s">
        <v>214</v>
      </c>
      <c r="G153" s="230"/>
      <c r="H153" s="231" t="s">
        <v>19</v>
      </c>
      <c r="I153" s="233"/>
      <c r="J153" s="230"/>
      <c r="K153" s="230"/>
      <c r="L153" s="234"/>
      <c r="M153" s="235"/>
      <c r="N153" s="236"/>
      <c r="O153" s="236"/>
      <c r="P153" s="236"/>
      <c r="Q153" s="236"/>
      <c r="R153" s="236"/>
      <c r="S153" s="236"/>
      <c r="T153" s="23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8" t="s">
        <v>132</v>
      </c>
      <c r="AU153" s="238" t="s">
        <v>79</v>
      </c>
      <c r="AV153" s="14" t="s">
        <v>77</v>
      </c>
      <c r="AW153" s="14" t="s">
        <v>34</v>
      </c>
      <c r="AX153" s="14" t="s">
        <v>72</v>
      </c>
      <c r="AY153" s="238" t="s">
        <v>116</v>
      </c>
    </row>
    <row r="154" s="14" customFormat="1">
      <c r="A154" s="14"/>
      <c r="B154" s="229"/>
      <c r="C154" s="230"/>
      <c r="D154" s="219" t="s">
        <v>132</v>
      </c>
      <c r="E154" s="231" t="s">
        <v>19</v>
      </c>
      <c r="F154" s="232" t="s">
        <v>215</v>
      </c>
      <c r="G154" s="230"/>
      <c r="H154" s="231" t="s">
        <v>19</v>
      </c>
      <c r="I154" s="233"/>
      <c r="J154" s="230"/>
      <c r="K154" s="230"/>
      <c r="L154" s="234"/>
      <c r="M154" s="235"/>
      <c r="N154" s="236"/>
      <c r="O154" s="236"/>
      <c r="P154" s="236"/>
      <c r="Q154" s="236"/>
      <c r="R154" s="236"/>
      <c r="S154" s="236"/>
      <c r="T154" s="23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8" t="s">
        <v>132</v>
      </c>
      <c r="AU154" s="238" t="s">
        <v>79</v>
      </c>
      <c r="AV154" s="14" t="s">
        <v>77</v>
      </c>
      <c r="AW154" s="14" t="s">
        <v>34</v>
      </c>
      <c r="AX154" s="14" t="s">
        <v>72</v>
      </c>
      <c r="AY154" s="238" t="s">
        <v>116</v>
      </c>
    </row>
    <row r="155" s="13" customFormat="1">
      <c r="A155" s="13"/>
      <c r="B155" s="217"/>
      <c r="C155" s="218"/>
      <c r="D155" s="219" t="s">
        <v>132</v>
      </c>
      <c r="E155" s="220" t="s">
        <v>19</v>
      </c>
      <c r="F155" s="221" t="s">
        <v>240</v>
      </c>
      <c r="G155" s="218"/>
      <c r="H155" s="222">
        <v>1.6379999999999999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8" t="s">
        <v>132</v>
      </c>
      <c r="AU155" s="228" t="s">
        <v>79</v>
      </c>
      <c r="AV155" s="13" t="s">
        <v>79</v>
      </c>
      <c r="AW155" s="13" t="s">
        <v>34</v>
      </c>
      <c r="AX155" s="13" t="s">
        <v>77</v>
      </c>
      <c r="AY155" s="228" t="s">
        <v>116</v>
      </c>
    </row>
    <row r="156" s="2" customFormat="1" ht="21.75" customHeight="1">
      <c r="A156" s="40"/>
      <c r="B156" s="41"/>
      <c r="C156" s="199" t="s">
        <v>7</v>
      </c>
      <c r="D156" s="199" t="s">
        <v>118</v>
      </c>
      <c r="E156" s="200" t="s">
        <v>241</v>
      </c>
      <c r="F156" s="201" t="s">
        <v>242</v>
      </c>
      <c r="G156" s="202" t="s">
        <v>129</v>
      </c>
      <c r="H156" s="203">
        <v>8.0800000000000001</v>
      </c>
      <c r="I156" s="204"/>
      <c r="J156" s="205">
        <f>ROUND(I156*H156,2)</f>
        <v>0</v>
      </c>
      <c r="K156" s="201" t="s">
        <v>122</v>
      </c>
      <c r="L156" s="46"/>
      <c r="M156" s="206" t="s">
        <v>19</v>
      </c>
      <c r="N156" s="207" t="s">
        <v>43</v>
      </c>
      <c r="O156" s="86"/>
      <c r="P156" s="208">
        <f>O156*H156</f>
        <v>0</v>
      </c>
      <c r="Q156" s="208">
        <v>0.025190000000000001</v>
      </c>
      <c r="R156" s="208">
        <f>Q156*H156</f>
        <v>0.2035352</v>
      </c>
      <c r="S156" s="208">
        <v>0</v>
      </c>
      <c r="T156" s="20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0" t="s">
        <v>123</v>
      </c>
      <c r="AT156" s="210" t="s">
        <v>118</v>
      </c>
      <c r="AU156" s="210" t="s">
        <v>79</v>
      </c>
      <c r="AY156" s="19" t="s">
        <v>116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9" t="s">
        <v>77</v>
      </c>
      <c r="BK156" s="211">
        <f>ROUND(I156*H156,2)</f>
        <v>0</v>
      </c>
      <c r="BL156" s="19" t="s">
        <v>123</v>
      </c>
      <c r="BM156" s="210" t="s">
        <v>243</v>
      </c>
    </row>
    <row r="157" s="2" customFormat="1">
      <c r="A157" s="40"/>
      <c r="B157" s="41"/>
      <c r="C157" s="42"/>
      <c r="D157" s="212" t="s">
        <v>125</v>
      </c>
      <c r="E157" s="42"/>
      <c r="F157" s="213" t="s">
        <v>244</v>
      </c>
      <c r="G157" s="42"/>
      <c r="H157" s="42"/>
      <c r="I157" s="214"/>
      <c r="J157" s="42"/>
      <c r="K157" s="42"/>
      <c r="L157" s="46"/>
      <c r="M157" s="215"/>
      <c r="N157" s="21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125</v>
      </c>
      <c r="AU157" s="19" t="s">
        <v>79</v>
      </c>
    </row>
    <row r="158" s="13" customFormat="1">
      <c r="A158" s="13"/>
      <c r="B158" s="217"/>
      <c r="C158" s="218"/>
      <c r="D158" s="219" t="s">
        <v>132</v>
      </c>
      <c r="E158" s="220" t="s">
        <v>19</v>
      </c>
      <c r="F158" s="221" t="s">
        <v>245</v>
      </c>
      <c r="G158" s="218"/>
      <c r="H158" s="222">
        <v>8.0800000000000001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8" t="s">
        <v>132</v>
      </c>
      <c r="AU158" s="228" t="s">
        <v>79</v>
      </c>
      <c r="AV158" s="13" t="s">
        <v>79</v>
      </c>
      <c r="AW158" s="13" t="s">
        <v>34</v>
      </c>
      <c r="AX158" s="13" t="s">
        <v>77</v>
      </c>
      <c r="AY158" s="228" t="s">
        <v>116</v>
      </c>
    </row>
    <row r="159" s="2" customFormat="1" ht="16.5" customHeight="1">
      <c r="A159" s="40"/>
      <c r="B159" s="41"/>
      <c r="C159" s="250" t="s">
        <v>246</v>
      </c>
      <c r="D159" s="250" t="s">
        <v>171</v>
      </c>
      <c r="E159" s="251" t="s">
        <v>247</v>
      </c>
      <c r="F159" s="252" t="s">
        <v>248</v>
      </c>
      <c r="G159" s="253" t="s">
        <v>137</v>
      </c>
      <c r="H159" s="254">
        <v>20.199999999999999</v>
      </c>
      <c r="I159" s="255"/>
      <c r="J159" s="256">
        <f>ROUND(I159*H159,2)</f>
        <v>0</v>
      </c>
      <c r="K159" s="252" t="s">
        <v>138</v>
      </c>
      <c r="L159" s="257"/>
      <c r="M159" s="258" t="s">
        <v>19</v>
      </c>
      <c r="N159" s="259" t="s">
        <v>43</v>
      </c>
      <c r="O159" s="86"/>
      <c r="P159" s="208">
        <f>O159*H159</f>
        <v>0</v>
      </c>
      <c r="Q159" s="208">
        <v>0.00080000000000000004</v>
      </c>
      <c r="R159" s="208">
        <f>Q159*H159</f>
        <v>0.016160000000000001</v>
      </c>
      <c r="S159" s="208">
        <v>0</v>
      </c>
      <c r="T159" s="209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0" t="s">
        <v>164</v>
      </c>
      <c r="AT159" s="210" t="s">
        <v>171</v>
      </c>
      <c r="AU159" s="210" t="s">
        <v>79</v>
      </c>
      <c r="AY159" s="19" t="s">
        <v>116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9" t="s">
        <v>77</v>
      </c>
      <c r="BK159" s="211">
        <f>ROUND(I159*H159,2)</f>
        <v>0</v>
      </c>
      <c r="BL159" s="19" t="s">
        <v>123</v>
      </c>
      <c r="BM159" s="210" t="s">
        <v>249</v>
      </c>
    </row>
    <row r="160" s="13" customFormat="1">
      <c r="A160" s="13"/>
      <c r="B160" s="217"/>
      <c r="C160" s="218"/>
      <c r="D160" s="219" t="s">
        <v>132</v>
      </c>
      <c r="E160" s="220" t="s">
        <v>19</v>
      </c>
      <c r="F160" s="221" t="s">
        <v>250</v>
      </c>
      <c r="G160" s="218"/>
      <c r="H160" s="222">
        <v>20.199999999999999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8" t="s">
        <v>132</v>
      </c>
      <c r="AU160" s="228" t="s">
        <v>79</v>
      </c>
      <c r="AV160" s="13" t="s">
        <v>79</v>
      </c>
      <c r="AW160" s="13" t="s">
        <v>34</v>
      </c>
      <c r="AX160" s="13" t="s">
        <v>77</v>
      </c>
      <c r="AY160" s="228" t="s">
        <v>116</v>
      </c>
    </row>
    <row r="161" s="2" customFormat="1" ht="21.75" customHeight="1">
      <c r="A161" s="40"/>
      <c r="B161" s="41"/>
      <c r="C161" s="199" t="s">
        <v>251</v>
      </c>
      <c r="D161" s="199" t="s">
        <v>118</v>
      </c>
      <c r="E161" s="200" t="s">
        <v>252</v>
      </c>
      <c r="F161" s="201" t="s">
        <v>253</v>
      </c>
      <c r="G161" s="202" t="s">
        <v>129</v>
      </c>
      <c r="H161" s="203">
        <v>8.0800000000000001</v>
      </c>
      <c r="I161" s="204"/>
      <c r="J161" s="205">
        <f>ROUND(I161*H161,2)</f>
        <v>0</v>
      </c>
      <c r="K161" s="201" t="s">
        <v>122</v>
      </c>
      <c r="L161" s="46"/>
      <c r="M161" s="206" t="s">
        <v>19</v>
      </c>
      <c r="N161" s="207" t="s">
        <v>43</v>
      </c>
      <c r="O161" s="86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0" t="s">
        <v>123</v>
      </c>
      <c r="AT161" s="210" t="s">
        <v>118</v>
      </c>
      <c r="AU161" s="210" t="s">
        <v>79</v>
      </c>
      <c r="AY161" s="19" t="s">
        <v>116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9" t="s">
        <v>77</v>
      </c>
      <c r="BK161" s="211">
        <f>ROUND(I161*H161,2)</f>
        <v>0</v>
      </c>
      <c r="BL161" s="19" t="s">
        <v>123</v>
      </c>
      <c r="BM161" s="210" t="s">
        <v>254</v>
      </c>
    </row>
    <row r="162" s="2" customFormat="1">
      <c r="A162" s="40"/>
      <c r="B162" s="41"/>
      <c r="C162" s="42"/>
      <c r="D162" s="212" t="s">
        <v>125</v>
      </c>
      <c r="E162" s="42"/>
      <c r="F162" s="213" t="s">
        <v>255</v>
      </c>
      <c r="G162" s="42"/>
      <c r="H162" s="42"/>
      <c r="I162" s="214"/>
      <c r="J162" s="42"/>
      <c r="K162" s="42"/>
      <c r="L162" s="46"/>
      <c r="M162" s="215"/>
      <c r="N162" s="216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125</v>
      </c>
      <c r="AU162" s="19" t="s">
        <v>79</v>
      </c>
    </row>
    <row r="163" s="2" customFormat="1" ht="16.5" customHeight="1">
      <c r="A163" s="40"/>
      <c r="B163" s="41"/>
      <c r="C163" s="199" t="s">
        <v>256</v>
      </c>
      <c r="D163" s="199" t="s">
        <v>118</v>
      </c>
      <c r="E163" s="200" t="s">
        <v>257</v>
      </c>
      <c r="F163" s="201" t="s">
        <v>258</v>
      </c>
      <c r="G163" s="202" t="s">
        <v>174</v>
      </c>
      <c r="H163" s="203">
        <v>0.19700000000000001</v>
      </c>
      <c r="I163" s="204"/>
      <c r="J163" s="205">
        <f>ROUND(I163*H163,2)</f>
        <v>0</v>
      </c>
      <c r="K163" s="201" t="s">
        <v>122</v>
      </c>
      <c r="L163" s="46"/>
      <c r="M163" s="206" t="s">
        <v>19</v>
      </c>
      <c r="N163" s="207" t="s">
        <v>43</v>
      </c>
      <c r="O163" s="86"/>
      <c r="P163" s="208">
        <f>O163*H163</f>
        <v>0</v>
      </c>
      <c r="Q163" s="208">
        <v>1.04741</v>
      </c>
      <c r="R163" s="208">
        <f>Q163*H163</f>
        <v>0.20633977000000001</v>
      </c>
      <c r="S163" s="208">
        <v>0</v>
      </c>
      <c r="T163" s="209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0" t="s">
        <v>123</v>
      </c>
      <c r="AT163" s="210" t="s">
        <v>118</v>
      </c>
      <c r="AU163" s="210" t="s">
        <v>79</v>
      </c>
      <c r="AY163" s="19" t="s">
        <v>116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9" t="s">
        <v>77</v>
      </c>
      <c r="BK163" s="211">
        <f>ROUND(I163*H163,2)</f>
        <v>0</v>
      </c>
      <c r="BL163" s="19" t="s">
        <v>123</v>
      </c>
      <c r="BM163" s="210" t="s">
        <v>259</v>
      </c>
    </row>
    <row r="164" s="2" customFormat="1">
      <c r="A164" s="40"/>
      <c r="B164" s="41"/>
      <c r="C164" s="42"/>
      <c r="D164" s="212" t="s">
        <v>125</v>
      </c>
      <c r="E164" s="42"/>
      <c r="F164" s="213" t="s">
        <v>260</v>
      </c>
      <c r="G164" s="42"/>
      <c r="H164" s="42"/>
      <c r="I164" s="214"/>
      <c r="J164" s="42"/>
      <c r="K164" s="42"/>
      <c r="L164" s="46"/>
      <c r="M164" s="215"/>
      <c r="N164" s="21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125</v>
      </c>
      <c r="AU164" s="19" t="s">
        <v>79</v>
      </c>
    </row>
    <row r="165" s="13" customFormat="1">
      <c r="A165" s="13"/>
      <c r="B165" s="217"/>
      <c r="C165" s="218"/>
      <c r="D165" s="219" t="s">
        <v>132</v>
      </c>
      <c r="E165" s="218"/>
      <c r="F165" s="221" t="s">
        <v>261</v>
      </c>
      <c r="G165" s="218"/>
      <c r="H165" s="222">
        <v>0.19700000000000001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8" t="s">
        <v>132</v>
      </c>
      <c r="AU165" s="228" t="s">
        <v>79</v>
      </c>
      <c r="AV165" s="13" t="s">
        <v>79</v>
      </c>
      <c r="AW165" s="13" t="s">
        <v>4</v>
      </c>
      <c r="AX165" s="13" t="s">
        <v>77</v>
      </c>
      <c r="AY165" s="228" t="s">
        <v>116</v>
      </c>
    </row>
    <row r="166" s="2" customFormat="1" ht="24.15" customHeight="1">
      <c r="A166" s="40"/>
      <c r="B166" s="41"/>
      <c r="C166" s="199" t="s">
        <v>262</v>
      </c>
      <c r="D166" s="199" t="s">
        <v>118</v>
      </c>
      <c r="E166" s="200" t="s">
        <v>263</v>
      </c>
      <c r="F166" s="201" t="s">
        <v>264</v>
      </c>
      <c r="G166" s="202" t="s">
        <v>142</v>
      </c>
      <c r="H166" s="203">
        <v>4.2930000000000001</v>
      </c>
      <c r="I166" s="204"/>
      <c r="J166" s="205">
        <f>ROUND(I166*H166,2)</f>
        <v>0</v>
      </c>
      <c r="K166" s="201" t="s">
        <v>138</v>
      </c>
      <c r="L166" s="46"/>
      <c r="M166" s="206" t="s">
        <v>19</v>
      </c>
      <c r="N166" s="207" t="s">
        <v>43</v>
      </c>
      <c r="O166" s="86"/>
      <c r="P166" s="208">
        <f>O166*H166</f>
        <v>0</v>
      </c>
      <c r="Q166" s="208">
        <v>2.6768000000000001</v>
      </c>
      <c r="R166" s="208">
        <f>Q166*H166</f>
        <v>11.4915024</v>
      </c>
      <c r="S166" s="208">
        <v>0</v>
      </c>
      <c r="T166" s="209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0" t="s">
        <v>123</v>
      </c>
      <c r="AT166" s="210" t="s">
        <v>118</v>
      </c>
      <c r="AU166" s="210" t="s">
        <v>79</v>
      </c>
      <c r="AY166" s="19" t="s">
        <v>116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9" t="s">
        <v>77</v>
      </c>
      <c r="BK166" s="211">
        <f>ROUND(I166*H166,2)</f>
        <v>0</v>
      </c>
      <c r="BL166" s="19" t="s">
        <v>123</v>
      </c>
      <c r="BM166" s="210" t="s">
        <v>265</v>
      </c>
    </row>
    <row r="167" s="14" customFormat="1">
      <c r="A167" s="14"/>
      <c r="B167" s="229"/>
      <c r="C167" s="230"/>
      <c r="D167" s="219" t="s">
        <v>132</v>
      </c>
      <c r="E167" s="231" t="s">
        <v>19</v>
      </c>
      <c r="F167" s="232" t="s">
        <v>213</v>
      </c>
      <c r="G167" s="230"/>
      <c r="H167" s="231" t="s">
        <v>19</v>
      </c>
      <c r="I167" s="233"/>
      <c r="J167" s="230"/>
      <c r="K167" s="230"/>
      <c r="L167" s="234"/>
      <c r="M167" s="235"/>
      <c r="N167" s="236"/>
      <c r="O167" s="236"/>
      <c r="P167" s="236"/>
      <c r="Q167" s="236"/>
      <c r="R167" s="236"/>
      <c r="S167" s="236"/>
      <c r="T167" s="23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8" t="s">
        <v>132</v>
      </c>
      <c r="AU167" s="238" t="s">
        <v>79</v>
      </c>
      <c r="AV167" s="14" t="s">
        <v>77</v>
      </c>
      <c r="AW167" s="14" t="s">
        <v>34</v>
      </c>
      <c r="AX167" s="14" t="s">
        <v>72</v>
      </c>
      <c r="AY167" s="238" t="s">
        <v>116</v>
      </c>
    </row>
    <row r="168" s="14" customFormat="1">
      <c r="A168" s="14"/>
      <c r="B168" s="229"/>
      <c r="C168" s="230"/>
      <c r="D168" s="219" t="s">
        <v>132</v>
      </c>
      <c r="E168" s="231" t="s">
        <v>19</v>
      </c>
      <c r="F168" s="232" t="s">
        <v>214</v>
      </c>
      <c r="G168" s="230"/>
      <c r="H168" s="231" t="s">
        <v>19</v>
      </c>
      <c r="I168" s="233"/>
      <c r="J168" s="230"/>
      <c r="K168" s="230"/>
      <c r="L168" s="234"/>
      <c r="M168" s="235"/>
      <c r="N168" s="236"/>
      <c r="O168" s="236"/>
      <c r="P168" s="236"/>
      <c r="Q168" s="236"/>
      <c r="R168" s="236"/>
      <c r="S168" s="236"/>
      <c r="T168" s="23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8" t="s">
        <v>132</v>
      </c>
      <c r="AU168" s="238" t="s">
        <v>79</v>
      </c>
      <c r="AV168" s="14" t="s">
        <v>77</v>
      </c>
      <c r="AW168" s="14" t="s">
        <v>34</v>
      </c>
      <c r="AX168" s="14" t="s">
        <v>72</v>
      </c>
      <c r="AY168" s="238" t="s">
        <v>116</v>
      </c>
    </row>
    <row r="169" s="13" customFormat="1">
      <c r="A169" s="13"/>
      <c r="B169" s="217"/>
      <c r="C169" s="218"/>
      <c r="D169" s="219" t="s">
        <v>132</v>
      </c>
      <c r="E169" s="220" t="s">
        <v>19</v>
      </c>
      <c r="F169" s="221" t="s">
        <v>266</v>
      </c>
      <c r="G169" s="218"/>
      <c r="H169" s="222">
        <v>4.2930000000000001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132</v>
      </c>
      <c r="AU169" s="228" t="s">
        <v>79</v>
      </c>
      <c r="AV169" s="13" t="s">
        <v>79</v>
      </c>
      <c r="AW169" s="13" t="s">
        <v>34</v>
      </c>
      <c r="AX169" s="13" t="s">
        <v>77</v>
      </c>
      <c r="AY169" s="228" t="s">
        <v>116</v>
      </c>
    </row>
    <row r="170" s="2" customFormat="1" ht="16.5" customHeight="1">
      <c r="A170" s="40"/>
      <c r="B170" s="41"/>
      <c r="C170" s="250" t="s">
        <v>267</v>
      </c>
      <c r="D170" s="250" t="s">
        <v>171</v>
      </c>
      <c r="E170" s="251" t="s">
        <v>268</v>
      </c>
      <c r="F170" s="252" t="s">
        <v>269</v>
      </c>
      <c r="G170" s="253" t="s">
        <v>174</v>
      </c>
      <c r="H170" s="254">
        <v>0.5</v>
      </c>
      <c r="I170" s="255"/>
      <c r="J170" s="256">
        <f>ROUND(I170*H170,2)</f>
        <v>0</v>
      </c>
      <c r="K170" s="252" t="s">
        <v>122</v>
      </c>
      <c r="L170" s="257"/>
      <c r="M170" s="258" t="s">
        <v>19</v>
      </c>
      <c r="N170" s="259" t="s">
        <v>43</v>
      </c>
      <c r="O170" s="86"/>
      <c r="P170" s="208">
        <f>O170*H170</f>
        <v>0</v>
      </c>
      <c r="Q170" s="208">
        <v>1</v>
      </c>
      <c r="R170" s="208">
        <f>Q170*H170</f>
        <v>0.5</v>
      </c>
      <c r="S170" s="208">
        <v>0</v>
      </c>
      <c r="T170" s="209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0" t="s">
        <v>164</v>
      </c>
      <c r="AT170" s="210" t="s">
        <v>171</v>
      </c>
      <c r="AU170" s="210" t="s">
        <v>79</v>
      </c>
      <c r="AY170" s="19" t="s">
        <v>116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9" t="s">
        <v>77</v>
      </c>
      <c r="BK170" s="211">
        <f>ROUND(I170*H170,2)</f>
        <v>0</v>
      </c>
      <c r="BL170" s="19" t="s">
        <v>123</v>
      </c>
      <c r="BM170" s="210" t="s">
        <v>270</v>
      </c>
    </row>
    <row r="171" s="13" customFormat="1">
      <c r="A171" s="13"/>
      <c r="B171" s="217"/>
      <c r="C171" s="218"/>
      <c r="D171" s="219" t="s">
        <v>132</v>
      </c>
      <c r="E171" s="220" t="s">
        <v>19</v>
      </c>
      <c r="F171" s="221" t="s">
        <v>271</v>
      </c>
      <c r="G171" s="218"/>
      <c r="H171" s="222">
        <v>0.5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132</v>
      </c>
      <c r="AU171" s="228" t="s">
        <v>79</v>
      </c>
      <c r="AV171" s="13" t="s">
        <v>79</v>
      </c>
      <c r="AW171" s="13" t="s">
        <v>34</v>
      </c>
      <c r="AX171" s="13" t="s">
        <v>77</v>
      </c>
      <c r="AY171" s="228" t="s">
        <v>116</v>
      </c>
    </row>
    <row r="172" s="12" customFormat="1" ht="22.8" customHeight="1">
      <c r="A172" s="12"/>
      <c r="B172" s="183"/>
      <c r="C172" s="184"/>
      <c r="D172" s="185" t="s">
        <v>71</v>
      </c>
      <c r="E172" s="197" t="s">
        <v>272</v>
      </c>
      <c r="F172" s="197" t="s">
        <v>273</v>
      </c>
      <c r="G172" s="184"/>
      <c r="H172" s="184"/>
      <c r="I172" s="187"/>
      <c r="J172" s="198">
        <f>BK172</f>
        <v>0</v>
      </c>
      <c r="K172" s="184"/>
      <c r="L172" s="189"/>
      <c r="M172" s="190"/>
      <c r="N172" s="191"/>
      <c r="O172" s="191"/>
      <c r="P172" s="192">
        <f>SUM(P173:P188)</f>
        <v>0</v>
      </c>
      <c r="Q172" s="191"/>
      <c r="R172" s="192">
        <f>SUM(R173:R188)</f>
        <v>0.059467199999999998</v>
      </c>
      <c r="S172" s="191"/>
      <c r="T172" s="193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4" t="s">
        <v>77</v>
      </c>
      <c r="AT172" s="195" t="s">
        <v>71</v>
      </c>
      <c r="AU172" s="195" t="s">
        <v>77</v>
      </c>
      <c r="AY172" s="194" t="s">
        <v>116</v>
      </c>
      <c r="BK172" s="196">
        <f>SUM(BK173:BK188)</f>
        <v>0</v>
      </c>
    </row>
    <row r="173" s="2" customFormat="1" ht="24.15" customHeight="1">
      <c r="A173" s="40"/>
      <c r="B173" s="41"/>
      <c r="C173" s="199" t="s">
        <v>274</v>
      </c>
      <c r="D173" s="199" t="s">
        <v>118</v>
      </c>
      <c r="E173" s="200" t="s">
        <v>275</v>
      </c>
      <c r="F173" s="201" t="s">
        <v>276</v>
      </c>
      <c r="G173" s="202" t="s">
        <v>129</v>
      </c>
      <c r="H173" s="203">
        <v>3.1200000000000001</v>
      </c>
      <c r="I173" s="204"/>
      <c r="J173" s="205">
        <f>ROUND(I173*H173,2)</f>
        <v>0</v>
      </c>
      <c r="K173" s="201" t="s">
        <v>122</v>
      </c>
      <c r="L173" s="46"/>
      <c r="M173" s="206" t="s">
        <v>19</v>
      </c>
      <c r="N173" s="207" t="s">
        <v>43</v>
      </c>
      <c r="O173" s="86"/>
      <c r="P173" s="208">
        <f>O173*H173</f>
        <v>0</v>
      </c>
      <c r="Q173" s="208">
        <v>0.01166</v>
      </c>
      <c r="R173" s="208">
        <f>Q173*H173</f>
        <v>0.0363792</v>
      </c>
      <c r="S173" s="208">
        <v>0</v>
      </c>
      <c r="T173" s="20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0" t="s">
        <v>123</v>
      </c>
      <c r="AT173" s="210" t="s">
        <v>118</v>
      </c>
      <c r="AU173" s="210" t="s">
        <v>79</v>
      </c>
      <c r="AY173" s="19" t="s">
        <v>116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9" t="s">
        <v>77</v>
      </c>
      <c r="BK173" s="211">
        <f>ROUND(I173*H173,2)</f>
        <v>0</v>
      </c>
      <c r="BL173" s="19" t="s">
        <v>123</v>
      </c>
      <c r="BM173" s="210" t="s">
        <v>277</v>
      </c>
    </row>
    <row r="174" s="2" customFormat="1">
      <c r="A174" s="40"/>
      <c r="B174" s="41"/>
      <c r="C174" s="42"/>
      <c r="D174" s="212" t="s">
        <v>125</v>
      </c>
      <c r="E174" s="42"/>
      <c r="F174" s="213" t="s">
        <v>278</v>
      </c>
      <c r="G174" s="42"/>
      <c r="H174" s="42"/>
      <c r="I174" s="214"/>
      <c r="J174" s="42"/>
      <c r="K174" s="42"/>
      <c r="L174" s="46"/>
      <c r="M174" s="215"/>
      <c r="N174" s="216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125</v>
      </c>
      <c r="AU174" s="19" t="s">
        <v>79</v>
      </c>
    </row>
    <row r="175" s="14" customFormat="1">
      <c r="A175" s="14"/>
      <c r="B175" s="229"/>
      <c r="C175" s="230"/>
      <c r="D175" s="219" t="s">
        <v>132</v>
      </c>
      <c r="E175" s="231" t="s">
        <v>19</v>
      </c>
      <c r="F175" s="232" t="s">
        <v>213</v>
      </c>
      <c r="G175" s="230"/>
      <c r="H175" s="231" t="s">
        <v>19</v>
      </c>
      <c r="I175" s="233"/>
      <c r="J175" s="230"/>
      <c r="K175" s="230"/>
      <c r="L175" s="234"/>
      <c r="M175" s="235"/>
      <c r="N175" s="236"/>
      <c r="O175" s="236"/>
      <c r="P175" s="236"/>
      <c r="Q175" s="236"/>
      <c r="R175" s="236"/>
      <c r="S175" s="236"/>
      <c r="T175" s="23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8" t="s">
        <v>132</v>
      </c>
      <c r="AU175" s="238" t="s">
        <v>79</v>
      </c>
      <c r="AV175" s="14" t="s">
        <v>77</v>
      </c>
      <c r="AW175" s="14" t="s">
        <v>34</v>
      </c>
      <c r="AX175" s="14" t="s">
        <v>72</v>
      </c>
      <c r="AY175" s="238" t="s">
        <v>116</v>
      </c>
    </row>
    <row r="176" s="13" customFormat="1">
      <c r="A176" s="13"/>
      <c r="B176" s="217"/>
      <c r="C176" s="218"/>
      <c r="D176" s="219" t="s">
        <v>132</v>
      </c>
      <c r="E176" s="220" t="s">
        <v>19</v>
      </c>
      <c r="F176" s="221" t="s">
        <v>279</v>
      </c>
      <c r="G176" s="218"/>
      <c r="H176" s="222">
        <v>3.1200000000000001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8" t="s">
        <v>132</v>
      </c>
      <c r="AU176" s="228" t="s">
        <v>79</v>
      </c>
      <c r="AV176" s="13" t="s">
        <v>79</v>
      </c>
      <c r="AW176" s="13" t="s">
        <v>34</v>
      </c>
      <c r="AX176" s="13" t="s">
        <v>77</v>
      </c>
      <c r="AY176" s="228" t="s">
        <v>116</v>
      </c>
    </row>
    <row r="177" s="2" customFormat="1" ht="21.75" customHeight="1">
      <c r="A177" s="40"/>
      <c r="B177" s="41"/>
      <c r="C177" s="199" t="s">
        <v>280</v>
      </c>
      <c r="D177" s="199" t="s">
        <v>118</v>
      </c>
      <c r="E177" s="200" t="s">
        <v>281</v>
      </c>
      <c r="F177" s="201" t="s">
        <v>282</v>
      </c>
      <c r="G177" s="202" t="s">
        <v>129</v>
      </c>
      <c r="H177" s="203">
        <v>3.1200000000000001</v>
      </c>
      <c r="I177" s="204"/>
      <c r="J177" s="205">
        <f>ROUND(I177*H177,2)</f>
        <v>0</v>
      </c>
      <c r="K177" s="201" t="s">
        <v>122</v>
      </c>
      <c r="L177" s="46"/>
      <c r="M177" s="206" t="s">
        <v>19</v>
      </c>
      <c r="N177" s="207" t="s">
        <v>43</v>
      </c>
      <c r="O177" s="86"/>
      <c r="P177" s="208">
        <f>O177*H177</f>
        <v>0</v>
      </c>
      <c r="Q177" s="208">
        <v>0.00025999999999999998</v>
      </c>
      <c r="R177" s="208">
        <f>Q177*H177</f>
        <v>0.00081119999999999999</v>
      </c>
      <c r="S177" s="208">
        <v>0</v>
      </c>
      <c r="T177" s="209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0" t="s">
        <v>123</v>
      </c>
      <c r="AT177" s="210" t="s">
        <v>118</v>
      </c>
      <c r="AU177" s="210" t="s">
        <v>79</v>
      </c>
      <c r="AY177" s="19" t="s">
        <v>116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9" t="s">
        <v>77</v>
      </c>
      <c r="BK177" s="211">
        <f>ROUND(I177*H177,2)</f>
        <v>0</v>
      </c>
      <c r="BL177" s="19" t="s">
        <v>123</v>
      </c>
      <c r="BM177" s="210" t="s">
        <v>283</v>
      </c>
    </row>
    <row r="178" s="2" customFormat="1">
      <c r="A178" s="40"/>
      <c r="B178" s="41"/>
      <c r="C178" s="42"/>
      <c r="D178" s="212" t="s">
        <v>125</v>
      </c>
      <c r="E178" s="42"/>
      <c r="F178" s="213" t="s">
        <v>284</v>
      </c>
      <c r="G178" s="42"/>
      <c r="H178" s="42"/>
      <c r="I178" s="214"/>
      <c r="J178" s="42"/>
      <c r="K178" s="42"/>
      <c r="L178" s="46"/>
      <c r="M178" s="215"/>
      <c r="N178" s="216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125</v>
      </c>
      <c r="AU178" s="19" t="s">
        <v>79</v>
      </c>
    </row>
    <row r="179" s="2" customFormat="1" ht="24.15" customHeight="1">
      <c r="A179" s="40"/>
      <c r="B179" s="41"/>
      <c r="C179" s="199" t="s">
        <v>285</v>
      </c>
      <c r="D179" s="199" t="s">
        <v>118</v>
      </c>
      <c r="E179" s="200" t="s">
        <v>286</v>
      </c>
      <c r="F179" s="201" t="s">
        <v>287</v>
      </c>
      <c r="G179" s="202" t="s">
        <v>129</v>
      </c>
      <c r="H179" s="203">
        <v>3.1200000000000001</v>
      </c>
      <c r="I179" s="204"/>
      <c r="J179" s="205">
        <f>ROUND(I179*H179,2)</f>
        <v>0</v>
      </c>
      <c r="K179" s="201" t="s">
        <v>122</v>
      </c>
      <c r="L179" s="46"/>
      <c r="M179" s="206" t="s">
        <v>19</v>
      </c>
      <c r="N179" s="207" t="s">
        <v>43</v>
      </c>
      <c r="O179" s="86"/>
      <c r="P179" s="208">
        <f>O179*H179</f>
        <v>0</v>
      </c>
      <c r="Q179" s="208">
        <v>0.0044099999999999999</v>
      </c>
      <c r="R179" s="208">
        <f>Q179*H179</f>
        <v>0.013759199999999999</v>
      </c>
      <c r="S179" s="208">
        <v>0</v>
      </c>
      <c r="T179" s="209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0" t="s">
        <v>123</v>
      </c>
      <c r="AT179" s="210" t="s">
        <v>118</v>
      </c>
      <c r="AU179" s="210" t="s">
        <v>79</v>
      </c>
      <c r="AY179" s="19" t="s">
        <v>116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9" t="s">
        <v>77</v>
      </c>
      <c r="BK179" s="211">
        <f>ROUND(I179*H179,2)</f>
        <v>0</v>
      </c>
      <c r="BL179" s="19" t="s">
        <v>123</v>
      </c>
      <c r="BM179" s="210" t="s">
        <v>288</v>
      </c>
    </row>
    <row r="180" s="2" customFormat="1">
      <c r="A180" s="40"/>
      <c r="B180" s="41"/>
      <c r="C180" s="42"/>
      <c r="D180" s="212" t="s">
        <v>125</v>
      </c>
      <c r="E180" s="42"/>
      <c r="F180" s="213" t="s">
        <v>289</v>
      </c>
      <c r="G180" s="42"/>
      <c r="H180" s="42"/>
      <c r="I180" s="214"/>
      <c r="J180" s="42"/>
      <c r="K180" s="42"/>
      <c r="L180" s="46"/>
      <c r="M180" s="215"/>
      <c r="N180" s="216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125</v>
      </c>
      <c r="AU180" s="19" t="s">
        <v>79</v>
      </c>
    </row>
    <row r="181" s="2" customFormat="1" ht="16.5" customHeight="1">
      <c r="A181" s="40"/>
      <c r="B181" s="41"/>
      <c r="C181" s="199" t="s">
        <v>290</v>
      </c>
      <c r="D181" s="199" t="s">
        <v>118</v>
      </c>
      <c r="E181" s="200" t="s">
        <v>291</v>
      </c>
      <c r="F181" s="201" t="s">
        <v>292</v>
      </c>
      <c r="G181" s="202" t="s">
        <v>129</v>
      </c>
      <c r="H181" s="203">
        <v>3.1200000000000001</v>
      </c>
      <c r="I181" s="204"/>
      <c r="J181" s="205">
        <f>ROUND(I181*H181,2)</f>
        <v>0</v>
      </c>
      <c r="K181" s="201" t="s">
        <v>122</v>
      </c>
      <c r="L181" s="46"/>
      <c r="M181" s="206" t="s">
        <v>19</v>
      </c>
      <c r="N181" s="207" t="s">
        <v>43</v>
      </c>
      <c r="O181" s="86"/>
      <c r="P181" s="208">
        <f>O181*H181</f>
        <v>0</v>
      </c>
      <c r="Q181" s="208">
        <v>0.0027299999999999998</v>
      </c>
      <c r="R181" s="208">
        <f>Q181*H181</f>
        <v>0.0085176000000000002</v>
      </c>
      <c r="S181" s="208">
        <v>0</v>
      </c>
      <c r="T181" s="209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0" t="s">
        <v>123</v>
      </c>
      <c r="AT181" s="210" t="s">
        <v>118</v>
      </c>
      <c r="AU181" s="210" t="s">
        <v>79</v>
      </c>
      <c r="AY181" s="19" t="s">
        <v>116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9" t="s">
        <v>77</v>
      </c>
      <c r="BK181" s="211">
        <f>ROUND(I181*H181,2)</f>
        <v>0</v>
      </c>
      <c r="BL181" s="19" t="s">
        <v>123</v>
      </c>
      <c r="BM181" s="210" t="s">
        <v>293</v>
      </c>
    </row>
    <row r="182" s="2" customFormat="1">
      <c r="A182" s="40"/>
      <c r="B182" s="41"/>
      <c r="C182" s="42"/>
      <c r="D182" s="212" t="s">
        <v>125</v>
      </c>
      <c r="E182" s="42"/>
      <c r="F182" s="213" t="s">
        <v>294</v>
      </c>
      <c r="G182" s="42"/>
      <c r="H182" s="42"/>
      <c r="I182" s="214"/>
      <c r="J182" s="42"/>
      <c r="K182" s="42"/>
      <c r="L182" s="46"/>
      <c r="M182" s="215"/>
      <c r="N182" s="216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125</v>
      </c>
      <c r="AU182" s="19" t="s">
        <v>79</v>
      </c>
    </row>
    <row r="183" s="2" customFormat="1" ht="16.5" customHeight="1">
      <c r="A183" s="40"/>
      <c r="B183" s="41"/>
      <c r="C183" s="199" t="s">
        <v>295</v>
      </c>
      <c r="D183" s="199" t="s">
        <v>118</v>
      </c>
      <c r="E183" s="200" t="s">
        <v>296</v>
      </c>
      <c r="F183" s="201" t="s">
        <v>297</v>
      </c>
      <c r="G183" s="202" t="s">
        <v>129</v>
      </c>
      <c r="H183" s="203">
        <v>6.2999999999999998</v>
      </c>
      <c r="I183" s="204"/>
      <c r="J183" s="205">
        <f>ROUND(I183*H183,2)</f>
        <v>0</v>
      </c>
      <c r="K183" s="201" t="s">
        <v>122</v>
      </c>
      <c r="L183" s="46"/>
      <c r="M183" s="206" t="s">
        <v>19</v>
      </c>
      <c r="N183" s="207" t="s">
        <v>43</v>
      </c>
      <c r="O183" s="86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0" t="s">
        <v>123</v>
      </c>
      <c r="AT183" s="210" t="s">
        <v>118</v>
      </c>
      <c r="AU183" s="210" t="s">
        <v>79</v>
      </c>
      <c r="AY183" s="19" t="s">
        <v>116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9" t="s">
        <v>77</v>
      </c>
      <c r="BK183" s="211">
        <f>ROUND(I183*H183,2)</f>
        <v>0</v>
      </c>
      <c r="BL183" s="19" t="s">
        <v>123</v>
      </c>
      <c r="BM183" s="210" t="s">
        <v>298</v>
      </c>
    </row>
    <row r="184" s="2" customFormat="1">
      <c r="A184" s="40"/>
      <c r="B184" s="41"/>
      <c r="C184" s="42"/>
      <c r="D184" s="212" t="s">
        <v>125</v>
      </c>
      <c r="E184" s="42"/>
      <c r="F184" s="213" t="s">
        <v>299</v>
      </c>
      <c r="G184" s="42"/>
      <c r="H184" s="42"/>
      <c r="I184" s="214"/>
      <c r="J184" s="42"/>
      <c r="K184" s="42"/>
      <c r="L184" s="46"/>
      <c r="M184" s="215"/>
      <c r="N184" s="216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125</v>
      </c>
      <c r="AU184" s="19" t="s">
        <v>79</v>
      </c>
    </row>
    <row r="185" s="14" customFormat="1">
      <c r="A185" s="14"/>
      <c r="B185" s="229"/>
      <c r="C185" s="230"/>
      <c r="D185" s="219" t="s">
        <v>132</v>
      </c>
      <c r="E185" s="231" t="s">
        <v>19</v>
      </c>
      <c r="F185" s="232" t="s">
        <v>213</v>
      </c>
      <c r="G185" s="230"/>
      <c r="H185" s="231" t="s">
        <v>19</v>
      </c>
      <c r="I185" s="233"/>
      <c r="J185" s="230"/>
      <c r="K185" s="230"/>
      <c r="L185" s="234"/>
      <c r="M185" s="235"/>
      <c r="N185" s="236"/>
      <c r="O185" s="236"/>
      <c r="P185" s="236"/>
      <c r="Q185" s="236"/>
      <c r="R185" s="236"/>
      <c r="S185" s="236"/>
      <c r="T185" s="23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8" t="s">
        <v>132</v>
      </c>
      <c r="AU185" s="238" t="s">
        <v>79</v>
      </c>
      <c r="AV185" s="14" t="s">
        <v>77</v>
      </c>
      <c r="AW185" s="14" t="s">
        <v>34</v>
      </c>
      <c r="AX185" s="14" t="s">
        <v>72</v>
      </c>
      <c r="AY185" s="238" t="s">
        <v>116</v>
      </c>
    </row>
    <row r="186" s="13" customFormat="1">
      <c r="A186" s="13"/>
      <c r="B186" s="217"/>
      <c r="C186" s="218"/>
      <c r="D186" s="219" t="s">
        <v>132</v>
      </c>
      <c r="E186" s="220" t="s">
        <v>19</v>
      </c>
      <c r="F186" s="221" t="s">
        <v>300</v>
      </c>
      <c r="G186" s="218"/>
      <c r="H186" s="222">
        <v>3.2400000000000002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8" t="s">
        <v>132</v>
      </c>
      <c r="AU186" s="228" t="s">
        <v>79</v>
      </c>
      <c r="AV186" s="13" t="s">
        <v>79</v>
      </c>
      <c r="AW186" s="13" t="s">
        <v>34</v>
      </c>
      <c r="AX186" s="13" t="s">
        <v>72</v>
      </c>
      <c r="AY186" s="228" t="s">
        <v>116</v>
      </c>
    </row>
    <row r="187" s="13" customFormat="1">
      <c r="A187" s="13"/>
      <c r="B187" s="217"/>
      <c r="C187" s="218"/>
      <c r="D187" s="219" t="s">
        <v>132</v>
      </c>
      <c r="E187" s="220" t="s">
        <v>19</v>
      </c>
      <c r="F187" s="221" t="s">
        <v>301</v>
      </c>
      <c r="G187" s="218"/>
      <c r="H187" s="222">
        <v>3.0600000000000001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8" t="s">
        <v>132</v>
      </c>
      <c r="AU187" s="228" t="s">
        <v>79</v>
      </c>
      <c r="AV187" s="13" t="s">
        <v>79</v>
      </c>
      <c r="AW187" s="13" t="s">
        <v>34</v>
      </c>
      <c r="AX187" s="13" t="s">
        <v>72</v>
      </c>
      <c r="AY187" s="228" t="s">
        <v>116</v>
      </c>
    </row>
    <row r="188" s="15" customFormat="1">
      <c r="A188" s="15"/>
      <c r="B188" s="239"/>
      <c r="C188" s="240"/>
      <c r="D188" s="219" t="s">
        <v>132</v>
      </c>
      <c r="E188" s="241" t="s">
        <v>19</v>
      </c>
      <c r="F188" s="242" t="s">
        <v>148</v>
      </c>
      <c r="G188" s="240"/>
      <c r="H188" s="243">
        <v>6.2999999999999998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49" t="s">
        <v>132</v>
      </c>
      <c r="AU188" s="249" t="s">
        <v>79</v>
      </c>
      <c r="AV188" s="15" t="s">
        <v>123</v>
      </c>
      <c r="AW188" s="15" t="s">
        <v>34</v>
      </c>
      <c r="AX188" s="15" t="s">
        <v>77</v>
      </c>
      <c r="AY188" s="249" t="s">
        <v>116</v>
      </c>
    </row>
    <row r="189" s="12" customFormat="1" ht="22.8" customHeight="1">
      <c r="A189" s="12"/>
      <c r="B189" s="183"/>
      <c r="C189" s="184"/>
      <c r="D189" s="185" t="s">
        <v>71</v>
      </c>
      <c r="E189" s="197" t="s">
        <v>302</v>
      </c>
      <c r="F189" s="197" t="s">
        <v>303</v>
      </c>
      <c r="G189" s="184"/>
      <c r="H189" s="184"/>
      <c r="I189" s="187"/>
      <c r="J189" s="198">
        <f>BK189</f>
        <v>0</v>
      </c>
      <c r="K189" s="184"/>
      <c r="L189" s="189"/>
      <c r="M189" s="190"/>
      <c r="N189" s="191"/>
      <c r="O189" s="191"/>
      <c r="P189" s="192">
        <f>SUM(P190:P216)</f>
        <v>0</v>
      </c>
      <c r="Q189" s="191"/>
      <c r="R189" s="192">
        <f>SUM(R190:R216)</f>
        <v>0.40883600000000003</v>
      </c>
      <c r="S189" s="191"/>
      <c r="T189" s="193">
        <f>SUM(T190:T216)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4" t="s">
        <v>77</v>
      </c>
      <c r="AT189" s="195" t="s">
        <v>71</v>
      </c>
      <c r="AU189" s="195" t="s">
        <v>77</v>
      </c>
      <c r="AY189" s="194" t="s">
        <v>116</v>
      </c>
      <c r="BK189" s="196">
        <f>SUM(BK190:BK216)</f>
        <v>0</v>
      </c>
    </row>
    <row r="190" s="2" customFormat="1" ht="21.75" customHeight="1">
      <c r="A190" s="40"/>
      <c r="B190" s="41"/>
      <c r="C190" s="199" t="s">
        <v>304</v>
      </c>
      <c r="D190" s="199" t="s">
        <v>118</v>
      </c>
      <c r="E190" s="200" t="s">
        <v>305</v>
      </c>
      <c r="F190" s="201" t="s">
        <v>306</v>
      </c>
      <c r="G190" s="202" t="s">
        <v>137</v>
      </c>
      <c r="H190" s="203">
        <v>11.9</v>
      </c>
      <c r="I190" s="204"/>
      <c r="J190" s="205">
        <f>ROUND(I190*H190,2)</f>
        <v>0</v>
      </c>
      <c r="K190" s="201" t="s">
        <v>122</v>
      </c>
      <c r="L190" s="46"/>
      <c r="M190" s="206" t="s">
        <v>19</v>
      </c>
      <c r="N190" s="207" t="s">
        <v>43</v>
      </c>
      <c r="O190" s="86"/>
      <c r="P190" s="208">
        <f>O190*H190</f>
        <v>0</v>
      </c>
      <c r="Q190" s="208">
        <v>0.00029999999999999997</v>
      </c>
      <c r="R190" s="208">
        <f>Q190*H190</f>
        <v>0.0035699999999999998</v>
      </c>
      <c r="S190" s="208">
        <v>0</v>
      </c>
      <c r="T190" s="209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0" t="s">
        <v>123</v>
      </c>
      <c r="AT190" s="210" t="s">
        <v>118</v>
      </c>
      <c r="AU190" s="210" t="s">
        <v>79</v>
      </c>
      <c r="AY190" s="19" t="s">
        <v>116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9" t="s">
        <v>77</v>
      </c>
      <c r="BK190" s="211">
        <f>ROUND(I190*H190,2)</f>
        <v>0</v>
      </c>
      <c r="BL190" s="19" t="s">
        <v>123</v>
      </c>
      <c r="BM190" s="210" t="s">
        <v>307</v>
      </c>
    </row>
    <row r="191" s="2" customFormat="1">
      <c r="A191" s="40"/>
      <c r="B191" s="41"/>
      <c r="C191" s="42"/>
      <c r="D191" s="212" t="s">
        <v>125</v>
      </c>
      <c r="E191" s="42"/>
      <c r="F191" s="213" t="s">
        <v>308</v>
      </c>
      <c r="G191" s="42"/>
      <c r="H191" s="42"/>
      <c r="I191" s="214"/>
      <c r="J191" s="42"/>
      <c r="K191" s="42"/>
      <c r="L191" s="46"/>
      <c r="M191" s="215"/>
      <c r="N191" s="21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125</v>
      </c>
      <c r="AU191" s="19" t="s">
        <v>79</v>
      </c>
    </row>
    <row r="192" s="14" customFormat="1">
      <c r="A192" s="14"/>
      <c r="B192" s="229"/>
      <c r="C192" s="230"/>
      <c r="D192" s="219" t="s">
        <v>132</v>
      </c>
      <c r="E192" s="231" t="s">
        <v>19</v>
      </c>
      <c r="F192" s="232" t="s">
        <v>213</v>
      </c>
      <c r="G192" s="230"/>
      <c r="H192" s="231" t="s">
        <v>19</v>
      </c>
      <c r="I192" s="233"/>
      <c r="J192" s="230"/>
      <c r="K192" s="230"/>
      <c r="L192" s="234"/>
      <c r="M192" s="235"/>
      <c r="N192" s="236"/>
      <c r="O192" s="236"/>
      <c r="P192" s="236"/>
      <c r="Q192" s="236"/>
      <c r="R192" s="236"/>
      <c r="S192" s="236"/>
      <c r="T192" s="23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8" t="s">
        <v>132</v>
      </c>
      <c r="AU192" s="238" t="s">
        <v>79</v>
      </c>
      <c r="AV192" s="14" t="s">
        <v>77</v>
      </c>
      <c r="AW192" s="14" t="s">
        <v>34</v>
      </c>
      <c r="AX192" s="14" t="s">
        <v>72</v>
      </c>
      <c r="AY192" s="238" t="s">
        <v>116</v>
      </c>
    </row>
    <row r="193" s="14" customFormat="1">
      <c r="A193" s="14"/>
      <c r="B193" s="229"/>
      <c r="C193" s="230"/>
      <c r="D193" s="219" t="s">
        <v>132</v>
      </c>
      <c r="E193" s="231" t="s">
        <v>19</v>
      </c>
      <c r="F193" s="232" t="s">
        <v>214</v>
      </c>
      <c r="G193" s="230"/>
      <c r="H193" s="231" t="s">
        <v>19</v>
      </c>
      <c r="I193" s="233"/>
      <c r="J193" s="230"/>
      <c r="K193" s="230"/>
      <c r="L193" s="234"/>
      <c r="M193" s="235"/>
      <c r="N193" s="236"/>
      <c r="O193" s="236"/>
      <c r="P193" s="236"/>
      <c r="Q193" s="236"/>
      <c r="R193" s="236"/>
      <c r="S193" s="236"/>
      <c r="T193" s="23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8" t="s">
        <v>132</v>
      </c>
      <c r="AU193" s="238" t="s">
        <v>79</v>
      </c>
      <c r="AV193" s="14" t="s">
        <v>77</v>
      </c>
      <c r="AW193" s="14" t="s">
        <v>34</v>
      </c>
      <c r="AX193" s="14" t="s">
        <v>72</v>
      </c>
      <c r="AY193" s="238" t="s">
        <v>116</v>
      </c>
    </row>
    <row r="194" s="14" customFormat="1">
      <c r="A194" s="14"/>
      <c r="B194" s="229"/>
      <c r="C194" s="230"/>
      <c r="D194" s="219" t="s">
        <v>132</v>
      </c>
      <c r="E194" s="231" t="s">
        <v>19</v>
      </c>
      <c r="F194" s="232" t="s">
        <v>309</v>
      </c>
      <c r="G194" s="230"/>
      <c r="H194" s="231" t="s">
        <v>19</v>
      </c>
      <c r="I194" s="233"/>
      <c r="J194" s="230"/>
      <c r="K194" s="230"/>
      <c r="L194" s="234"/>
      <c r="M194" s="235"/>
      <c r="N194" s="236"/>
      <c r="O194" s="236"/>
      <c r="P194" s="236"/>
      <c r="Q194" s="236"/>
      <c r="R194" s="236"/>
      <c r="S194" s="236"/>
      <c r="T194" s="23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8" t="s">
        <v>132</v>
      </c>
      <c r="AU194" s="238" t="s">
        <v>79</v>
      </c>
      <c r="AV194" s="14" t="s">
        <v>77</v>
      </c>
      <c r="AW194" s="14" t="s">
        <v>34</v>
      </c>
      <c r="AX194" s="14" t="s">
        <v>72</v>
      </c>
      <c r="AY194" s="238" t="s">
        <v>116</v>
      </c>
    </row>
    <row r="195" s="13" customFormat="1">
      <c r="A195" s="13"/>
      <c r="B195" s="217"/>
      <c r="C195" s="218"/>
      <c r="D195" s="219" t="s">
        <v>132</v>
      </c>
      <c r="E195" s="220" t="s">
        <v>19</v>
      </c>
      <c r="F195" s="221" t="s">
        <v>310</v>
      </c>
      <c r="G195" s="218"/>
      <c r="H195" s="222">
        <v>11.9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8" t="s">
        <v>132</v>
      </c>
      <c r="AU195" s="228" t="s">
        <v>79</v>
      </c>
      <c r="AV195" s="13" t="s">
        <v>79</v>
      </c>
      <c r="AW195" s="13" t="s">
        <v>34</v>
      </c>
      <c r="AX195" s="13" t="s">
        <v>77</v>
      </c>
      <c r="AY195" s="228" t="s">
        <v>116</v>
      </c>
    </row>
    <row r="196" s="2" customFormat="1" ht="24.15" customHeight="1">
      <c r="A196" s="40"/>
      <c r="B196" s="41"/>
      <c r="C196" s="199" t="s">
        <v>311</v>
      </c>
      <c r="D196" s="199" t="s">
        <v>118</v>
      </c>
      <c r="E196" s="200" t="s">
        <v>312</v>
      </c>
      <c r="F196" s="201" t="s">
        <v>313</v>
      </c>
      <c r="G196" s="202" t="s">
        <v>137</v>
      </c>
      <c r="H196" s="203">
        <v>3</v>
      </c>
      <c r="I196" s="204"/>
      <c r="J196" s="205">
        <f>ROUND(I196*H196,2)</f>
        <v>0</v>
      </c>
      <c r="K196" s="201" t="s">
        <v>122</v>
      </c>
      <c r="L196" s="46"/>
      <c r="M196" s="206" t="s">
        <v>19</v>
      </c>
      <c r="N196" s="207" t="s">
        <v>43</v>
      </c>
      <c r="O196" s="86"/>
      <c r="P196" s="208">
        <f>O196*H196</f>
        <v>0</v>
      </c>
      <c r="Q196" s="208">
        <v>0.10095</v>
      </c>
      <c r="R196" s="208">
        <f>Q196*H196</f>
        <v>0.30285000000000001</v>
      </c>
      <c r="S196" s="208">
        <v>0</v>
      </c>
      <c r="T196" s="209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0" t="s">
        <v>123</v>
      </c>
      <c r="AT196" s="210" t="s">
        <v>118</v>
      </c>
      <c r="AU196" s="210" t="s">
        <v>79</v>
      </c>
      <c r="AY196" s="19" t="s">
        <v>116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9" t="s">
        <v>77</v>
      </c>
      <c r="BK196" s="211">
        <f>ROUND(I196*H196,2)</f>
        <v>0</v>
      </c>
      <c r="BL196" s="19" t="s">
        <v>123</v>
      </c>
      <c r="BM196" s="210" t="s">
        <v>314</v>
      </c>
    </row>
    <row r="197" s="2" customFormat="1">
      <c r="A197" s="40"/>
      <c r="B197" s="41"/>
      <c r="C197" s="42"/>
      <c r="D197" s="212" t="s">
        <v>125</v>
      </c>
      <c r="E197" s="42"/>
      <c r="F197" s="213" t="s">
        <v>315</v>
      </c>
      <c r="G197" s="42"/>
      <c r="H197" s="42"/>
      <c r="I197" s="214"/>
      <c r="J197" s="42"/>
      <c r="K197" s="42"/>
      <c r="L197" s="46"/>
      <c r="M197" s="215"/>
      <c r="N197" s="216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125</v>
      </c>
      <c r="AU197" s="19" t="s">
        <v>79</v>
      </c>
    </row>
    <row r="198" s="2" customFormat="1" ht="16.5" customHeight="1">
      <c r="A198" s="40"/>
      <c r="B198" s="41"/>
      <c r="C198" s="250" t="s">
        <v>316</v>
      </c>
      <c r="D198" s="250" t="s">
        <v>171</v>
      </c>
      <c r="E198" s="251" t="s">
        <v>317</v>
      </c>
      <c r="F198" s="252" t="s">
        <v>318</v>
      </c>
      <c r="G198" s="253" t="s">
        <v>137</v>
      </c>
      <c r="H198" s="254">
        <v>3.0299999999999998</v>
      </c>
      <c r="I198" s="255"/>
      <c r="J198" s="256">
        <f>ROUND(I198*H198,2)</f>
        <v>0</v>
      </c>
      <c r="K198" s="252" t="s">
        <v>122</v>
      </c>
      <c r="L198" s="257"/>
      <c r="M198" s="258" t="s">
        <v>19</v>
      </c>
      <c r="N198" s="259" t="s">
        <v>43</v>
      </c>
      <c r="O198" s="86"/>
      <c r="P198" s="208">
        <f>O198*H198</f>
        <v>0</v>
      </c>
      <c r="Q198" s="208">
        <v>0.028000000000000001</v>
      </c>
      <c r="R198" s="208">
        <f>Q198*H198</f>
        <v>0.084839999999999999</v>
      </c>
      <c r="S198" s="208">
        <v>0</v>
      </c>
      <c r="T198" s="209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0" t="s">
        <v>164</v>
      </c>
      <c r="AT198" s="210" t="s">
        <v>171</v>
      </c>
      <c r="AU198" s="210" t="s">
        <v>79</v>
      </c>
      <c r="AY198" s="19" t="s">
        <v>116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9" t="s">
        <v>77</v>
      </c>
      <c r="BK198" s="211">
        <f>ROUND(I198*H198,2)</f>
        <v>0</v>
      </c>
      <c r="BL198" s="19" t="s">
        <v>123</v>
      </c>
      <c r="BM198" s="210" t="s">
        <v>319</v>
      </c>
    </row>
    <row r="199" s="13" customFormat="1">
      <c r="A199" s="13"/>
      <c r="B199" s="217"/>
      <c r="C199" s="218"/>
      <c r="D199" s="219" t="s">
        <v>132</v>
      </c>
      <c r="E199" s="218"/>
      <c r="F199" s="221" t="s">
        <v>320</v>
      </c>
      <c r="G199" s="218"/>
      <c r="H199" s="222">
        <v>3.0299999999999998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8" t="s">
        <v>132</v>
      </c>
      <c r="AU199" s="228" t="s">
        <v>79</v>
      </c>
      <c r="AV199" s="13" t="s">
        <v>79</v>
      </c>
      <c r="AW199" s="13" t="s">
        <v>4</v>
      </c>
      <c r="AX199" s="13" t="s">
        <v>77</v>
      </c>
      <c r="AY199" s="228" t="s">
        <v>116</v>
      </c>
    </row>
    <row r="200" s="2" customFormat="1" ht="24.15" customHeight="1">
      <c r="A200" s="40"/>
      <c r="B200" s="41"/>
      <c r="C200" s="199" t="s">
        <v>321</v>
      </c>
      <c r="D200" s="199" t="s">
        <v>118</v>
      </c>
      <c r="E200" s="200" t="s">
        <v>322</v>
      </c>
      <c r="F200" s="201" t="s">
        <v>323</v>
      </c>
      <c r="G200" s="202" t="s">
        <v>137</v>
      </c>
      <c r="H200" s="203">
        <v>11</v>
      </c>
      <c r="I200" s="204"/>
      <c r="J200" s="205">
        <f>ROUND(I200*H200,2)</f>
        <v>0</v>
      </c>
      <c r="K200" s="201" t="s">
        <v>122</v>
      </c>
      <c r="L200" s="46"/>
      <c r="M200" s="206" t="s">
        <v>19</v>
      </c>
      <c r="N200" s="207" t="s">
        <v>43</v>
      </c>
      <c r="O200" s="86"/>
      <c r="P200" s="208">
        <f>O200*H200</f>
        <v>0</v>
      </c>
      <c r="Q200" s="208">
        <v>0.00088000000000000003</v>
      </c>
      <c r="R200" s="208">
        <f>Q200*H200</f>
        <v>0.0096800000000000011</v>
      </c>
      <c r="S200" s="208">
        <v>0</v>
      </c>
      <c r="T200" s="209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0" t="s">
        <v>123</v>
      </c>
      <c r="AT200" s="210" t="s">
        <v>118</v>
      </c>
      <c r="AU200" s="210" t="s">
        <v>79</v>
      </c>
      <c r="AY200" s="19" t="s">
        <v>116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9" t="s">
        <v>77</v>
      </c>
      <c r="BK200" s="211">
        <f>ROUND(I200*H200,2)</f>
        <v>0</v>
      </c>
      <c r="BL200" s="19" t="s">
        <v>123</v>
      </c>
      <c r="BM200" s="210" t="s">
        <v>324</v>
      </c>
    </row>
    <row r="201" s="2" customFormat="1">
      <c r="A201" s="40"/>
      <c r="B201" s="41"/>
      <c r="C201" s="42"/>
      <c r="D201" s="212" t="s">
        <v>125</v>
      </c>
      <c r="E201" s="42"/>
      <c r="F201" s="213" t="s">
        <v>325</v>
      </c>
      <c r="G201" s="42"/>
      <c r="H201" s="42"/>
      <c r="I201" s="214"/>
      <c r="J201" s="42"/>
      <c r="K201" s="42"/>
      <c r="L201" s="46"/>
      <c r="M201" s="215"/>
      <c r="N201" s="216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125</v>
      </c>
      <c r="AU201" s="19" t="s">
        <v>79</v>
      </c>
    </row>
    <row r="202" s="2" customFormat="1" ht="16.5" customHeight="1">
      <c r="A202" s="40"/>
      <c r="B202" s="41"/>
      <c r="C202" s="199" t="s">
        <v>326</v>
      </c>
      <c r="D202" s="199" t="s">
        <v>118</v>
      </c>
      <c r="E202" s="200" t="s">
        <v>327</v>
      </c>
      <c r="F202" s="201" t="s">
        <v>328</v>
      </c>
      <c r="G202" s="202" t="s">
        <v>137</v>
      </c>
      <c r="H202" s="203">
        <v>14</v>
      </c>
      <c r="I202" s="204"/>
      <c r="J202" s="205">
        <f>ROUND(I202*H202,2)</f>
        <v>0</v>
      </c>
      <c r="K202" s="201" t="s">
        <v>122</v>
      </c>
      <c r="L202" s="46"/>
      <c r="M202" s="206" t="s">
        <v>19</v>
      </c>
      <c r="N202" s="207" t="s">
        <v>43</v>
      </c>
      <c r="O202" s="86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0" t="s">
        <v>123</v>
      </c>
      <c r="AT202" s="210" t="s">
        <v>118</v>
      </c>
      <c r="AU202" s="210" t="s">
        <v>79</v>
      </c>
      <c r="AY202" s="19" t="s">
        <v>116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9" t="s">
        <v>77</v>
      </c>
      <c r="BK202" s="211">
        <f>ROUND(I202*H202,2)</f>
        <v>0</v>
      </c>
      <c r="BL202" s="19" t="s">
        <v>123</v>
      </c>
      <c r="BM202" s="210" t="s">
        <v>329</v>
      </c>
    </row>
    <row r="203" s="2" customFormat="1">
      <c r="A203" s="40"/>
      <c r="B203" s="41"/>
      <c r="C203" s="42"/>
      <c r="D203" s="212" t="s">
        <v>125</v>
      </c>
      <c r="E203" s="42"/>
      <c r="F203" s="213" t="s">
        <v>330</v>
      </c>
      <c r="G203" s="42"/>
      <c r="H203" s="42"/>
      <c r="I203" s="214"/>
      <c r="J203" s="42"/>
      <c r="K203" s="42"/>
      <c r="L203" s="46"/>
      <c r="M203" s="215"/>
      <c r="N203" s="216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125</v>
      </c>
      <c r="AU203" s="19" t="s">
        <v>79</v>
      </c>
    </row>
    <row r="204" s="13" customFormat="1">
      <c r="A204" s="13"/>
      <c r="B204" s="217"/>
      <c r="C204" s="218"/>
      <c r="D204" s="219" t="s">
        <v>132</v>
      </c>
      <c r="E204" s="220" t="s">
        <v>19</v>
      </c>
      <c r="F204" s="221" t="s">
        <v>331</v>
      </c>
      <c r="G204" s="218"/>
      <c r="H204" s="222">
        <v>14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8" t="s">
        <v>132</v>
      </c>
      <c r="AU204" s="228" t="s">
        <v>79</v>
      </c>
      <c r="AV204" s="13" t="s">
        <v>79</v>
      </c>
      <c r="AW204" s="13" t="s">
        <v>34</v>
      </c>
      <c r="AX204" s="13" t="s">
        <v>77</v>
      </c>
      <c r="AY204" s="228" t="s">
        <v>116</v>
      </c>
    </row>
    <row r="205" s="2" customFormat="1" ht="16.5" customHeight="1">
      <c r="A205" s="40"/>
      <c r="B205" s="41"/>
      <c r="C205" s="199" t="s">
        <v>332</v>
      </c>
      <c r="D205" s="199" t="s">
        <v>118</v>
      </c>
      <c r="E205" s="200" t="s">
        <v>333</v>
      </c>
      <c r="F205" s="201" t="s">
        <v>334</v>
      </c>
      <c r="G205" s="202" t="s">
        <v>129</v>
      </c>
      <c r="H205" s="203">
        <v>1.6000000000000001</v>
      </c>
      <c r="I205" s="204"/>
      <c r="J205" s="205">
        <f>ROUND(I205*H205,2)</f>
        <v>0</v>
      </c>
      <c r="K205" s="201" t="s">
        <v>122</v>
      </c>
      <c r="L205" s="46"/>
      <c r="M205" s="206" t="s">
        <v>19</v>
      </c>
      <c r="N205" s="207" t="s">
        <v>43</v>
      </c>
      <c r="O205" s="86"/>
      <c r="P205" s="208">
        <f>O205*H205</f>
        <v>0</v>
      </c>
      <c r="Q205" s="208">
        <v>0.0031199999999999999</v>
      </c>
      <c r="R205" s="208">
        <f>Q205*H205</f>
        <v>0.0049919999999999999</v>
      </c>
      <c r="S205" s="208">
        <v>0</v>
      </c>
      <c r="T205" s="20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0" t="s">
        <v>123</v>
      </c>
      <c r="AT205" s="210" t="s">
        <v>118</v>
      </c>
      <c r="AU205" s="210" t="s">
        <v>79</v>
      </c>
      <c r="AY205" s="19" t="s">
        <v>116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9" t="s">
        <v>77</v>
      </c>
      <c r="BK205" s="211">
        <f>ROUND(I205*H205,2)</f>
        <v>0</v>
      </c>
      <c r="BL205" s="19" t="s">
        <v>123</v>
      </c>
      <c r="BM205" s="210" t="s">
        <v>335</v>
      </c>
    </row>
    <row r="206" s="2" customFormat="1">
      <c r="A206" s="40"/>
      <c r="B206" s="41"/>
      <c r="C206" s="42"/>
      <c r="D206" s="212" t="s">
        <v>125</v>
      </c>
      <c r="E206" s="42"/>
      <c r="F206" s="213" t="s">
        <v>336</v>
      </c>
      <c r="G206" s="42"/>
      <c r="H206" s="42"/>
      <c r="I206" s="214"/>
      <c r="J206" s="42"/>
      <c r="K206" s="42"/>
      <c r="L206" s="46"/>
      <c r="M206" s="215"/>
      <c r="N206" s="216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125</v>
      </c>
      <c r="AU206" s="19" t="s">
        <v>79</v>
      </c>
    </row>
    <row r="207" s="14" customFormat="1">
      <c r="A207" s="14"/>
      <c r="B207" s="229"/>
      <c r="C207" s="230"/>
      <c r="D207" s="219" t="s">
        <v>132</v>
      </c>
      <c r="E207" s="231" t="s">
        <v>19</v>
      </c>
      <c r="F207" s="232" t="s">
        <v>213</v>
      </c>
      <c r="G207" s="230"/>
      <c r="H207" s="231" t="s">
        <v>19</v>
      </c>
      <c r="I207" s="233"/>
      <c r="J207" s="230"/>
      <c r="K207" s="230"/>
      <c r="L207" s="234"/>
      <c r="M207" s="235"/>
      <c r="N207" s="236"/>
      <c r="O207" s="236"/>
      <c r="P207" s="236"/>
      <c r="Q207" s="236"/>
      <c r="R207" s="236"/>
      <c r="S207" s="236"/>
      <c r="T207" s="23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8" t="s">
        <v>132</v>
      </c>
      <c r="AU207" s="238" t="s">
        <v>79</v>
      </c>
      <c r="AV207" s="14" t="s">
        <v>77</v>
      </c>
      <c r="AW207" s="14" t="s">
        <v>34</v>
      </c>
      <c r="AX207" s="14" t="s">
        <v>72</v>
      </c>
      <c r="AY207" s="238" t="s">
        <v>116</v>
      </c>
    </row>
    <row r="208" s="13" customFormat="1">
      <c r="A208" s="13"/>
      <c r="B208" s="217"/>
      <c r="C208" s="218"/>
      <c r="D208" s="219" t="s">
        <v>132</v>
      </c>
      <c r="E208" s="220" t="s">
        <v>19</v>
      </c>
      <c r="F208" s="221" t="s">
        <v>337</v>
      </c>
      <c r="G208" s="218"/>
      <c r="H208" s="222">
        <v>0.80000000000000004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8" t="s">
        <v>132</v>
      </c>
      <c r="AU208" s="228" t="s">
        <v>79</v>
      </c>
      <c r="AV208" s="13" t="s">
        <v>79</v>
      </c>
      <c r="AW208" s="13" t="s">
        <v>34</v>
      </c>
      <c r="AX208" s="13" t="s">
        <v>72</v>
      </c>
      <c r="AY208" s="228" t="s">
        <v>116</v>
      </c>
    </row>
    <row r="209" s="13" customFormat="1">
      <c r="A209" s="13"/>
      <c r="B209" s="217"/>
      <c r="C209" s="218"/>
      <c r="D209" s="219" t="s">
        <v>132</v>
      </c>
      <c r="E209" s="220" t="s">
        <v>19</v>
      </c>
      <c r="F209" s="221" t="s">
        <v>338</v>
      </c>
      <c r="G209" s="218"/>
      <c r="H209" s="222">
        <v>0.80000000000000004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8" t="s">
        <v>132</v>
      </c>
      <c r="AU209" s="228" t="s">
        <v>79</v>
      </c>
      <c r="AV209" s="13" t="s">
        <v>79</v>
      </c>
      <c r="AW209" s="13" t="s">
        <v>34</v>
      </c>
      <c r="AX209" s="13" t="s">
        <v>72</v>
      </c>
      <c r="AY209" s="228" t="s">
        <v>116</v>
      </c>
    </row>
    <row r="210" s="15" customFormat="1">
      <c r="A210" s="15"/>
      <c r="B210" s="239"/>
      <c r="C210" s="240"/>
      <c r="D210" s="219" t="s">
        <v>132</v>
      </c>
      <c r="E210" s="241" t="s">
        <v>19</v>
      </c>
      <c r="F210" s="242" t="s">
        <v>148</v>
      </c>
      <c r="G210" s="240"/>
      <c r="H210" s="243">
        <v>1.6000000000000001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49" t="s">
        <v>132</v>
      </c>
      <c r="AU210" s="249" t="s">
        <v>79</v>
      </c>
      <c r="AV210" s="15" t="s">
        <v>123</v>
      </c>
      <c r="AW210" s="15" t="s">
        <v>34</v>
      </c>
      <c r="AX210" s="15" t="s">
        <v>77</v>
      </c>
      <c r="AY210" s="249" t="s">
        <v>116</v>
      </c>
    </row>
    <row r="211" s="2" customFormat="1" ht="16.5" customHeight="1">
      <c r="A211" s="40"/>
      <c r="B211" s="41"/>
      <c r="C211" s="199" t="s">
        <v>339</v>
      </c>
      <c r="D211" s="199" t="s">
        <v>118</v>
      </c>
      <c r="E211" s="200" t="s">
        <v>340</v>
      </c>
      <c r="F211" s="201" t="s">
        <v>341</v>
      </c>
      <c r="G211" s="202" t="s">
        <v>137</v>
      </c>
      <c r="H211" s="203">
        <v>8.8000000000000007</v>
      </c>
      <c r="I211" s="204"/>
      <c r="J211" s="205">
        <f>ROUND(I211*H211,2)</f>
        <v>0</v>
      </c>
      <c r="K211" s="201" t="s">
        <v>122</v>
      </c>
      <c r="L211" s="46"/>
      <c r="M211" s="206" t="s">
        <v>19</v>
      </c>
      <c r="N211" s="207" t="s">
        <v>43</v>
      </c>
      <c r="O211" s="86"/>
      <c r="P211" s="208">
        <f>O211*H211</f>
        <v>0</v>
      </c>
      <c r="Q211" s="208">
        <v>0.00033</v>
      </c>
      <c r="R211" s="208">
        <f>Q211*H211</f>
        <v>0.0029040000000000003</v>
      </c>
      <c r="S211" s="208">
        <v>0</v>
      </c>
      <c r="T211" s="209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0" t="s">
        <v>123</v>
      </c>
      <c r="AT211" s="210" t="s">
        <v>118</v>
      </c>
      <c r="AU211" s="210" t="s">
        <v>79</v>
      </c>
      <c r="AY211" s="19" t="s">
        <v>116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9" t="s">
        <v>77</v>
      </c>
      <c r="BK211" s="211">
        <f>ROUND(I211*H211,2)</f>
        <v>0</v>
      </c>
      <c r="BL211" s="19" t="s">
        <v>123</v>
      </c>
      <c r="BM211" s="210" t="s">
        <v>342</v>
      </c>
    </row>
    <row r="212" s="2" customFormat="1">
      <c r="A212" s="40"/>
      <c r="B212" s="41"/>
      <c r="C212" s="42"/>
      <c r="D212" s="212" t="s">
        <v>125</v>
      </c>
      <c r="E212" s="42"/>
      <c r="F212" s="213" t="s">
        <v>343</v>
      </c>
      <c r="G212" s="42"/>
      <c r="H212" s="42"/>
      <c r="I212" s="214"/>
      <c r="J212" s="42"/>
      <c r="K212" s="42"/>
      <c r="L212" s="46"/>
      <c r="M212" s="215"/>
      <c r="N212" s="216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125</v>
      </c>
      <c r="AU212" s="19" t="s">
        <v>79</v>
      </c>
    </row>
    <row r="213" s="14" customFormat="1">
      <c r="A213" s="14"/>
      <c r="B213" s="229"/>
      <c r="C213" s="230"/>
      <c r="D213" s="219" t="s">
        <v>132</v>
      </c>
      <c r="E213" s="231" t="s">
        <v>19</v>
      </c>
      <c r="F213" s="232" t="s">
        <v>213</v>
      </c>
      <c r="G213" s="230"/>
      <c r="H213" s="231" t="s">
        <v>19</v>
      </c>
      <c r="I213" s="233"/>
      <c r="J213" s="230"/>
      <c r="K213" s="230"/>
      <c r="L213" s="234"/>
      <c r="M213" s="235"/>
      <c r="N213" s="236"/>
      <c r="O213" s="236"/>
      <c r="P213" s="236"/>
      <c r="Q213" s="236"/>
      <c r="R213" s="236"/>
      <c r="S213" s="236"/>
      <c r="T213" s="23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8" t="s">
        <v>132</v>
      </c>
      <c r="AU213" s="238" t="s">
        <v>79</v>
      </c>
      <c r="AV213" s="14" t="s">
        <v>77</v>
      </c>
      <c r="AW213" s="14" t="s">
        <v>34</v>
      </c>
      <c r="AX213" s="14" t="s">
        <v>72</v>
      </c>
      <c r="AY213" s="238" t="s">
        <v>116</v>
      </c>
    </row>
    <row r="214" s="13" customFormat="1">
      <c r="A214" s="13"/>
      <c r="B214" s="217"/>
      <c r="C214" s="218"/>
      <c r="D214" s="219" t="s">
        <v>132</v>
      </c>
      <c r="E214" s="220" t="s">
        <v>19</v>
      </c>
      <c r="F214" s="221" t="s">
        <v>344</v>
      </c>
      <c r="G214" s="218"/>
      <c r="H214" s="222">
        <v>4.7999999999999998</v>
      </c>
      <c r="I214" s="223"/>
      <c r="J214" s="218"/>
      <c r="K214" s="218"/>
      <c r="L214" s="224"/>
      <c r="M214" s="225"/>
      <c r="N214" s="226"/>
      <c r="O214" s="226"/>
      <c r="P214" s="226"/>
      <c r="Q214" s="226"/>
      <c r="R214" s="226"/>
      <c r="S214" s="226"/>
      <c r="T214" s="22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8" t="s">
        <v>132</v>
      </c>
      <c r="AU214" s="228" t="s">
        <v>79</v>
      </c>
      <c r="AV214" s="13" t="s">
        <v>79</v>
      </c>
      <c r="AW214" s="13" t="s">
        <v>34</v>
      </c>
      <c r="AX214" s="13" t="s">
        <v>72</v>
      </c>
      <c r="AY214" s="228" t="s">
        <v>116</v>
      </c>
    </row>
    <row r="215" s="13" customFormat="1">
      <c r="A215" s="13"/>
      <c r="B215" s="217"/>
      <c r="C215" s="218"/>
      <c r="D215" s="219" t="s">
        <v>132</v>
      </c>
      <c r="E215" s="220" t="s">
        <v>19</v>
      </c>
      <c r="F215" s="221" t="s">
        <v>345</v>
      </c>
      <c r="G215" s="218"/>
      <c r="H215" s="222">
        <v>4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8" t="s">
        <v>132</v>
      </c>
      <c r="AU215" s="228" t="s">
        <v>79</v>
      </c>
      <c r="AV215" s="13" t="s">
        <v>79</v>
      </c>
      <c r="AW215" s="13" t="s">
        <v>34</v>
      </c>
      <c r="AX215" s="13" t="s">
        <v>72</v>
      </c>
      <c r="AY215" s="228" t="s">
        <v>116</v>
      </c>
    </row>
    <row r="216" s="15" customFormat="1">
      <c r="A216" s="15"/>
      <c r="B216" s="239"/>
      <c r="C216" s="240"/>
      <c r="D216" s="219" t="s">
        <v>132</v>
      </c>
      <c r="E216" s="241" t="s">
        <v>19</v>
      </c>
      <c r="F216" s="242" t="s">
        <v>148</v>
      </c>
      <c r="G216" s="240"/>
      <c r="H216" s="243">
        <v>8.8000000000000007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49" t="s">
        <v>132</v>
      </c>
      <c r="AU216" s="249" t="s">
        <v>79</v>
      </c>
      <c r="AV216" s="15" t="s">
        <v>123</v>
      </c>
      <c r="AW216" s="15" t="s">
        <v>34</v>
      </c>
      <c r="AX216" s="15" t="s">
        <v>77</v>
      </c>
      <c r="AY216" s="249" t="s">
        <v>116</v>
      </c>
    </row>
    <row r="217" s="12" customFormat="1" ht="22.8" customHeight="1">
      <c r="A217" s="12"/>
      <c r="B217" s="183"/>
      <c r="C217" s="184"/>
      <c r="D217" s="185" t="s">
        <v>71</v>
      </c>
      <c r="E217" s="197" t="s">
        <v>346</v>
      </c>
      <c r="F217" s="197" t="s">
        <v>347</v>
      </c>
      <c r="G217" s="184"/>
      <c r="H217" s="184"/>
      <c r="I217" s="187"/>
      <c r="J217" s="198">
        <f>BK217</f>
        <v>0</v>
      </c>
      <c r="K217" s="184"/>
      <c r="L217" s="189"/>
      <c r="M217" s="190"/>
      <c r="N217" s="191"/>
      <c r="O217" s="191"/>
      <c r="P217" s="192">
        <f>SUM(P218:P224)</f>
        <v>0</v>
      </c>
      <c r="Q217" s="191"/>
      <c r="R217" s="192">
        <f>SUM(R218:R224)</f>
        <v>0</v>
      </c>
      <c r="S217" s="191"/>
      <c r="T217" s="193">
        <f>SUM(T218:T224)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4" t="s">
        <v>77</v>
      </c>
      <c r="AT217" s="195" t="s">
        <v>71</v>
      </c>
      <c r="AU217" s="195" t="s">
        <v>77</v>
      </c>
      <c r="AY217" s="194" t="s">
        <v>116</v>
      </c>
      <c r="BK217" s="196">
        <f>SUM(BK218:BK224)</f>
        <v>0</v>
      </c>
    </row>
    <row r="218" s="2" customFormat="1" ht="24.15" customHeight="1">
      <c r="A218" s="40"/>
      <c r="B218" s="41"/>
      <c r="C218" s="199" t="s">
        <v>348</v>
      </c>
      <c r="D218" s="199" t="s">
        <v>118</v>
      </c>
      <c r="E218" s="200" t="s">
        <v>349</v>
      </c>
      <c r="F218" s="201" t="s">
        <v>350</v>
      </c>
      <c r="G218" s="202" t="s">
        <v>129</v>
      </c>
      <c r="H218" s="203">
        <v>10</v>
      </c>
      <c r="I218" s="204"/>
      <c r="J218" s="205">
        <f>ROUND(I218*H218,2)</f>
        <v>0</v>
      </c>
      <c r="K218" s="201" t="s">
        <v>122</v>
      </c>
      <c r="L218" s="46"/>
      <c r="M218" s="206" t="s">
        <v>19</v>
      </c>
      <c r="N218" s="207" t="s">
        <v>43</v>
      </c>
      <c r="O218" s="86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0" t="s">
        <v>123</v>
      </c>
      <c r="AT218" s="210" t="s">
        <v>118</v>
      </c>
      <c r="AU218" s="210" t="s">
        <v>79</v>
      </c>
      <c r="AY218" s="19" t="s">
        <v>116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9" t="s">
        <v>77</v>
      </c>
      <c r="BK218" s="211">
        <f>ROUND(I218*H218,2)</f>
        <v>0</v>
      </c>
      <c r="BL218" s="19" t="s">
        <v>123</v>
      </c>
      <c r="BM218" s="210" t="s">
        <v>351</v>
      </c>
    </row>
    <row r="219" s="2" customFormat="1">
      <c r="A219" s="40"/>
      <c r="B219" s="41"/>
      <c r="C219" s="42"/>
      <c r="D219" s="212" t="s">
        <v>125</v>
      </c>
      <c r="E219" s="42"/>
      <c r="F219" s="213" t="s">
        <v>352</v>
      </c>
      <c r="G219" s="42"/>
      <c r="H219" s="42"/>
      <c r="I219" s="214"/>
      <c r="J219" s="42"/>
      <c r="K219" s="42"/>
      <c r="L219" s="46"/>
      <c r="M219" s="215"/>
      <c r="N219" s="216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125</v>
      </c>
      <c r="AU219" s="19" t="s">
        <v>79</v>
      </c>
    </row>
    <row r="220" s="2" customFormat="1" ht="24.15" customHeight="1">
      <c r="A220" s="40"/>
      <c r="B220" s="41"/>
      <c r="C220" s="199" t="s">
        <v>353</v>
      </c>
      <c r="D220" s="199" t="s">
        <v>118</v>
      </c>
      <c r="E220" s="200" t="s">
        <v>354</v>
      </c>
      <c r="F220" s="201" t="s">
        <v>355</v>
      </c>
      <c r="G220" s="202" t="s">
        <v>129</v>
      </c>
      <c r="H220" s="203">
        <v>100</v>
      </c>
      <c r="I220" s="204"/>
      <c r="J220" s="205">
        <f>ROUND(I220*H220,2)</f>
        <v>0</v>
      </c>
      <c r="K220" s="201" t="s">
        <v>122</v>
      </c>
      <c r="L220" s="46"/>
      <c r="M220" s="206" t="s">
        <v>19</v>
      </c>
      <c r="N220" s="207" t="s">
        <v>43</v>
      </c>
      <c r="O220" s="86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0" t="s">
        <v>123</v>
      </c>
      <c r="AT220" s="210" t="s">
        <v>118</v>
      </c>
      <c r="AU220" s="210" t="s">
        <v>79</v>
      </c>
      <c r="AY220" s="19" t="s">
        <v>116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9" t="s">
        <v>77</v>
      </c>
      <c r="BK220" s="211">
        <f>ROUND(I220*H220,2)</f>
        <v>0</v>
      </c>
      <c r="BL220" s="19" t="s">
        <v>123</v>
      </c>
      <c r="BM220" s="210" t="s">
        <v>356</v>
      </c>
    </row>
    <row r="221" s="2" customFormat="1">
      <c r="A221" s="40"/>
      <c r="B221" s="41"/>
      <c r="C221" s="42"/>
      <c r="D221" s="212" t="s">
        <v>125</v>
      </c>
      <c r="E221" s="42"/>
      <c r="F221" s="213" t="s">
        <v>357</v>
      </c>
      <c r="G221" s="42"/>
      <c r="H221" s="42"/>
      <c r="I221" s="214"/>
      <c r="J221" s="42"/>
      <c r="K221" s="42"/>
      <c r="L221" s="46"/>
      <c r="M221" s="215"/>
      <c r="N221" s="216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125</v>
      </c>
      <c r="AU221" s="19" t="s">
        <v>79</v>
      </c>
    </row>
    <row r="222" s="13" customFormat="1">
      <c r="A222" s="13"/>
      <c r="B222" s="217"/>
      <c r="C222" s="218"/>
      <c r="D222" s="219" t="s">
        <v>132</v>
      </c>
      <c r="E222" s="218"/>
      <c r="F222" s="221" t="s">
        <v>358</v>
      </c>
      <c r="G222" s="218"/>
      <c r="H222" s="222">
        <v>100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8" t="s">
        <v>132</v>
      </c>
      <c r="AU222" s="228" t="s">
        <v>79</v>
      </c>
      <c r="AV222" s="13" t="s">
        <v>79</v>
      </c>
      <c r="AW222" s="13" t="s">
        <v>4</v>
      </c>
      <c r="AX222" s="13" t="s">
        <v>77</v>
      </c>
      <c r="AY222" s="228" t="s">
        <v>116</v>
      </c>
    </row>
    <row r="223" s="2" customFormat="1" ht="24.15" customHeight="1">
      <c r="A223" s="40"/>
      <c r="B223" s="41"/>
      <c r="C223" s="199" t="s">
        <v>359</v>
      </c>
      <c r="D223" s="199" t="s">
        <v>118</v>
      </c>
      <c r="E223" s="200" t="s">
        <v>360</v>
      </c>
      <c r="F223" s="201" t="s">
        <v>361</v>
      </c>
      <c r="G223" s="202" t="s">
        <v>129</v>
      </c>
      <c r="H223" s="203">
        <v>10</v>
      </c>
      <c r="I223" s="204"/>
      <c r="J223" s="205">
        <f>ROUND(I223*H223,2)</f>
        <v>0</v>
      </c>
      <c r="K223" s="201" t="s">
        <v>122</v>
      </c>
      <c r="L223" s="46"/>
      <c r="M223" s="206" t="s">
        <v>19</v>
      </c>
      <c r="N223" s="207" t="s">
        <v>43</v>
      </c>
      <c r="O223" s="86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0" t="s">
        <v>123</v>
      </c>
      <c r="AT223" s="210" t="s">
        <v>118</v>
      </c>
      <c r="AU223" s="210" t="s">
        <v>79</v>
      </c>
      <c r="AY223" s="19" t="s">
        <v>116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9" t="s">
        <v>77</v>
      </c>
      <c r="BK223" s="211">
        <f>ROUND(I223*H223,2)</f>
        <v>0</v>
      </c>
      <c r="BL223" s="19" t="s">
        <v>123</v>
      </c>
      <c r="BM223" s="210" t="s">
        <v>362</v>
      </c>
    </row>
    <row r="224" s="2" customFormat="1">
      <c r="A224" s="40"/>
      <c r="B224" s="41"/>
      <c r="C224" s="42"/>
      <c r="D224" s="212" t="s">
        <v>125</v>
      </c>
      <c r="E224" s="42"/>
      <c r="F224" s="213" t="s">
        <v>363</v>
      </c>
      <c r="G224" s="42"/>
      <c r="H224" s="42"/>
      <c r="I224" s="214"/>
      <c r="J224" s="42"/>
      <c r="K224" s="42"/>
      <c r="L224" s="46"/>
      <c r="M224" s="215"/>
      <c r="N224" s="216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125</v>
      </c>
      <c r="AU224" s="19" t="s">
        <v>79</v>
      </c>
    </row>
    <row r="225" s="12" customFormat="1" ht="22.8" customHeight="1">
      <c r="A225" s="12"/>
      <c r="B225" s="183"/>
      <c r="C225" s="184"/>
      <c r="D225" s="185" t="s">
        <v>71</v>
      </c>
      <c r="E225" s="197" t="s">
        <v>364</v>
      </c>
      <c r="F225" s="197" t="s">
        <v>365</v>
      </c>
      <c r="G225" s="184"/>
      <c r="H225" s="184"/>
      <c r="I225" s="187"/>
      <c r="J225" s="198">
        <f>BK225</f>
        <v>0</v>
      </c>
      <c r="K225" s="184"/>
      <c r="L225" s="189"/>
      <c r="M225" s="190"/>
      <c r="N225" s="191"/>
      <c r="O225" s="191"/>
      <c r="P225" s="192">
        <f>SUM(P226:P239)</f>
        <v>0</v>
      </c>
      <c r="Q225" s="191"/>
      <c r="R225" s="192">
        <f>SUM(R226:R239)</f>
        <v>0</v>
      </c>
      <c r="S225" s="191"/>
      <c r="T225" s="193">
        <f>SUM(T226:T239)</f>
        <v>6.8772200000000003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4" t="s">
        <v>77</v>
      </c>
      <c r="AT225" s="195" t="s">
        <v>71</v>
      </c>
      <c r="AU225" s="195" t="s">
        <v>77</v>
      </c>
      <c r="AY225" s="194" t="s">
        <v>116</v>
      </c>
      <c r="BK225" s="196">
        <f>SUM(BK226:BK239)</f>
        <v>0</v>
      </c>
    </row>
    <row r="226" s="2" customFormat="1" ht="16.5" customHeight="1">
      <c r="A226" s="40"/>
      <c r="B226" s="41"/>
      <c r="C226" s="199" t="s">
        <v>366</v>
      </c>
      <c r="D226" s="199" t="s">
        <v>118</v>
      </c>
      <c r="E226" s="200" t="s">
        <v>367</v>
      </c>
      <c r="F226" s="201" t="s">
        <v>368</v>
      </c>
      <c r="G226" s="202" t="s">
        <v>137</v>
      </c>
      <c r="H226" s="203">
        <v>11.9</v>
      </c>
      <c r="I226" s="204"/>
      <c r="J226" s="205">
        <f>ROUND(I226*H226,2)</f>
        <v>0</v>
      </c>
      <c r="K226" s="201" t="s">
        <v>122</v>
      </c>
      <c r="L226" s="46"/>
      <c r="M226" s="206" t="s">
        <v>19</v>
      </c>
      <c r="N226" s="207" t="s">
        <v>43</v>
      </c>
      <c r="O226" s="86"/>
      <c r="P226" s="208">
        <f>O226*H226</f>
        <v>0</v>
      </c>
      <c r="Q226" s="208">
        <v>0</v>
      </c>
      <c r="R226" s="208">
        <f>Q226*H226</f>
        <v>0</v>
      </c>
      <c r="S226" s="208">
        <v>0.016</v>
      </c>
      <c r="T226" s="209">
        <f>S226*H226</f>
        <v>0.19040000000000001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0" t="s">
        <v>123</v>
      </c>
      <c r="AT226" s="210" t="s">
        <v>118</v>
      </c>
      <c r="AU226" s="210" t="s">
        <v>79</v>
      </c>
      <c r="AY226" s="19" t="s">
        <v>116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9" t="s">
        <v>77</v>
      </c>
      <c r="BK226" s="211">
        <f>ROUND(I226*H226,2)</f>
        <v>0</v>
      </c>
      <c r="BL226" s="19" t="s">
        <v>123</v>
      </c>
      <c r="BM226" s="210" t="s">
        <v>369</v>
      </c>
    </row>
    <row r="227" s="2" customFormat="1">
      <c r="A227" s="40"/>
      <c r="B227" s="41"/>
      <c r="C227" s="42"/>
      <c r="D227" s="212" t="s">
        <v>125</v>
      </c>
      <c r="E227" s="42"/>
      <c r="F227" s="213" t="s">
        <v>370</v>
      </c>
      <c r="G227" s="42"/>
      <c r="H227" s="42"/>
      <c r="I227" s="214"/>
      <c r="J227" s="42"/>
      <c r="K227" s="42"/>
      <c r="L227" s="46"/>
      <c r="M227" s="215"/>
      <c r="N227" s="216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125</v>
      </c>
      <c r="AU227" s="19" t="s">
        <v>79</v>
      </c>
    </row>
    <row r="228" s="14" customFormat="1">
      <c r="A228" s="14"/>
      <c r="B228" s="229"/>
      <c r="C228" s="230"/>
      <c r="D228" s="219" t="s">
        <v>132</v>
      </c>
      <c r="E228" s="231" t="s">
        <v>19</v>
      </c>
      <c r="F228" s="232" t="s">
        <v>213</v>
      </c>
      <c r="G228" s="230"/>
      <c r="H228" s="231" t="s">
        <v>19</v>
      </c>
      <c r="I228" s="233"/>
      <c r="J228" s="230"/>
      <c r="K228" s="230"/>
      <c r="L228" s="234"/>
      <c r="M228" s="235"/>
      <c r="N228" s="236"/>
      <c r="O228" s="236"/>
      <c r="P228" s="236"/>
      <c r="Q228" s="236"/>
      <c r="R228" s="236"/>
      <c r="S228" s="236"/>
      <c r="T228" s="23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8" t="s">
        <v>132</v>
      </c>
      <c r="AU228" s="238" t="s">
        <v>79</v>
      </c>
      <c r="AV228" s="14" t="s">
        <v>77</v>
      </c>
      <c r="AW228" s="14" t="s">
        <v>34</v>
      </c>
      <c r="AX228" s="14" t="s">
        <v>72</v>
      </c>
      <c r="AY228" s="238" t="s">
        <v>116</v>
      </c>
    </row>
    <row r="229" s="14" customFormat="1">
      <c r="A229" s="14"/>
      <c r="B229" s="229"/>
      <c r="C229" s="230"/>
      <c r="D229" s="219" t="s">
        <v>132</v>
      </c>
      <c r="E229" s="231" t="s">
        <v>19</v>
      </c>
      <c r="F229" s="232" t="s">
        <v>214</v>
      </c>
      <c r="G229" s="230"/>
      <c r="H229" s="231" t="s">
        <v>19</v>
      </c>
      <c r="I229" s="233"/>
      <c r="J229" s="230"/>
      <c r="K229" s="230"/>
      <c r="L229" s="234"/>
      <c r="M229" s="235"/>
      <c r="N229" s="236"/>
      <c r="O229" s="236"/>
      <c r="P229" s="236"/>
      <c r="Q229" s="236"/>
      <c r="R229" s="236"/>
      <c r="S229" s="236"/>
      <c r="T229" s="23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38" t="s">
        <v>132</v>
      </c>
      <c r="AU229" s="238" t="s">
        <v>79</v>
      </c>
      <c r="AV229" s="14" t="s">
        <v>77</v>
      </c>
      <c r="AW229" s="14" t="s">
        <v>34</v>
      </c>
      <c r="AX229" s="14" t="s">
        <v>72</v>
      </c>
      <c r="AY229" s="238" t="s">
        <v>116</v>
      </c>
    </row>
    <row r="230" s="13" customFormat="1">
      <c r="A230" s="13"/>
      <c r="B230" s="217"/>
      <c r="C230" s="218"/>
      <c r="D230" s="219" t="s">
        <v>132</v>
      </c>
      <c r="E230" s="220" t="s">
        <v>19</v>
      </c>
      <c r="F230" s="221" t="s">
        <v>310</v>
      </c>
      <c r="G230" s="218"/>
      <c r="H230" s="222">
        <v>11.9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8" t="s">
        <v>132</v>
      </c>
      <c r="AU230" s="228" t="s">
        <v>79</v>
      </c>
      <c r="AV230" s="13" t="s">
        <v>79</v>
      </c>
      <c r="AW230" s="13" t="s">
        <v>34</v>
      </c>
      <c r="AX230" s="13" t="s">
        <v>77</v>
      </c>
      <c r="AY230" s="228" t="s">
        <v>116</v>
      </c>
    </row>
    <row r="231" s="2" customFormat="1" ht="21.75" customHeight="1">
      <c r="A231" s="40"/>
      <c r="B231" s="41"/>
      <c r="C231" s="199" t="s">
        <v>371</v>
      </c>
      <c r="D231" s="199" t="s">
        <v>118</v>
      </c>
      <c r="E231" s="200" t="s">
        <v>372</v>
      </c>
      <c r="F231" s="201" t="s">
        <v>373</v>
      </c>
      <c r="G231" s="202" t="s">
        <v>142</v>
      </c>
      <c r="H231" s="203">
        <v>0.44</v>
      </c>
      <c r="I231" s="204"/>
      <c r="J231" s="205">
        <f>ROUND(I231*H231,2)</f>
        <v>0</v>
      </c>
      <c r="K231" s="201" t="s">
        <v>122</v>
      </c>
      <c r="L231" s="46"/>
      <c r="M231" s="206" t="s">
        <v>19</v>
      </c>
      <c r="N231" s="207" t="s">
        <v>43</v>
      </c>
      <c r="O231" s="86"/>
      <c r="P231" s="208">
        <f>O231*H231</f>
        <v>0</v>
      </c>
      <c r="Q231" s="208">
        <v>0</v>
      </c>
      <c r="R231" s="208">
        <f>Q231*H231</f>
        <v>0</v>
      </c>
      <c r="S231" s="208">
        <v>2.3999999999999999</v>
      </c>
      <c r="T231" s="209">
        <f>S231*H231</f>
        <v>1.0560000000000001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0" t="s">
        <v>123</v>
      </c>
      <c r="AT231" s="210" t="s">
        <v>118</v>
      </c>
      <c r="AU231" s="210" t="s">
        <v>79</v>
      </c>
      <c r="AY231" s="19" t="s">
        <v>116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9" t="s">
        <v>77</v>
      </c>
      <c r="BK231" s="211">
        <f>ROUND(I231*H231,2)</f>
        <v>0</v>
      </c>
      <c r="BL231" s="19" t="s">
        <v>123</v>
      </c>
      <c r="BM231" s="210" t="s">
        <v>374</v>
      </c>
    </row>
    <row r="232" s="2" customFormat="1">
      <c r="A232" s="40"/>
      <c r="B232" s="41"/>
      <c r="C232" s="42"/>
      <c r="D232" s="212" t="s">
        <v>125</v>
      </c>
      <c r="E232" s="42"/>
      <c r="F232" s="213" t="s">
        <v>375</v>
      </c>
      <c r="G232" s="42"/>
      <c r="H232" s="42"/>
      <c r="I232" s="214"/>
      <c r="J232" s="42"/>
      <c r="K232" s="42"/>
      <c r="L232" s="46"/>
      <c r="M232" s="215"/>
      <c r="N232" s="216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125</v>
      </c>
      <c r="AU232" s="19" t="s">
        <v>79</v>
      </c>
    </row>
    <row r="233" s="13" customFormat="1">
      <c r="A233" s="13"/>
      <c r="B233" s="217"/>
      <c r="C233" s="218"/>
      <c r="D233" s="219" t="s">
        <v>132</v>
      </c>
      <c r="E233" s="220" t="s">
        <v>19</v>
      </c>
      <c r="F233" s="221" t="s">
        <v>376</v>
      </c>
      <c r="G233" s="218"/>
      <c r="H233" s="222">
        <v>0.44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8" t="s">
        <v>132</v>
      </c>
      <c r="AU233" s="228" t="s">
        <v>79</v>
      </c>
      <c r="AV233" s="13" t="s">
        <v>79</v>
      </c>
      <c r="AW233" s="13" t="s">
        <v>34</v>
      </c>
      <c r="AX233" s="13" t="s">
        <v>77</v>
      </c>
      <c r="AY233" s="228" t="s">
        <v>116</v>
      </c>
    </row>
    <row r="234" s="2" customFormat="1" ht="24.15" customHeight="1">
      <c r="A234" s="40"/>
      <c r="B234" s="41"/>
      <c r="C234" s="199" t="s">
        <v>377</v>
      </c>
      <c r="D234" s="199" t="s">
        <v>118</v>
      </c>
      <c r="E234" s="200" t="s">
        <v>378</v>
      </c>
      <c r="F234" s="201" t="s">
        <v>379</v>
      </c>
      <c r="G234" s="202" t="s">
        <v>129</v>
      </c>
      <c r="H234" s="203">
        <v>3.1200000000000001</v>
      </c>
      <c r="I234" s="204"/>
      <c r="J234" s="205">
        <f>ROUND(I234*H234,2)</f>
        <v>0</v>
      </c>
      <c r="K234" s="201" t="s">
        <v>122</v>
      </c>
      <c r="L234" s="46"/>
      <c r="M234" s="206" t="s">
        <v>19</v>
      </c>
      <c r="N234" s="207" t="s">
        <v>43</v>
      </c>
      <c r="O234" s="86"/>
      <c r="P234" s="208">
        <f>O234*H234</f>
        <v>0</v>
      </c>
      <c r="Q234" s="208">
        <v>0</v>
      </c>
      <c r="R234" s="208">
        <f>Q234*H234</f>
        <v>0</v>
      </c>
      <c r="S234" s="208">
        <v>0.016</v>
      </c>
      <c r="T234" s="209">
        <f>S234*H234</f>
        <v>0.049920000000000006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0" t="s">
        <v>123</v>
      </c>
      <c r="AT234" s="210" t="s">
        <v>118</v>
      </c>
      <c r="AU234" s="210" t="s">
        <v>79</v>
      </c>
      <c r="AY234" s="19" t="s">
        <v>116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9" t="s">
        <v>77</v>
      </c>
      <c r="BK234" s="211">
        <f>ROUND(I234*H234,2)</f>
        <v>0</v>
      </c>
      <c r="BL234" s="19" t="s">
        <v>123</v>
      </c>
      <c r="BM234" s="210" t="s">
        <v>380</v>
      </c>
    </row>
    <row r="235" s="2" customFormat="1">
      <c r="A235" s="40"/>
      <c r="B235" s="41"/>
      <c r="C235" s="42"/>
      <c r="D235" s="212" t="s">
        <v>125</v>
      </c>
      <c r="E235" s="42"/>
      <c r="F235" s="213" t="s">
        <v>381</v>
      </c>
      <c r="G235" s="42"/>
      <c r="H235" s="42"/>
      <c r="I235" s="214"/>
      <c r="J235" s="42"/>
      <c r="K235" s="42"/>
      <c r="L235" s="46"/>
      <c r="M235" s="215"/>
      <c r="N235" s="216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125</v>
      </c>
      <c r="AU235" s="19" t="s">
        <v>79</v>
      </c>
    </row>
    <row r="236" s="2" customFormat="1" ht="24.15" customHeight="1">
      <c r="A236" s="40"/>
      <c r="B236" s="41"/>
      <c r="C236" s="199" t="s">
        <v>382</v>
      </c>
      <c r="D236" s="199" t="s">
        <v>118</v>
      </c>
      <c r="E236" s="200" t="s">
        <v>383</v>
      </c>
      <c r="F236" s="201" t="s">
        <v>384</v>
      </c>
      <c r="G236" s="202" t="s">
        <v>142</v>
      </c>
      <c r="H236" s="203">
        <v>4.2930000000000001</v>
      </c>
      <c r="I236" s="204"/>
      <c r="J236" s="205">
        <f>ROUND(I236*H236,2)</f>
        <v>0</v>
      </c>
      <c r="K236" s="201" t="s">
        <v>138</v>
      </c>
      <c r="L236" s="46"/>
      <c r="M236" s="206" t="s">
        <v>19</v>
      </c>
      <c r="N236" s="207" t="s">
        <v>43</v>
      </c>
      <c r="O236" s="86"/>
      <c r="P236" s="208">
        <f>O236*H236</f>
        <v>0</v>
      </c>
      <c r="Q236" s="208">
        <v>0</v>
      </c>
      <c r="R236" s="208">
        <f>Q236*H236</f>
        <v>0</v>
      </c>
      <c r="S236" s="208">
        <v>1.3</v>
      </c>
      <c r="T236" s="209">
        <f>S236*H236</f>
        <v>5.5809000000000006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0" t="s">
        <v>123</v>
      </c>
      <c r="AT236" s="210" t="s">
        <v>118</v>
      </c>
      <c r="AU236" s="210" t="s">
        <v>79</v>
      </c>
      <c r="AY236" s="19" t="s">
        <v>116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9" t="s">
        <v>77</v>
      </c>
      <c r="BK236" s="211">
        <f>ROUND(I236*H236,2)</f>
        <v>0</v>
      </c>
      <c r="BL236" s="19" t="s">
        <v>123</v>
      </c>
      <c r="BM236" s="210" t="s">
        <v>385</v>
      </c>
    </row>
    <row r="237" s="14" customFormat="1">
      <c r="A237" s="14"/>
      <c r="B237" s="229"/>
      <c r="C237" s="230"/>
      <c r="D237" s="219" t="s">
        <v>132</v>
      </c>
      <c r="E237" s="231" t="s">
        <v>19</v>
      </c>
      <c r="F237" s="232" t="s">
        <v>213</v>
      </c>
      <c r="G237" s="230"/>
      <c r="H237" s="231" t="s">
        <v>19</v>
      </c>
      <c r="I237" s="233"/>
      <c r="J237" s="230"/>
      <c r="K237" s="230"/>
      <c r="L237" s="234"/>
      <c r="M237" s="235"/>
      <c r="N237" s="236"/>
      <c r="O237" s="236"/>
      <c r="P237" s="236"/>
      <c r="Q237" s="236"/>
      <c r="R237" s="236"/>
      <c r="S237" s="236"/>
      <c r="T237" s="23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8" t="s">
        <v>132</v>
      </c>
      <c r="AU237" s="238" t="s">
        <v>79</v>
      </c>
      <c r="AV237" s="14" t="s">
        <v>77</v>
      </c>
      <c r="AW237" s="14" t="s">
        <v>34</v>
      </c>
      <c r="AX237" s="14" t="s">
        <v>72</v>
      </c>
      <c r="AY237" s="238" t="s">
        <v>116</v>
      </c>
    </row>
    <row r="238" s="14" customFormat="1">
      <c r="A238" s="14"/>
      <c r="B238" s="229"/>
      <c r="C238" s="230"/>
      <c r="D238" s="219" t="s">
        <v>132</v>
      </c>
      <c r="E238" s="231" t="s">
        <v>19</v>
      </c>
      <c r="F238" s="232" t="s">
        <v>214</v>
      </c>
      <c r="G238" s="230"/>
      <c r="H238" s="231" t="s">
        <v>19</v>
      </c>
      <c r="I238" s="233"/>
      <c r="J238" s="230"/>
      <c r="K238" s="230"/>
      <c r="L238" s="234"/>
      <c r="M238" s="235"/>
      <c r="N238" s="236"/>
      <c r="O238" s="236"/>
      <c r="P238" s="236"/>
      <c r="Q238" s="236"/>
      <c r="R238" s="236"/>
      <c r="S238" s="236"/>
      <c r="T238" s="23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8" t="s">
        <v>132</v>
      </c>
      <c r="AU238" s="238" t="s">
        <v>79</v>
      </c>
      <c r="AV238" s="14" t="s">
        <v>77</v>
      </c>
      <c r="AW238" s="14" t="s">
        <v>34</v>
      </c>
      <c r="AX238" s="14" t="s">
        <v>72</v>
      </c>
      <c r="AY238" s="238" t="s">
        <v>116</v>
      </c>
    </row>
    <row r="239" s="13" customFormat="1">
      <c r="A239" s="13"/>
      <c r="B239" s="217"/>
      <c r="C239" s="218"/>
      <c r="D239" s="219" t="s">
        <v>132</v>
      </c>
      <c r="E239" s="220" t="s">
        <v>19</v>
      </c>
      <c r="F239" s="221" t="s">
        <v>266</v>
      </c>
      <c r="G239" s="218"/>
      <c r="H239" s="222">
        <v>4.2930000000000001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8" t="s">
        <v>132</v>
      </c>
      <c r="AU239" s="228" t="s">
        <v>79</v>
      </c>
      <c r="AV239" s="13" t="s">
        <v>79</v>
      </c>
      <c r="AW239" s="13" t="s">
        <v>34</v>
      </c>
      <c r="AX239" s="13" t="s">
        <v>77</v>
      </c>
      <c r="AY239" s="228" t="s">
        <v>116</v>
      </c>
    </row>
    <row r="240" s="12" customFormat="1" ht="22.8" customHeight="1">
      <c r="A240" s="12"/>
      <c r="B240" s="183"/>
      <c r="C240" s="184"/>
      <c r="D240" s="185" t="s">
        <v>71</v>
      </c>
      <c r="E240" s="197" t="s">
        <v>386</v>
      </c>
      <c r="F240" s="197" t="s">
        <v>387</v>
      </c>
      <c r="G240" s="184"/>
      <c r="H240" s="184"/>
      <c r="I240" s="187"/>
      <c r="J240" s="198">
        <f>BK240</f>
        <v>0</v>
      </c>
      <c r="K240" s="184"/>
      <c r="L240" s="189"/>
      <c r="M240" s="190"/>
      <c r="N240" s="191"/>
      <c r="O240" s="191"/>
      <c r="P240" s="192">
        <f>SUM(P241:P252)</f>
        <v>0</v>
      </c>
      <c r="Q240" s="191"/>
      <c r="R240" s="192">
        <f>SUM(R241:R252)</f>
        <v>0</v>
      </c>
      <c r="S240" s="191"/>
      <c r="T240" s="193">
        <f>SUM(T241:T252)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4" t="s">
        <v>77</v>
      </c>
      <c r="AT240" s="195" t="s">
        <v>71</v>
      </c>
      <c r="AU240" s="195" t="s">
        <v>77</v>
      </c>
      <c r="AY240" s="194" t="s">
        <v>116</v>
      </c>
      <c r="BK240" s="196">
        <f>SUM(BK241:BK252)</f>
        <v>0</v>
      </c>
    </row>
    <row r="241" s="2" customFormat="1" ht="24.15" customHeight="1">
      <c r="A241" s="40"/>
      <c r="B241" s="41"/>
      <c r="C241" s="199" t="s">
        <v>388</v>
      </c>
      <c r="D241" s="199" t="s">
        <v>118</v>
      </c>
      <c r="E241" s="200" t="s">
        <v>389</v>
      </c>
      <c r="F241" s="201" t="s">
        <v>390</v>
      </c>
      <c r="G241" s="202" t="s">
        <v>174</v>
      </c>
      <c r="H241" s="203">
        <v>10.148</v>
      </c>
      <c r="I241" s="204"/>
      <c r="J241" s="205">
        <f>ROUND(I241*H241,2)</f>
        <v>0</v>
      </c>
      <c r="K241" s="201" t="s">
        <v>122</v>
      </c>
      <c r="L241" s="46"/>
      <c r="M241" s="206" t="s">
        <v>19</v>
      </c>
      <c r="N241" s="207" t="s">
        <v>43</v>
      </c>
      <c r="O241" s="86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9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0" t="s">
        <v>123</v>
      </c>
      <c r="AT241" s="210" t="s">
        <v>118</v>
      </c>
      <c r="AU241" s="210" t="s">
        <v>79</v>
      </c>
      <c r="AY241" s="19" t="s">
        <v>116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9" t="s">
        <v>77</v>
      </c>
      <c r="BK241" s="211">
        <f>ROUND(I241*H241,2)</f>
        <v>0</v>
      </c>
      <c r="BL241" s="19" t="s">
        <v>123</v>
      </c>
      <c r="BM241" s="210" t="s">
        <v>391</v>
      </c>
    </row>
    <row r="242" s="2" customFormat="1">
      <c r="A242" s="40"/>
      <c r="B242" s="41"/>
      <c r="C242" s="42"/>
      <c r="D242" s="212" t="s">
        <v>125</v>
      </c>
      <c r="E242" s="42"/>
      <c r="F242" s="213" t="s">
        <v>392</v>
      </c>
      <c r="G242" s="42"/>
      <c r="H242" s="42"/>
      <c r="I242" s="214"/>
      <c r="J242" s="42"/>
      <c r="K242" s="42"/>
      <c r="L242" s="46"/>
      <c r="M242" s="215"/>
      <c r="N242" s="216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125</v>
      </c>
      <c r="AU242" s="19" t="s">
        <v>79</v>
      </c>
    </row>
    <row r="243" s="2" customFormat="1" ht="24.15" customHeight="1">
      <c r="A243" s="40"/>
      <c r="B243" s="41"/>
      <c r="C243" s="199" t="s">
        <v>393</v>
      </c>
      <c r="D243" s="199" t="s">
        <v>118</v>
      </c>
      <c r="E243" s="200" t="s">
        <v>394</v>
      </c>
      <c r="F243" s="201" t="s">
        <v>395</v>
      </c>
      <c r="G243" s="202" t="s">
        <v>174</v>
      </c>
      <c r="H243" s="203">
        <v>142.072</v>
      </c>
      <c r="I243" s="204"/>
      <c r="J243" s="205">
        <f>ROUND(I243*H243,2)</f>
        <v>0</v>
      </c>
      <c r="K243" s="201" t="s">
        <v>122</v>
      </c>
      <c r="L243" s="46"/>
      <c r="M243" s="206" t="s">
        <v>19</v>
      </c>
      <c r="N243" s="207" t="s">
        <v>43</v>
      </c>
      <c r="O243" s="86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0" t="s">
        <v>123</v>
      </c>
      <c r="AT243" s="210" t="s">
        <v>118</v>
      </c>
      <c r="AU243" s="210" t="s">
        <v>79</v>
      </c>
      <c r="AY243" s="19" t="s">
        <v>116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9" t="s">
        <v>77</v>
      </c>
      <c r="BK243" s="211">
        <f>ROUND(I243*H243,2)</f>
        <v>0</v>
      </c>
      <c r="BL243" s="19" t="s">
        <v>123</v>
      </c>
      <c r="BM243" s="210" t="s">
        <v>396</v>
      </c>
    </row>
    <row r="244" s="2" customFormat="1">
      <c r="A244" s="40"/>
      <c r="B244" s="41"/>
      <c r="C244" s="42"/>
      <c r="D244" s="212" t="s">
        <v>125</v>
      </c>
      <c r="E244" s="42"/>
      <c r="F244" s="213" t="s">
        <v>397</v>
      </c>
      <c r="G244" s="42"/>
      <c r="H244" s="42"/>
      <c r="I244" s="214"/>
      <c r="J244" s="42"/>
      <c r="K244" s="42"/>
      <c r="L244" s="46"/>
      <c r="M244" s="215"/>
      <c r="N244" s="21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125</v>
      </c>
      <c r="AU244" s="19" t="s">
        <v>79</v>
      </c>
    </row>
    <row r="245" s="13" customFormat="1">
      <c r="A245" s="13"/>
      <c r="B245" s="217"/>
      <c r="C245" s="218"/>
      <c r="D245" s="219" t="s">
        <v>132</v>
      </c>
      <c r="E245" s="218"/>
      <c r="F245" s="221" t="s">
        <v>398</v>
      </c>
      <c r="G245" s="218"/>
      <c r="H245" s="222">
        <v>142.072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8" t="s">
        <v>132</v>
      </c>
      <c r="AU245" s="228" t="s">
        <v>79</v>
      </c>
      <c r="AV245" s="13" t="s">
        <v>79</v>
      </c>
      <c r="AW245" s="13" t="s">
        <v>4</v>
      </c>
      <c r="AX245" s="13" t="s">
        <v>77</v>
      </c>
      <c r="AY245" s="228" t="s">
        <v>116</v>
      </c>
    </row>
    <row r="246" s="2" customFormat="1" ht="16.5" customHeight="1">
      <c r="A246" s="40"/>
      <c r="B246" s="41"/>
      <c r="C246" s="199" t="s">
        <v>399</v>
      </c>
      <c r="D246" s="199" t="s">
        <v>118</v>
      </c>
      <c r="E246" s="200" t="s">
        <v>400</v>
      </c>
      <c r="F246" s="201" t="s">
        <v>401</v>
      </c>
      <c r="G246" s="202" t="s">
        <v>174</v>
      </c>
      <c r="H246" s="203">
        <v>10.148</v>
      </c>
      <c r="I246" s="204"/>
      <c r="J246" s="205">
        <f>ROUND(I246*H246,2)</f>
        <v>0</v>
      </c>
      <c r="K246" s="201" t="s">
        <v>122</v>
      </c>
      <c r="L246" s="46"/>
      <c r="M246" s="206" t="s">
        <v>19</v>
      </c>
      <c r="N246" s="207" t="s">
        <v>43</v>
      </c>
      <c r="O246" s="86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9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0" t="s">
        <v>123</v>
      </c>
      <c r="AT246" s="210" t="s">
        <v>118</v>
      </c>
      <c r="AU246" s="210" t="s">
        <v>79</v>
      </c>
      <c r="AY246" s="19" t="s">
        <v>116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9" t="s">
        <v>77</v>
      </c>
      <c r="BK246" s="211">
        <f>ROUND(I246*H246,2)</f>
        <v>0</v>
      </c>
      <c r="BL246" s="19" t="s">
        <v>123</v>
      </c>
      <c r="BM246" s="210" t="s">
        <v>402</v>
      </c>
    </row>
    <row r="247" s="2" customFormat="1">
      <c r="A247" s="40"/>
      <c r="B247" s="41"/>
      <c r="C247" s="42"/>
      <c r="D247" s="212" t="s">
        <v>125</v>
      </c>
      <c r="E247" s="42"/>
      <c r="F247" s="213" t="s">
        <v>403</v>
      </c>
      <c r="G247" s="42"/>
      <c r="H247" s="42"/>
      <c r="I247" s="214"/>
      <c r="J247" s="42"/>
      <c r="K247" s="42"/>
      <c r="L247" s="46"/>
      <c r="M247" s="215"/>
      <c r="N247" s="216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125</v>
      </c>
      <c r="AU247" s="19" t="s">
        <v>79</v>
      </c>
    </row>
    <row r="248" s="2" customFormat="1" ht="21.75" customHeight="1">
      <c r="A248" s="40"/>
      <c r="B248" s="41"/>
      <c r="C248" s="250" t="s">
        <v>404</v>
      </c>
      <c r="D248" s="250" t="s">
        <v>171</v>
      </c>
      <c r="E248" s="251" t="s">
        <v>405</v>
      </c>
      <c r="F248" s="252" t="s">
        <v>406</v>
      </c>
      <c r="G248" s="253" t="s">
        <v>174</v>
      </c>
      <c r="H248" s="254">
        <v>1.0560000000000001</v>
      </c>
      <c r="I248" s="255"/>
      <c r="J248" s="256">
        <f>ROUND(I248*H248,2)</f>
        <v>0</v>
      </c>
      <c r="K248" s="252" t="s">
        <v>122</v>
      </c>
      <c r="L248" s="257"/>
      <c r="M248" s="258" t="s">
        <v>19</v>
      </c>
      <c r="N248" s="259" t="s">
        <v>43</v>
      </c>
      <c r="O248" s="86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0" t="s">
        <v>164</v>
      </c>
      <c r="AT248" s="210" t="s">
        <v>171</v>
      </c>
      <c r="AU248" s="210" t="s">
        <v>79</v>
      </c>
      <c r="AY248" s="19" t="s">
        <v>116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9" t="s">
        <v>77</v>
      </c>
      <c r="BK248" s="211">
        <f>ROUND(I248*H248,2)</f>
        <v>0</v>
      </c>
      <c r="BL248" s="19" t="s">
        <v>123</v>
      </c>
      <c r="BM248" s="210" t="s">
        <v>407</v>
      </c>
    </row>
    <row r="249" s="2" customFormat="1" ht="21.75" customHeight="1">
      <c r="A249" s="40"/>
      <c r="B249" s="41"/>
      <c r="C249" s="250" t="s">
        <v>408</v>
      </c>
      <c r="D249" s="250" t="s">
        <v>171</v>
      </c>
      <c r="E249" s="251" t="s">
        <v>409</v>
      </c>
      <c r="F249" s="252" t="s">
        <v>410</v>
      </c>
      <c r="G249" s="253" t="s">
        <v>174</v>
      </c>
      <c r="H249" s="254">
        <v>0.050000000000000003</v>
      </c>
      <c r="I249" s="255"/>
      <c r="J249" s="256">
        <f>ROUND(I249*H249,2)</f>
        <v>0</v>
      </c>
      <c r="K249" s="252" t="s">
        <v>122</v>
      </c>
      <c r="L249" s="257"/>
      <c r="M249" s="258" t="s">
        <v>19</v>
      </c>
      <c r="N249" s="259" t="s">
        <v>43</v>
      </c>
      <c r="O249" s="86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0" t="s">
        <v>164</v>
      </c>
      <c r="AT249" s="210" t="s">
        <v>171</v>
      </c>
      <c r="AU249" s="210" t="s">
        <v>79</v>
      </c>
      <c r="AY249" s="19" t="s">
        <v>116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9" t="s">
        <v>77</v>
      </c>
      <c r="BK249" s="211">
        <f>ROUND(I249*H249,2)</f>
        <v>0</v>
      </c>
      <c r="BL249" s="19" t="s">
        <v>123</v>
      </c>
      <c r="BM249" s="210" t="s">
        <v>411</v>
      </c>
    </row>
    <row r="250" s="2" customFormat="1" ht="24.15" customHeight="1">
      <c r="A250" s="40"/>
      <c r="B250" s="41"/>
      <c r="C250" s="250" t="s">
        <v>412</v>
      </c>
      <c r="D250" s="250" t="s">
        <v>171</v>
      </c>
      <c r="E250" s="251" t="s">
        <v>413</v>
      </c>
      <c r="F250" s="252" t="s">
        <v>414</v>
      </c>
      <c r="G250" s="253" t="s">
        <v>174</v>
      </c>
      <c r="H250" s="254">
        <v>0.19600000000000001</v>
      </c>
      <c r="I250" s="255"/>
      <c r="J250" s="256">
        <f>ROUND(I250*H250,2)</f>
        <v>0</v>
      </c>
      <c r="K250" s="252" t="s">
        <v>122</v>
      </c>
      <c r="L250" s="257"/>
      <c r="M250" s="258" t="s">
        <v>19</v>
      </c>
      <c r="N250" s="259" t="s">
        <v>43</v>
      </c>
      <c r="O250" s="86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0" t="s">
        <v>164</v>
      </c>
      <c r="AT250" s="210" t="s">
        <v>171</v>
      </c>
      <c r="AU250" s="210" t="s">
        <v>79</v>
      </c>
      <c r="AY250" s="19" t="s">
        <v>116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9" t="s">
        <v>77</v>
      </c>
      <c r="BK250" s="211">
        <f>ROUND(I250*H250,2)</f>
        <v>0</v>
      </c>
      <c r="BL250" s="19" t="s">
        <v>123</v>
      </c>
      <c r="BM250" s="210" t="s">
        <v>415</v>
      </c>
    </row>
    <row r="251" s="2" customFormat="1" ht="24.15" customHeight="1">
      <c r="A251" s="40"/>
      <c r="B251" s="41"/>
      <c r="C251" s="250" t="s">
        <v>416</v>
      </c>
      <c r="D251" s="250" t="s">
        <v>171</v>
      </c>
      <c r="E251" s="251" t="s">
        <v>417</v>
      </c>
      <c r="F251" s="252" t="s">
        <v>418</v>
      </c>
      <c r="G251" s="253" t="s">
        <v>174</v>
      </c>
      <c r="H251" s="254">
        <v>0.19</v>
      </c>
      <c r="I251" s="255"/>
      <c r="J251" s="256">
        <f>ROUND(I251*H251,2)</f>
        <v>0</v>
      </c>
      <c r="K251" s="252" t="s">
        <v>122</v>
      </c>
      <c r="L251" s="257"/>
      <c r="M251" s="258" t="s">
        <v>19</v>
      </c>
      <c r="N251" s="259" t="s">
        <v>43</v>
      </c>
      <c r="O251" s="86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0" t="s">
        <v>164</v>
      </c>
      <c r="AT251" s="210" t="s">
        <v>171</v>
      </c>
      <c r="AU251" s="210" t="s">
        <v>79</v>
      </c>
      <c r="AY251" s="19" t="s">
        <v>116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9" t="s">
        <v>77</v>
      </c>
      <c r="BK251" s="211">
        <f>ROUND(I251*H251,2)</f>
        <v>0</v>
      </c>
      <c r="BL251" s="19" t="s">
        <v>123</v>
      </c>
      <c r="BM251" s="210" t="s">
        <v>419</v>
      </c>
    </row>
    <row r="252" s="2" customFormat="1" ht="21.75" customHeight="1">
      <c r="A252" s="40"/>
      <c r="B252" s="41"/>
      <c r="C252" s="250" t="s">
        <v>420</v>
      </c>
      <c r="D252" s="250" t="s">
        <v>171</v>
      </c>
      <c r="E252" s="251" t="s">
        <v>172</v>
      </c>
      <c r="F252" s="252" t="s">
        <v>173</v>
      </c>
      <c r="G252" s="253" t="s">
        <v>174</v>
      </c>
      <c r="H252" s="254">
        <v>8.6560000000000006</v>
      </c>
      <c r="I252" s="255"/>
      <c r="J252" s="256">
        <f>ROUND(I252*H252,2)</f>
        <v>0</v>
      </c>
      <c r="K252" s="252" t="s">
        <v>122</v>
      </c>
      <c r="L252" s="257"/>
      <c r="M252" s="258" t="s">
        <v>19</v>
      </c>
      <c r="N252" s="259" t="s">
        <v>43</v>
      </c>
      <c r="O252" s="86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0" t="s">
        <v>164</v>
      </c>
      <c r="AT252" s="210" t="s">
        <v>171</v>
      </c>
      <c r="AU252" s="210" t="s">
        <v>79</v>
      </c>
      <c r="AY252" s="19" t="s">
        <v>116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9" t="s">
        <v>77</v>
      </c>
      <c r="BK252" s="211">
        <f>ROUND(I252*H252,2)</f>
        <v>0</v>
      </c>
      <c r="BL252" s="19" t="s">
        <v>123</v>
      </c>
      <c r="BM252" s="210" t="s">
        <v>421</v>
      </c>
    </row>
    <row r="253" s="12" customFormat="1" ht="22.8" customHeight="1">
      <c r="A253" s="12"/>
      <c r="B253" s="183"/>
      <c r="C253" s="184"/>
      <c r="D253" s="185" t="s">
        <v>71</v>
      </c>
      <c r="E253" s="197" t="s">
        <v>422</v>
      </c>
      <c r="F253" s="197" t="s">
        <v>423</v>
      </c>
      <c r="G253" s="184"/>
      <c r="H253" s="184"/>
      <c r="I253" s="187"/>
      <c r="J253" s="198">
        <f>BK253</f>
        <v>0</v>
      </c>
      <c r="K253" s="184"/>
      <c r="L253" s="189"/>
      <c r="M253" s="190"/>
      <c r="N253" s="191"/>
      <c r="O253" s="191"/>
      <c r="P253" s="192">
        <f>SUM(P254:P255)</f>
        <v>0</v>
      </c>
      <c r="Q253" s="191"/>
      <c r="R253" s="192">
        <f>SUM(R254:R255)</f>
        <v>0</v>
      </c>
      <c r="S253" s="191"/>
      <c r="T253" s="193">
        <f>SUM(T254:T255)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4" t="s">
        <v>77</v>
      </c>
      <c r="AT253" s="195" t="s">
        <v>71</v>
      </c>
      <c r="AU253" s="195" t="s">
        <v>77</v>
      </c>
      <c r="AY253" s="194" t="s">
        <v>116</v>
      </c>
      <c r="BK253" s="196">
        <f>SUM(BK254:BK255)</f>
        <v>0</v>
      </c>
    </row>
    <row r="254" s="2" customFormat="1" ht="33" customHeight="1">
      <c r="A254" s="40"/>
      <c r="B254" s="41"/>
      <c r="C254" s="199" t="s">
        <v>424</v>
      </c>
      <c r="D254" s="199" t="s">
        <v>118</v>
      </c>
      <c r="E254" s="200" t="s">
        <v>425</v>
      </c>
      <c r="F254" s="201" t="s">
        <v>426</v>
      </c>
      <c r="G254" s="202" t="s">
        <v>174</v>
      </c>
      <c r="H254" s="203">
        <v>26.062999999999999</v>
      </c>
      <c r="I254" s="204"/>
      <c r="J254" s="205">
        <f>ROUND(I254*H254,2)</f>
        <v>0</v>
      </c>
      <c r="K254" s="201" t="s">
        <v>122</v>
      </c>
      <c r="L254" s="46"/>
      <c r="M254" s="206" t="s">
        <v>19</v>
      </c>
      <c r="N254" s="207" t="s">
        <v>43</v>
      </c>
      <c r="O254" s="86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0" t="s">
        <v>123</v>
      </c>
      <c r="AT254" s="210" t="s">
        <v>118</v>
      </c>
      <c r="AU254" s="210" t="s">
        <v>79</v>
      </c>
      <c r="AY254" s="19" t="s">
        <v>116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9" t="s">
        <v>77</v>
      </c>
      <c r="BK254" s="211">
        <f>ROUND(I254*H254,2)</f>
        <v>0</v>
      </c>
      <c r="BL254" s="19" t="s">
        <v>123</v>
      </c>
      <c r="BM254" s="210" t="s">
        <v>427</v>
      </c>
    </row>
    <row r="255" s="2" customFormat="1">
      <c r="A255" s="40"/>
      <c r="B255" s="41"/>
      <c r="C255" s="42"/>
      <c r="D255" s="212" t="s">
        <v>125</v>
      </c>
      <c r="E255" s="42"/>
      <c r="F255" s="213" t="s">
        <v>428</v>
      </c>
      <c r="G255" s="42"/>
      <c r="H255" s="42"/>
      <c r="I255" s="214"/>
      <c r="J255" s="42"/>
      <c r="K255" s="42"/>
      <c r="L255" s="46"/>
      <c r="M255" s="215"/>
      <c r="N255" s="216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125</v>
      </c>
      <c r="AU255" s="19" t="s">
        <v>79</v>
      </c>
    </row>
    <row r="256" s="12" customFormat="1" ht="25.92" customHeight="1">
      <c r="A256" s="12"/>
      <c r="B256" s="183"/>
      <c r="C256" s="184"/>
      <c r="D256" s="185" t="s">
        <v>71</v>
      </c>
      <c r="E256" s="186" t="s">
        <v>429</v>
      </c>
      <c r="F256" s="186" t="s">
        <v>430</v>
      </c>
      <c r="G256" s="184"/>
      <c r="H256" s="184"/>
      <c r="I256" s="187"/>
      <c r="J256" s="188">
        <f>BK256</f>
        <v>0</v>
      </c>
      <c r="K256" s="184"/>
      <c r="L256" s="189"/>
      <c r="M256" s="190"/>
      <c r="N256" s="191"/>
      <c r="O256" s="191"/>
      <c r="P256" s="192">
        <f>P257</f>
        <v>0</v>
      </c>
      <c r="Q256" s="191"/>
      <c r="R256" s="192">
        <f>R257</f>
        <v>0.00643</v>
      </c>
      <c r="S256" s="191"/>
      <c r="T256" s="193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4" t="s">
        <v>79</v>
      </c>
      <c r="AT256" s="195" t="s">
        <v>71</v>
      </c>
      <c r="AU256" s="195" t="s">
        <v>72</v>
      </c>
      <c r="AY256" s="194" t="s">
        <v>116</v>
      </c>
      <c r="BK256" s="196">
        <f>BK257</f>
        <v>0</v>
      </c>
    </row>
    <row r="257" s="12" customFormat="1" ht="22.8" customHeight="1">
      <c r="A257" s="12"/>
      <c r="B257" s="183"/>
      <c r="C257" s="184"/>
      <c r="D257" s="185" t="s">
        <v>71</v>
      </c>
      <c r="E257" s="197" t="s">
        <v>431</v>
      </c>
      <c r="F257" s="197" t="s">
        <v>432</v>
      </c>
      <c r="G257" s="184"/>
      <c r="H257" s="184"/>
      <c r="I257" s="187"/>
      <c r="J257" s="198">
        <f>BK257</f>
        <v>0</v>
      </c>
      <c r="K257" s="184"/>
      <c r="L257" s="189"/>
      <c r="M257" s="190"/>
      <c r="N257" s="191"/>
      <c r="O257" s="191"/>
      <c r="P257" s="192">
        <f>SUM(P258:P276)</f>
        <v>0</v>
      </c>
      <c r="Q257" s="191"/>
      <c r="R257" s="192">
        <f>SUM(R258:R276)</f>
        <v>0.00643</v>
      </c>
      <c r="S257" s="191"/>
      <c r="T257" s="193">
        <f>SUM(T258:T276)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94" t="s">
        <v>79</v>
      </c>
      <c r="AT257" s="195" t="s">
        <v>71</v>
      </c>
      <c r="AU257" s="195" t="s">
        <v>77</v>
      </c>
      <c r="AY257" s="194" t="s">
        <v>116</v>
      </c>
      <c r="BK257" s="196">
        <f>SUM(BK258:BK276)</f>
        <v>0</v>
      </c>
    </row>
    <row r="258" s="2" customFormat="1" ht="24.15" customHeight="1">
      <c r="A258" s="40"/>
      <c r="B258" s="41"/>
      <c r="C258" s="199" t="s">
        <v>433</v>
      </c>
      <c r="D258" s="199" t="s">
        <v>118</v>
      </c>
      <c r="E258" s="200" t="s">
        <v>434</v>
      </c>
      <c r="F258" s="201" t="s">
        <v>435</v>
      </c>
      <c r="G258" s="202" t="s">
        <v>129</v>
      </c>
      <c r="H258" s="203">
        <v>2.2000000000000002</v>
      </c>
      <c r="I258" s="204"/>
      <c r="J258" s="205">
        <f>ROUND(I258*H258,2)</f>
        <v>0</v>
      </c>
      <c r="K258" s="201" t="s">
        <v>122</v>
      </c>
      <c r="L258" s="46"/>
      <c r="M258" s="206" t="s">
        <v>19</v>
      </c>
      <c r="N258" s="207" t="s">
        <v>43</v>
      </c>
      <c r="O258" s="86"/>
      <c r="P258" s="208">
        <f>O258*H258</f>
        <v>0</v>
      </c>
      <c r="Q258" s="208">
        <v>8.0000000000000007E-05</v>
      </c>
      <c r="R258" s="208">
        <f>Q258*H258</f>
        <v>0.00017600000000000002</v>
      </c>
      <c r="S258" s="208">
        <v>0</v>
      </c>
      <c r="T258" s="209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0" t="s">
        <v>208</v>
      </c>
      <c r="AT258" s="210" t="s">
        <v>118</v>
      </c>
      <c r="AU258" s="210" t="s">
        <v>79</v>
      </c>
      <c r="AY258" s="19" t="s">
        <v>116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9" t="s">
        <v>77</v>
      </c>
      <c r="BK258" s="211">
        <f>ROUND(I258*H258,2)</f>
        <v>0</v>
      </c>
      <c r="BL258" s="19" t="s">
        <v>208</v>
      </c>
      <c r="BM258" s="210" t="s">
        <v>436</v>
      </c>
    </row>
    <row r="259" s="2" customFormat="1">
      <c r="A259" s="40"/>
      <c r="B259" s="41"/>
      <c r="C259" s="42"/>
      <c r="D259" s="212" t="s">
        <v>125</v>
      </c>
      <c r="E259" s="42"/>
      <c r="F259" s="213" t="s">
        <v>437</v>
      </c>
      <c r="G259" s="42"/>
      <c r="H259" s="42"/>
      <c r="I259" s="214"/>
      <c r="J259" s="42"/>
      <c r="K259" s="42"/>
      <c r="L259" s="46"/>
      <c r="M259" s="215"/>
      <c r="N259" s="216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125</v>
      </c>
      <c r="AU259" s="19" t="s">
        <v>79</v>
      </c>
    </row>
    <row r="260" s="13" customFormat="1">
      <c r="A260" s="13"/>
      <c r="B260" s="217"/>
      <c r="C260" s="218"/>
      <c r="D260" s="219" t="s">
        <v>132</v>
      </c>
      <c r="E260" s="220" t="s">
        <v>19</v>
      </c>
      <c r="F260" s="221" t="s">
        <v>438</v>
      </c>
      <c r="G260" s="218"/>
      <c r="H260" s="222">
        <v>2.2000000000000002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8" t="s">
        <v>132</v>
      </c>
      <c r="AU260" s="228" t="s">
        <v>79</v>
      </c>
      <c r="AV260" s="13" t="s">
        <v>79</v>
      </c>
      <c r="AW260" s="13" t="s">
        <v>34</v>
      </c>
      <c r="AX260" s="13" t="s">
        <v>77</v>
      </c>
      <c r="AY260" s="228" t="s">
        <v>116</v>
      </c>
    </row>
    <row r="261" s="2" customFormat="1" ht="16.5" customHeight="1">
      <c r="A261" s="40"/>
      <c r="B261" s="41"/>
      <c r="C261" s="199" t="s">
        <v>439</v>
      </c>
      <c r="D261" s="199" t="s">
        <v>118</v>
      </c>
      <c r="E261" s="200" t="s">
        <v>440</v>
      </c>
      <c r="F261" s="201" t="s">
        <v>441</v>
      </c>
      <c r="G261" s="202" t="s">
        <v>129</v>
      </c>
      <c r="H261" s="203">
        <v>2.2000000000000002</v>
      </c>
      <c r="I261" s="204"/>
      <c r="J261" s="205">
        <f>ROUND(I261*H261,2)</f>
        <v>0</v>
      </c>
      <c r="K261" s="201" t="s">
        <v>122</v>
      </c>
      <c r="L261" s="46"/>
      <c r="M261" s="206" t="s">
        <v>19</v>
      </c>
      <c r="N261" s="207" t="s">
        <v>43</v>
      </c>
      <c r="O261" s="86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0" t="s">
        <v>208</v>
      </c>
      <c r="AT261" s="210" t="s">
        <v>118</v>
      </c>
      <c r="AU261" s="210" t="s">
        <v>79</v>
      </c>
      <c r="AY261" s="19" t="s">
        <v>116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9" t="s">
        <v>77</v>
      </c>
      <c r="BK261" s="211">
        <f>ROUND(I261*H261,2)</f>
        <v>0</v>
      </c>
      <c r="BL261" s="19" t="s">
        <v>208</v>
      </c>
      <c r="BM261" s="210" t="s">
        <v>442</v>
      </c>
    </row>
    <row r="262" s="2" customFormat="1">
      <c r="A262" s="40"/>
      <c r="B262" s="41"/>
      <c r="C262" s="42"/>
      <c r="D262" s="212" t="s">
        <v>125</v>
      </c>
      <c r="E262" s="42"/>
      <c r="F262" s="213" t="s">
        <v>443</v>
      </c>
      <c r="G262" s="42"/>
      <c r="H262" s="42"/>
      <c r="I262" s="214"/>
      <c r="J262" s="42"/>
      <c r="K262" s="42"/>
      <c r="L262" s="46"/>
      <c r="M262" s="215"/>
      <c r="N262" s="216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125</v>
      </c>
      <c r="AU262" s="19" t="s">
        <v>79</v>
      </c>
    </row>
    <row r="263" s="2" customFormat="1" ht="16.5" customHeight="1">
      <c r="A263" s="40"/>
      <c r="B263" s="41"/>
      <c r="C263" s="199" t="s">
        <v>444</v>
      </c>
      <c r="D263" s="199" t="s">
        <v>118</v>
      </c>
      <c r="E263" s="200" t="s">
        <v>445</v>
      </c>
      <c r="F263" s="201" t="s">
        <v>446</v>
      </c>
      <c r="G263" s="202" t="s">
        <v>129</v>
      </c>
      <c r="H263" s="203">
        <v>2.2000000000000002</v>
      </c>
      <c r="I263" s="204"/>
      <c r="J263" s="205">
        <f>ROUND(I263*H263,2)</f>
        <v>0</v>
      </c>
      <c r="K263" s="201" t="s">
        <v>122</v>
      </c>
      <c r="L263" s="46"/>
      <c r="M263" s="206" t="s">
        <v>19</v>
      </c>
      <c r="N263" s="207" t="s">
        <v>43</v>
      </c>
      <c r="O263" s="86"/>
      <c r="P263" s="208">
        <f>O263*H263</f>
        <v>0</v>
      </c>
      <c r="Q263" s="208">
        <v>0.00013999999999999999</v>
      </c>
      <c r="R263" s="208">
        <f>Q263*H263</f>
        <v>0.00030800000000000001</v>
      </c>
      <c r="S263" s="208">
        <v>0</v>
      </c>
      <c r="T263" s="209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0" t="s">
        <v>208</v>
      </c>
      <c r="AT263" s="210" t="s">
        <v>118</v>
      </c>
      <c r="AU263" s="210" t="s">
        <v>79</v>
      </c>
      <c r="AY263" s="19" t="s">
        <v>116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9" t="s">
        <v>77</v>
      </c>
      <c r="BK263" s="211">
        <f>ROUND(I263*H263,2)</f>
        <v>0</v>
      </c>
      <c r="BL263" s="19" t="s">
        <v>208</v>
      </c>
      <c r="BM263" s="210" t="s">
        <v>447</v>
      </c>
    </row>
    <row r="264" s="2" customFormat="1">
      <c r="A264" s="40"/>
      <c r="B264" s="41"/>
      <c r="C264" s="42"/>
      <c r="D264" s="212" t="s">
        <v>125</v>
      </c>
      <c r="E264" s="42"/>
      <c r="F264" s="213" t="s">
        <v>448</v>
      </c>
      <c r="G264" s="42"/>
      <c r="H264" s="42"/>
      <c r="I264" s="214"/>
      <c r="J264" s="42"/>
      <c r="K264" s="42"/>
      <c r="L264" s="46"/>
      <c r="M264" s="215"/>
      <c r="N264" s="216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125</v>
      </c>
      <c r="AU264" s="19" t="s">
        <v>79</v>
      </c>
    </row>
    <row r="265" s="2" customFormat="1" ht="16.5" customHeight="1">
      <c r="A265" s="40"/>
      <c r="B265" s="41"/>
      <c r="C265" s="199" t="s">
        <v>449</v>
      </c>
      <c r="D265" s="199" t="s">
        <v>118</v>
      </c>
      <c r="E265" s="200" t="s">
        <v>450</v>
      </c>
      <c r="F265" s="201" t="s">
        <v>451</v>
      </c>
      <c r="G265" s="202" t="s">
        <v>129</v>
      </c>
      <c r="H265" s="203">
        <v>2.2000000000000002</v>
      </c>
      <c r="I265" s="204"/>
      <c r="J265" s="205">
        <f>ROUND(I265*H265,2)</f>
        <v>0</v>
      </c>
      <c r="K265" s="201" t="s">
        <v>122</v>
      </c>
      <c r="L265" s="46"/>
      <c r="M265" s="206" t="s">
        <v>19</v>
      </c>
      <c r="N265" s="207" t="s">
        <v>43</v>
      </c>
      <c r="O265" s="86"/>
      <c r="P265" s="208">
        <f>O265*H265</f>
        <v>0</v>
      </c>
      <c r="Q265" s="208">
        <v>0.00012</v>
      </c>
      <c r="R265" s="208">
        <f>Q265*H265</f>
        <v>0.00026400000000000002</v>
      </c>
      <c r="S265" s="208">
        <v>0</v>
      </c>
      <c r="T265" s="209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0" t="s">
        <v>208</v>
      </c>
      <c r="AT265" s="210" t="s">
        <v>118</v>
      </c>
      <c r="AU265" s="210" t="s">
        <v>79</v>
      </c>
      <c r="AY265" s="19" t="s">
        <v>116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9" t="s">
        <v>77</v>
      </c>
      <c r="BK265" s="211">
        <f>ROUND(I265*H265,2)</f>
        <v>0</v>
      </c>
      <c r="BL265" s="19" t="s">
        <v>208</v>
      </c>
      <c r="BM265" s="210" t="s">
        <v>452</v>
      </c>
    </row>
    <row r="266" s="2" customFormat="1">
      <c r="A266" s="40"/>
      <c r="B266" s="41"/>
      <c r="C266" s="42"/>
      <c r="D266" s="212" t="s">
        <v>125</v>
      </c>
      <c r="E266" s="42"/>
      <c r="F266" s="213" t="s">
        <v>453</v>
      </c>
      <c r="G266" s="42"/>
      <c r="H266" s="42"/>
      <c r="I266" s="214"/>
      <c r="J266" s="42"/>
      <c r="K266" s="42"/>
      <c r="L266" s="46"/>
      <c r="M266" s="215"/>
      <c r="N266" s="216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125</v>
      </c>
      <c r="AU266" s="19" t="s">
        <v>79</v>
      </c>
    </row>
    <row r="267" s="2" customFormat="1" ht="16.5" customHeight="1">
      <c r="A267" s="40"/>
      <c r="B267" s="41"/>
      <c r="C267" s="199" t="s">
        <v>454</v>
      </c>
      <c r="D267" s="199" t="s">
        <v>118</v>
      </c>
      <c r="E267" s="200" t="s">
        <v>455</v>
      </c>
      <c r="F267" s="201" t="s">
        <v>456</v>
      </c>
      <c r="G267" s="202" t="s">
        <v>129</v>
      </c>
      <c r="H267" s="203">
        <v>2.2000000000000002</v>
      </c>
      <c r="I267" s="204"/>
      <c r="J267" s="205">
        <f>ROUND(I267*H267,2)</f>
        <v>0</v>
      </c>
      <c r="K267" s="201" t="s">
        <v>122</v>
      </c>
      <c r="L267" s="46"/>
      <c r="M267" s="206" t="s">
        <v>19</v>
      </c>
      <c r="N267" s="207" t="s">
        <v>43</v>
      </c>
      <c r="O267" s="86"/>
      <c r="P267" s="208">
        <f>O267*H267</f>
        <v>0</v>
      </c>
      <c r="Q267" s="208">
        <v>0.00012</v>
      </c>
      <c r="R267" s="208">
        <f>Q267*H267</f>
        <v>0.00026400000000000002</v>
      </c>
      <c r="S267" s="208">
        <v>0</v>
      </c>
      <c r="T267" s="209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0" t="s">
        <v>208</v>
      </c>
      <c r="AT267" s="210" t="s">
        <v>118</v>
      </c>
      <c r="AU267" s="210" t="s">
        <v>79</v>
      </c>
      <c r="AY267" s="19" t="s">
        <v>116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9" t="s">
        <v>77</v>
      </c>
      <c r="BK267" s="211">
        <f>ROUND(I267*H267,2)</f>
        <v>0</v>
      </c>
      <c r="BL267" s="19" t="s">
        <v>208</v>
      </c>
      <c r="BM267" s="210" t="s">
        <v>457</v>
      </c>
    </row>
    <row r="268" s="2" customFormat="1">
      <c r="A268" s="40"/>
      <c r="B268" s="41"/>
      <c r="C268" s="42"/>
      <c r="D268" s="212" t="s">
        <v>125</v>
      </c>
      <c r="E268" s="42"/>
      <c r="F268" s="213" t="s">
        <v>458</v>
      </c>
      <c r="G268" s="42"/>
      <c r="H268" s="42"/>
      <c r="I268" s="214"/>
      <c r="J268" s="42"/>
      <c r="K268" s="42"/>
      <c r="L268" s="46"/>
      <c r="M268" s="215"/>
      <c r="N268" s="216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125</v>
      </c>
      <c r="AU268" s="19" t="s">
        <v>79</v>
      </c>
    </row>
    <row r="269" s="2" customFormat="1" ht="24.15" customHeight="1">
      <c r="A269" s="40"/>
      <c r="B269" s="41"/>
      <c r="C269" s="199" t="s">
        <v>459</v>
      </c>
      <c r="D269" s="199" t="s">
        <v>118</v>
      </c>
      <c r="E269" s="200" t="s">
        <v>460</v>
      </c>
      <c r="F269" s="201" t="s">
        <v>461</v>
      </c>
      <c r="G269" s="202" t="s">
        <v>129</v>
      </c>
      <c r="H269" s="203">
        <v>6.2999999999999998</v>
      </c>
      <c r="I269" s="204"/>
      <c r="J269" s="205">
        <f>ROUND(I269*H269,2)</f>
        <v>0</v>
      </c>
      <c r="K269" s="201" t="s">
        <v>122</v>
      </c>
      <c r="L269" s="46"/>
      <c r="M269" s="206" t="s">
        <v>19</v>
      </c>
      <c r="N269" s="207" t="s">
        <v>43</v>
      </c>
      <c r="O269" s="86"/>
      <c r="P269" s="208">
        <f>O269*H269</f>
        <v>0</v>
      </c>
      <c r="Q269" s="208">
        <v>0.00013999999999999999</v>
      </c>
      <c r="R269" s="208">
        <f>Q269*H269</f>
        <v>0.00088199999999999986</v>
      </c>
      <c r="S269" s="208">
        <v>0</v>
      </c>
      <c r="T269" s="209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0" t="s">
        <v>208</v>
      </c>
      <c r="AT269" s="210" t="s">
        <v>118</v>
      </c>
      <c r="AU269" s="210" t="s">
        <v>79</v>
      </c>
      <c r="AY269" s="19" t="s">
        <v>116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9" t="s">
        <v>77</v>
      </c>
      <c r="BK269" s="211">
        <f>ROUND(I269*H269,2)</f>
        <v>0</v>
      </c>
      <c r="BL269" s="19" t="s">
        <v>208</v>
      </c>
      <c r="BM269" s="210" t="s">
        <v>462</v>
      </c>
    </row>
    <row r="270" s="2" customFormat="1">
      <c r="A270" s="40"/>
      <c r="B270" s="41"/>
      <c r="C270" s="42"/>
      <c r="D270" s="212" t="s">
        <v>125</v>
      </c>
      <c r="E270" s="42"/>
      <c r="F270" s="213" t="s">
        <v>463</v>
      </c>
      <c r="G270" s="42"/>
      <c r="H270" s="42"/>
      <c r="I270" s="214"/>
      <c r="J270" s="42"/>
      <c r="K270" s="42"/>
      <c r="L270" s="46"/>
      <c r="M270" s="215"/>
      <c r="N270" s="216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125</v>
      </c>
      <c r="AU270" s="19" t="s">
        <v>79</v>
      </c>
    </row>
    <row r="271" s="14" customFormat="1">
      <c r="A271" s="14"/>
      <c r="B271" s="229"/>
      <c r="C271" s="230"/>
      <c r="D271" s="219" t="s">
        <v>132</v>
      </c>
      <c r="E271" s="231" t="s">
        <v>19</v>
      </c>
      <c r="F271" s="232" t="s">
        <v>213</v>
      </c>
      <c r="G271" s="230"/>
      <c r="H271" s="231" t="s">
        <v>19</v>
      </c>
      <c r="I271" s="233"/>
      <c r="J271" s="230"/>
      <c r="K271" s="230"/>
      <c r="L271" s="234"/>
      <c r="M271" s="235"/>
      <c r="N271" s="236"/>
      <c r="O271" s="236"/>
      <c r="P271" s="236"/>
      <c r="Q271" s="236"/>
      <c r="R271" s="236"/>
      <c r="S271" s="236"/>
      <c r="T271" s="23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38" t="s">
        <v>132</v>
      </c>
      <c r="AU271" s="238" t="s">
        <v>79</v>
      </c>
      <c r="AV271" s="14" t="s">
        <v>77</v>
      </c>
      <c r="AW271" s="14" t="s">
        <v>34</v>
      </c>
      <c r="AX271" s="14" t="s">
        <v>72</v>
      </c>
      <c r="AY271" s="238" t="s">
        <v>116</v>
      </c>
    </row>
    <row r="272" s="13" customFormat="1">
      <c r="A272" s="13"/>
      <c r="B272" s="217"/>
      <c r="C272" s="218"/>
      <c r="D272" s="219" t="s">
        <v>132</v>
      </c>
      <c r="E272" s="220" t="s">
        <v>19</v>
      </c>
      <c r="F272" s="221" t="s">
        <v>300</v>
      </c>
      <c r="G272" s="218"/>
      <c r="H272" s="222">
        <v>3.2400000000000002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8" t="s">
        <v>132</v>
      </c>
      <c r="AU272" s="228" t="s">
        <v>79</v>
      </c>
      <c r="AV272" s="13" t="s">
        <v>79</v>
      </c>
      <c r="AW272" s="13" t="s">
        <v>34</v>
      </c>
      <c r="AX272" s="13" t="s">
        <v>72</v>
      </c>
      <c r="AY272" s="228" t="s">
        <v>116</v>
      </c>
    </row>
    <row r="273" s="13" customFormat="1">
      <c r="A273" s="13"/>
      <c r="B273" s="217"/>
      <c r="C273" s="218"/>
      <c r="D273" s="219" t="s">
        <v>132</v>
      </c>
      <c r="E273" s="220" t="s">
        <v>19</v>
      </c>
      <c r="F273" s="221" t="s">
        <v>301</v>
      </c>
      <c r="G273" s="218"/>
      <c r="H273" s="222">
        <v>3.0600000000000001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8" t="s">
        <v>132</v>
      </c>
      <c r="AU273" s="228" t="s">
        <v>79</v>
      </c>
      <c r="AV273" s="13" t="s">
        <v>79</v>
      </c>
      <c r="AW273" s="13" t="s">
        <v>34</v>
      </c>
      <c r="AX273" s="13" t="s">
        <v>72</v>
      </c>
      <c r="AY273" s="228" t="s">
        <v>116</v>
      </c>
    </row>
    <row r="274" s="15" customFormat="1">
      <c r="A274" s="15"/>
      <c r="B274" s="239"/>
      <c r="C274" s="240"/>
      <c r="D274" s="219" t="s">
        <v>132</v>
      </c>
      <c r="E274" s="241" t="s">
        <v>19</v>
      </c>
      <c r="F274" s="242" t="s">
        <v>148</v>
      </c>
      <c r="G274" s="240"/>
      <c r="H274" s="243">
        <v>6.3000000000000007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49" t="s">
        <v>132</v>
      </c>
      <c r="AU274" s="249" t="s">
        <v>79</v>
      </c>
      <c r="AV274" s="15" t="s">
        <v>123</v>
      </c>
      <c r="AW274" s="15" t="s">
        <v>34</v>
      </c>
      <c r="AX274" s="15" t="s">
        <v>77</v>
      </c>
      <c r="AY274" s="249" t="s">
        <v>116</v>
      </c>
    </row>
    <row r="275" s="2" customFormat="1" ht="24.15" customHeight="1">
      <c r="A275" s="40"/>
      <c r="B275" s="41"/>
      <c r="C275" s="199" t="s">
        <v>464</v>
      </c>
      <c r="D275" s="199" t="s">
        <v>118</v>
      </c>
      <c r="E275" s="200" t="s">
        <v>465</v>
      </c>
      <c r="F275" s="201" t="s">
        <v>466</v>
      </c>
      <c r="G275" s="202" t="s">
        <v>129</v>
      </c>
      <c r="H275" s="203">
        <v>6.2999999999999998</v>
      </c>
      <c r="I275" s="204"/>
      <c r="J275" s="205">
        <f>ROUND(I275*H275,2)</f>
        <v>0</v>
      </c>
      <c r="K275" s="201" t="s">
        <v>122</v>
      </c>
      <c r="L275" s="46"/>
      <c r="M275" s="206" t="s">
        <v>19</v>
      </c>
      <c r="N275" s="207" t="s">
        <v>43</v>
      </c>
      <c r="O275" s="86"/>
      <c r="P275" s="208">
        <f>O275*H275</f>
        <v>0</v>
      </c>
      <c r="Q275" s="208">
        <v>0.00072000000000000005</v>
      </c>
      <c r="R275" s="208">
        <f>Q275*H275</f>
        <v>0.0045360000000000001</v>
      </c>
      <c r="S275" s="208">
        <v>0</v>
      </c>
      <c r="T275" s="20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0" t="s">
        <v>208</v>
      </c>
      <c r="AT275" s="210" t="s">
        <v>118</v>
      </c>
      <c r="AU275" s="210" t="s">
        <v>79</v>
      </c>
      <c r="AY275" s="19" t="s">
        <v>116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9" t="s">
        <v>77</v>
      </c>
      <c r="BK275" s="211">
        <f>ROUND(I275*H275,2)</f>
        <v>0</v>
      </c>
      <c r="BL275" s="19" t="s">
        <v>208</v>
      </c>
      <c r="BM275" s="210" t="s">
        <v>467</v>
      </c>
    </row>
    <row r="276" s="2" customFormat="1">
      <c r="A276" s="40"/>
      <c r="B276" s="41"/>
      <c r="C276" s="42"/>
      <c r="D276" s="212" t="s">
        <v>125</v>
      </c>
      <c r="E276" s="42"/>
      <c r="F276" s="213" t="s">
        <v>468</v>
      </c>
      <c r="G276" s="42"/>
      <c r="H276" s="42"/>
      <c r="I276" s="214"/>
      <c r="J276" s="42"/>
      <c r="K276" s="42"/>
      <c r="L276" s="46"/>
      <c r="M276" s="215"/>
      <c r="N276" s="216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125</v>
      </c>
      <c r="AU276" s="19" t="s">
        <v>79</v>
      </c>
    </row>
    <row r="277" s="12" customFormat="1" ht="25.92" customHeight="1">
      <c r="A277" s="12"/>
      <c r="B277" s="183"/>
      <c r="C277" s="184"/>
      <c r="D277" s="185" t="s">
        <v>71</v>
      </c>
      <c r="E277" s="186" t="s">
        <v>469</v>
      </c>
      <c r="F277" s="186" t="s">
        <v>470</v>
      </c>
      <c r="G277" s="184"/>
      <c r="H277" s="184"/>
      <c r="I277" s="187"/>
      <c r="J277" s="188">
        <f>BK277</f>
        <v>0</v>
      </c>
      <c r="K277" s="184"/>
      <c r="L277" s="189"/>
      <c r="M277" s="190"/>
      <c r="N277" s="191"/>
      <c r="O277" s="191"/>
      <c r="P277" s="192">
        <f>P278+P282+P286</f>
        <v>0</v>
      </c>
      <c r="Q277" s="191"/>
      <c r="R277" s="192">
        <f>R278+R282+R286</f>
        <v>0</v>
      </c>
      <c r="S277" s="191"/>
      <c r="T277" s="193">
        <f>T278+T282+T286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4" t="s">
        <v>149</v>
      </c>
      <c r="AT277" s="195" t="s">
        <v>71</v>
      </c>
      <c r="AU277" s="195" t="s">
        <v>72</v>
      </c>
      <c r="AY277" s="194" t="s">
        <v>116</v>
      </c>
      <c r="BK277" s="196">
        <f>BK278+BK282+BK286</f>
        <v>0</v>
      </c>
    </row>
    <row r="278" s="12" customFormat="1" ht="22.8" customHeight="1">
      <c r="A278" s="12"/>
      <c r="B278" s="183"/>
      <c r="C278" s="184"/>
      <c r="D278" s="185" t="s">
        <v>71</v>
      </c>
      <c r="E278" s="197" t="s">
        <v>471</v>
      </c>
      <c r="F278" s="197" t="s">
        <v>472</v>
      </c>
      <c r="G278" s="184"/>
      <c r="H278" s="184"/>
      <c r="I278" s="187"/>
      <c r="J278" s="198">
        <f>BK278</f>
        <v>0</v>
      </c>
      <c r="K278" s="184"/>
      <c r="L278" s="189"/>
      <c r="M278" s="190"/>
      <c r="N278" s="191"/>
      <c r="O278" s="191"/>
      <c r="P278" s="192">
        <f>SUM(P279:P281)</f>
        <v>0</v>
      </c>
      <c r="Q278" s="191"/>
      <c r="R278" s="192">
        <f>SUM(R279:R281)</f>
        <v>0</v>
      </c>
      <c r="S278" s="191"/>
      <c r="T278" s="193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4" t="s">
        <v>149</v>
      </c>
      <c r="AT278" s="195" t="s">
        <v>71</v>
      </c>
      <c r="AU278" s="195" t="s">
        <v>77</v>
      </c>
      <c r="AY278" s="194" t="s">
        <v>116</v>
      </c>
      <c r="BK278" s="196">
        <f>SUM(BK279:BK281)</f>
        <v>0</v>
      </c>
    </row>
    <row r="279" s="2" customFormat="1" ht="16.5" customHeight="1">
      <c r="A279" s="40"/>
      <c r="B279" s="41"/>
      <c r="C279" s="199" t="s">
        <v>272</v>
      </c>
      <c r="D279" s="199" t="s">
        <v>118</v>
      </c>
      <c r="E279" s="200" t="s">
        <v>473</v>
      </c>
      <c r="F279" s="201" t="s">
        <v>472</v>
      </c>
      <c r="G279" s="202" t="s">
        <v>474</v>
      </c>
      <c r="H279" s="203">
        <v>1</v>
      </c>
      <c r="I279" s="204"/>
      <c r="J279" s="205">
        <f>ROUND(I279*H279,2)</f>
        <v>0</v>
      </c>
      <c r="K279" s="201" t="s">
        <v>122</v>
      </c>
      <c r="L279" s="46"/>
      <c r="M279" s="206" t="s">
        <v>19</v>
      </c>
      <c r="N279" s="207" t="s">
        <v>43</v>
      </c>
      <c r="O279" s="86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0" t="s">
        <v>475</v>
      </c>
      <c r="AT279" s="210" t="s">
        <v>118</v>
      </c>
      <c r="AU279" s="210" t="s">
        <v>79</v>
      </c>
      <c r="AY279" s="19" t="s">
        <v>116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9" t="s">
        <v>77</v>
      </c>
      <c r="BK279" s="211">
        <f>ROUND(I279*H279,2)</f>
        <v>0</v>
      </c>
      <c r="BL279" s="19" t="s">
        <v>475</v>
      </c>
      <c r="BM279" s="210" t="s">
        <v>476</v>
      </c>
    </row>
    <row r="280" s="2" customFormat="1">
      <c r="A280" s="40"/>
      <c r="B280" s="41"/>
      <c r="C280" s="42"/>
      <c r="D280" s="212" t="s">
        <v>125</v>
      </c>
      <c r="E280" s="42"/>
      <c r="F280" s="213" t="s">
        <v>477</v>
      </c>
      <c r="G280" s="42"/>
      <c r="H280" s="42"/>
      <c r="I280" s="214"/>
      <c r="J280" s="42"/>
      <c r="K280" s="42"/>
      <c r="L280" s="46"/>
      <c r="M280" s="215"/>
      <c r="N280" s="216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125</v>
      </c>
      <c r="AU280" s="19" t="s">
        <v>79</v>
      </c>
    </row>
    <row r="281" s="2" customFormat="1">
      <c r="A281" s="40"/>
      <c r="B281" s="41"/>
      <c r="C281" s="42"/>
      <c r="D281" s="219" t="s">
        <v>478</v>
      </c>
      <c r="E281" s="42"/>
      <c r="F281" s="260" t="s">
        <v>479</v>
      </c>
      <c r="G281" s="42"/>
      <c r="H281" s="42"/>
      <c r="I281" s="214"/>
      <c r="J281" s="42"/>
      <c r="K281" s="42"/>
      <c r="L281" s="46"/>
      <c r="M281" s="215"/>
      <c r="N281" s="216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478</v>
      </c>
      <c r="AU281" s="19" t="s">
        <v>79</v>
      </c>
    </row>
    <row r="282" s="12" customFormat="1" ht="22.8" customHeight="1">
      <c r="A282" s="12"/>
      <c r="B282" s="183"/>
      <c r="C282" s="184"/>
      <c r="D282" s="185" t="s">
        <v>71</v>
      </c>
      <c r="E282" s="197" t="s">
        <v>480</v>
      </c>
      <c r="F282" s="197" t="s">
        <v>481</v>
      </c>
      <c r="G282" s="184"/>
      <c r="H282" s="184"/>
      <c r="I282" s="187"/>
      <c r="J282" s="198">
        <f>BK282</f>
        <v>0</v>
      </c>
      <c r="K282" s="184"/>
      <c r="L282" s="189"/>
      <c r="M282" s="190"/>
      <c r="N282" s="191"/>
      <c r="O282" s="191"/>
      <c r="P282" s="192">
        <f>SUM(P283:P285)</f>
        <v>0</v>
      </c>
      <c r="Q282" s="191"/>
      <c r="R282" s="192">
        <f>SUM(R283:R285)</f>
        <v>0</v>
      </c>
      <c r="S282" s="191"/>
      <c r="T282" s="193">
        <f>SUM(T283:T285)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4" t="s">
        <v>149</v>
      </c>
      <c r="AT282" s="195" t="s">
        <v>71</v>
      </c>
      <c r="AU282" s="195" t="s">
        <v>77</v>
      </c>
      <c r="AY282" s="194" t="s">
        <v>116</v>
      </c>
      <c r="BK282" s="196">
        <f>SUM(BK283:BK285)</f>
        <v>0</v>
      </c>
    </row>
    <row r="283" s="2" customFormat="1" ht="16.5" customHeight="1">
      <c r="A283" s="40"/>
      <c r="B283" s="41"/>
      <c r="C283" s="199" t="s">
        <v>482</v>
      </c>
      <c r="D283" s="199" t="s">
        <v>118</v>
      </c>
      <c r="E283" s="200" t="s">
        <v>483</v>
      </c>
      <c r="F283" s="201" t="s">
        <v>481</v>
      </c>
      <c r="G283" s="202" t="s">
        <v>474</v>
      </c>
      <c r="H283" s="203">
        <v>1</v>
      </c>
      <c r="I283" s="204"/>
      <c r="J283" s="205">
        <f>ROUND(I283*H283,2)</f>
        <v>0</v>
      </c>
      <c r="K283" s="201" t="s">
        <v>122</v>
      </c>
      <c r="L283" s="46"/>
      <c r="M283" s="206" t="s">
        <v>19</v>
      </c>
      <c r="N283" s="207" t="s">
        <v>43</v>
      </c>
      <c r="O283" s="86"/>
      <c r="P283" s="208">
        <f>O283*H283</f>
        <v>0</v>
      </c>
      <c r="Q283" s="208">
        <v>0</v>
      </c>
      <c r="R283" s="208">
        <f>Q283*H283</f>
        <v>0</v>
      </c>
      <c r="S283" s="208">
        <v>0</v>
      </c>
      <c r="T283" s="209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0" t="s">
        <v>475</v>
      </c>
      <c r="AT283" s="210" t="s">
        <v>118</v>
      </c>
      <c r="AU283" s="210" t="s">
        <v>79</v>
      </c>
      <c r="AY283" s="19" t="s">
        <v>116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9" t="s">
        <v>77</v>
      </c>
      <c r="BK283" s="211">
        <f>ROUND(I283*H283,2)</f>
        <v>0</v>
      </c>
      <c r="BL283" s="19" t="s">
        <v>475</v>
      </c>
      <c r="BM283" s="210" t="s">
        <v>484</v>
      </c>
    </row>
    <row r="284" s="2" customFormat="1">
      <c r="A284" s="40"/>
      <c r="B284" s="41"/>
      <c r="C284" s="42"/>
      <c r="D284" s="212" t="s">
        <v>125</v>
      </c>
      <c r="E284" s="42"/>
      <c r="F284" s="213" t="s">
        <v>485</v>
      </c>
      <c r="G284" s="42"/>
      <c r="H284" s="42"/>
      <c r="I284" s="214"/>
      <c r="J284" s="42"/>
      <c r="K284" s="42"/>
      <c r="L284" s="46"/>
      <c r="M284" s="215"/>
      <c r="N284" s="216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125</v>
      </c>
      <c r="AU284" s="19" t="s">
        <v>79</v>
      </c>
    </row>
    <row r="285" s="2" customFormat="1">
      <c r="A285" s="40"/>
      <c r="B285" s="41"/>
      <c r="C285" s="42"/>
      <c r="D285" s="219" t="s">
        <v>478</v>
      </c>
      <c r="E285" s="42"/>
      <c r="F285" s="260" t="s">
        <v>486</v>
      </c>
      <c r="G285" s="42"/>
      <c r="H285" s="42"/>
      <c r="I285" s="214"/>
      <c r="J285" s="42"/>
      <c r="K285" s="42"/>
      <c r="L285" s="46"/>
      <c r="M285" s="215"/>
      <c r="N285" s="216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478</v>
      </c>
      <c r="AU285" s="19" t="s">
        <v>79</v>
      </c>
    </row>
    <row r="286" s="12" customFormat="1" ht="22.8" customHeight="1">
      <c r="A286" s="12"/>
      <c r="B286" s="183"/>
      <c r="C286" s="184"/>
      <c r="D286" s="185" t="s">
        <v>71</v>
      </c>
      <c r="E286" s="197" t="s">
        <v>487</v>
      </c>
      <c r="F286" s="197" t="s">
        <v>488</v>
      </c>
      <c r="G286" s="184"/>
      <c r="H286" s="184"/>
      <c r="I286" s="187"/>
      <c r="J286" s="198">
        <f>BK286</f>
        <v>0</v>
      </c>
      <c r="K286" s="184"/>
      <c r="L286" s="189"/>
      <c r="M286" s="190"/>
      <c r="N286" s="191"/>
      <c r="O286" s="191"/>
      <c r="P286" s="192">
        <f>SUM(P287:P288)</f>
        <v>0</v>
      </c>
      <c r="Q286" s="191"/>
      <c r="R286" s="192">
        <f>SUM(R287:R288)</f>
        <v>0</v>
      </c>
      <c r="S286" s="191"/>
      <c r="T286" s="193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94" t="s">
        <v>149</v>
      </c>
      <c r="AT286" s="195" t="s">
        <v>71</v>
      </c>
      <c r="AU286" s="195" t="s">
        <v>77</v>
      </c>
      <c r="AY286" s="194" t="s">
        <v>116</v>
      </c>
      <c r="BK286" s="196">
        <f>SUM(BK287:BK288)</f>
        <v>0</v>
      </c>
    </row>
    <row r="287" s="2" customFormat="1" ht="16.5" customHeight="1">
      <c r="A287" s="40"/>
      <c r="B287" s="41"/>
      <c r="C287" s="199" t="s">
        <v>489</v>
      </c>
      <c r="D287" s="199" t="s">
        <v>118</v>
      </c>
      <c r="E287" s="200" t="s">
        <v>490</v>
      </c>
      <c r="F287" s="201" t="s">
        <v>491</v>
      </c>
      <c r="G287" s="202" t="s">
        <v>474</v>
      </c>
      <c r="H287" s="203">
        <v>1</v>
      </c>
      <c r="I287" s="204"/>
      <c r="J287" s="205">
        <f>ROUND(I287*H287,2)</f>
        <v>0</v>
      </c>
      <c r="K287" s="201" t="s">
        <v>122</v>
      </c>
      <c r="L287" s="46"/>
      <c r="M287" s="206" t="s">
        <v>19</v>
      </c>
      <c r="N287" s="207" t="s">
        <v>43</v>
      </c>
      <c r="O287" s="86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0" t="s">
        <v>475</v>
      </c>
      <c r="AT287" s="210" t="s">
        <v>118</v>
      </c>
      <c r="AU287" s="210" t="s">
        <v>79</v>
      </c>
      <c r="AY287" s="19" t="s">
        <v>116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9" t="s">
        <v>77</v>
      </c>
      <c r="BK287" s="211">
        <f>ROUND(I287*H287,2)</f>
        <v>0</v>
      </c>
      <c r="BL287" s="19" t="s">
        <v>475</v>
      </c>
      <c r="BM287" s="210" t="s">
        <v>492</v>
      </c>
    </row>
    <row r="288" s="2" customFormat="1">
      <c r="A288" s="40"/>
      <c r="B288" s="41"/>
      <c r="C288" s="42"/>
      <c r="D288" s="212" t="s">
        <v>125</v>
      </c>
      <c r="E288" s="42"/>
      <c r="F288" s="213" t="s">
        <v>493</v>
      </c>
      <c r="G288" s="42"/>
      <c r="H288" s="42"/>
      <c r="I288" s="214"/>
      <c r="J288" s="42"/>
      <c r="K288" s="42"/>
      <c r="L288" s="46"/>
      <c r="M288" s="261"/>
      <c r="N288" s="262"/>
      <c r="O288" s="263"/>
      <c r="P288" s="263"/>
      <c r="Q288" s="263"/>
      <c r="R288" s="263"/>
      <c r="S288" s="263"/>
      <c r="T288" s="264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125</v>
      </c>
      <c r="AU288" s="19" t="s">
        <v>79</v>
      </c>
    </row>
    <row r="289" s="2" customFormat="1" ht="6.96" customHeight="1">
      <c r="A289" s="40"/>
      <c r="B289" s="61"/>
      <c r="C289" s="62"/>
      <c r="D289" s="62"/>
      <c r="E289" s="62"/>
      <c r="F289" s="62"/>
      <c r="G289" s="62"/>
      <c r="H289" s="62"/>
      <c r="I289" s="62"/>
      <c r="J289" s="62"/>
      <c r="K289" s="62"/>
      <c r="L289" s="46"/>
      <c r="M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</row>
  </sheetData>
  <sheetProtection sheet="1" autoFilter="0" formatColumns="0" formatRows="0" objects="1" scenarios="1" spinCount="100000" saltValue="hSHHsaMsB+Rrj20lMcZPKQIsSMGgJVEk0R+C3/X1styAWthS9PCMY4RcUI+8Ce0m23TvDRhtA3Eg41HS0IfGng==" hashValue="xkDhFp+Q3Uv3z/uloOxFktcoaKyZVqd0InI7elcxkx/IR4fiqKB7FlJfWOGZejQ6SLQ/GyipAnvrY6QhecZJ1A==" algorithmName="SHA-512" password="CC35"/>
  <autoFilter ref="C88:K288"/>
  <mergeCells count="6">
    <mergeCell ref="E7:H7"/>
    <mergeCell ref="E16:H16"/>
    <mergeCell ref="E25:H25"/>
    <mergeCell ref="E46:H46"/>
    <mergeCell ref="E81:H81"/>
    <mergeCell ref="L2:V2"/>
  </mergeCells>
  <hyperlinks>
    <hyperlink ref="F93" r:id="rId1" display="https://podminky.urs.cz/item/CS_URS_2025_02/112211214"/>
    <hyperlink ref="F95" r:id="rId2" display="https://podminky.urs.cz/item/CS_URS_2025_02/113107141"/>
    <hyperlink ref="F99" r:id="rId3" display="https://podminky.urs.cz/item/CS_URS_2025_02/122211101"/>
    <hyperlink ref="F106" r:id="rId4" display="https://podminky.urs.cz/item/CS_URS_2025_02/167111101"/>
    <hyperlink ref="F109" r:id="rId5" display="https://podminky.urs.cz/item/CS_URS_2025_02/162751117"/>
    <hyperlink ref="F111" r:id="rId6" display="https://podminky.urs.cz/item/CS_URS_2025_02/162751139"/>
    <hyperlink ref="F116" r:id="rId7" display="https://podminky.urs.cz/item/CS_URS_2025_02/174111101"/>
    <hyperlink ref="F119" r:id="rId8" display="https://podminky.urs.cz/item/CS_URS_2025_02/174211202"/>
    <hyperlink ref="F121" r:id="rId9" display="https://podminky.urs.cz/item/CS_URS_2025_02/184911311"/>
    <hyperlink ref="F125" r:id="rId10" display="https://podminky.urs.cz/item/CS_URS_2025_02/184911161"/>
    <hyperlink ref="F130" r:id="rId11" display="https://podminky.urs.cz/item/CS_URS_2025_02/211971110"/>
    <hyperlink ref="F138" r:id="rId12" display="https://podminky.urs.cz/item/CS_URS_2025_02/212532111"/>
    <hyperlink ref="F144" r:id="rId13" display="https://podminky.urs.cz/item/CS_URS_2025_02/212755213"/>
    <hyperlink ref="F151" r:id="rId14" display="https://podminky.urs.cz/item/CS_URS_2025_02/317321018"/>
    <hyperlink ref="F157" r:id="rId15" display="https://podminky.urs.cz/item/CS_URS_2025_02/317353111"/>
    <hyperlink ref="F162" r:id="rId16" display="https://podminky.urs.cz/item/CS_URS_2025_02/317353112"/>
    <hyperlink ref="F164" r:id="rId17" display="https://podminky.urs.cz/item/CS_URS_2025_02/317361016"/>
    <hyperlink ref="F174" r:id="rId18" display="https://podminky.urs.cz/item/CS_URS_2025_02/622325102"/>
    <hyperlink ref="F178" r:id="rId19" display="https://podminky.urs.cz/item/CS_URS_2025_02/623131121"/>
    <hyperlink ref="F180" r:id="rId20" display="https://podminky.urs.cz/item/CS_URS_2025_02/623142001"/>
    <hyperlink ref="F182" r:id="rId21" display="https://podminky.urs.cz/item/CS_URS_2025_02/623321131"/>
    <hyperlink ref="F184" r:id="rId22" display="https://podminky.urs.cz/item/CS_URS_2025_02/629995101"/>
    <hyperlink ref="F191" r:id="rId23" display="https://podminky.urs.cz/item/CS_URS_2025_02/9111211.R"/>
    <hyperlink ref="F197" r:id="rId24" display="https://podminky.urs.cz/item/CS_URS_2025_02/916331112"/>
    <hyperlink ref="F201" r:id="rId25" display="https://podminky.urs.cz/item/CS_URS_2025_02/919121233"/>
    <hyperlink ref="F203" r:id="rId26" display="https://podminky.urs.cz/item/CS_URS_2025_02/919735112"/>
    <hyperlink ref="F206" r:id="rId27" display="https://podminky.urs.cz/item/CS_URS_2025_02/931991211"/>
    <hyperlink ref="F212" r:id="rId28" display="https://podminky.urs.cz/item/CS_URS_2025_02/624631212"/>
    <hyperlink ref="F219" r:id="rId29" display="https://podminky.urs.cz/item/CS_URS_2025_02/941221111"/>
    <hyperlink ref="F221" r:id="rId30" display="https://podminky.urs.cz/item/CS_URS_2025_02/941221211"/>
    <hyperlink ref="F224" r:id="rId31" display="https://podminky.urs.cz/item/CS_URS_2025_02/941221811"/>
    <hyperlink ref="F227" r:id="rId32" display="https://podminky.urs.cz/item/CS_URS_2025_02/767161813"/>
    <hyperlink ref="F232" r:id="rId33" display="https://podminky.urs.cz/item/CS_URS_2025_02/964053111"/>
    <hyperlink ref="F235" r:id="rId34" display="https://podminky.urs.cz/item/CS_URS_2025_02/978015341"/>
    <hyperlink ref="F242" r:id="rId35" display="https://podminky.urs.cz/item/CS_URS_2025_02/997221561"/>
    <hyperlink ref="F244" r:id="rId36" display="https://podminky.urs.cz/item/CS_URS_2025_02/997221569"/>
    <hyperlink ref="F247" r:id="rId37" display="https://podminky.urs.cz/item/CS_URS_2025_02/997221611"/>
    <hyperlink ref="F255" r:id="rId38" display="https://podminky.urs.cz/item/CS_URS_2025_02/998153131"/>
    <hyperlink ref="F259" r:id="rId39" display="https://podminky.urs.cz/item/CS_URS_2025_02/783301311"/>
    <hyperlink ref="F262" r:id="rId40" display="https://podminky.urs.cz/item/CS_URS_2025_02/783301401"/>
    <hyperlink ref="F264" r:id="rId41" display="https://podminky.urs.cz/item/CS_URS_2025_02/783314101"/>
    <hyperlink ref="F266" r:id="rId42" display="https://podminky.urs.cz/item/CS_URS_2025_02/783315101"/>
    <hyperlink ref="F268" r:id="rId43" display="https://podminky.urs.cz/item/CS_URS_2025_02/783317101"/>
    <hyperlink ref="F270" r:id="rId44" display="https://podminky.urs.cz/item/CS_URS_2025_02/783823135"/>
    <hyperlink ref="F276" r:id="rId45" display="https://podminky.urs.cz/item/CS_URS_2025_02/783827425"/>
    <hyperlink ref="F280" r:id="rId46" display="https://podminky.urs.cz/item/CS_URS_2025_02/010001000"/>
    <hyperlink ref="F284" r:id="rId47" display="https://podminky.urs.cz/item/CS_URS_2025_02/030001000"/>
    <hyperlink ref="F288" r:id="rId48" display="https://podminky.urs.cz/item/CS_URS_2025_02/07210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6" customFormat="1" ht="45" customHeight="1">
      <c r="B3" s="269"/>
      <c r="C3" s="270" t="s">
        <v>494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495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496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497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498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499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500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501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502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503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504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76</v>
      </c>
      <c r="F18" s="276" t="s">
        <v>505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506</v>
      </c>
      <c r="F19" s="276" t="s">
        <v>507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508</v>
      </c>
      <c r="F20" s="276" t="s">
        <v>509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510</v>
      </c>
      <c r="F21" s="276" t="s">
        <v>511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512</v>
      </c>
      <c r="F22" s="276" t="s">
        <v>513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514</v>
      </c>
      <c r="F23" s="276" t="s">
        <v>515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516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517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518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519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520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521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522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523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524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102</v>
      </c>
      <c r="F36" s="276"/>
      <c r="G36" s="276" t="s">
        <v>525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526</v>
      </c>
      <c r="F37" s="276"/>
      <c r="G37" s="276" t="s">
        <v>527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53</v>
      </c>
      <c r="F38" s="276"/>
      <c r="G38" s="276" t="s">
        <v>528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54</v>
      </c>
      <c r="F39" s="276"/>
      <c r="G39" s="276" t="s">
        <v>529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103</v>
      </c>
      <c r="F40" s="276"/>
      <c r="G40" s="276" t="s">
        <v>530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104</v>
      </c>
      <c r="F41" s="276"/>
      <c r="G41" s="276" t="s">
        <v>531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532</v>
      </c>
      <c r="F42" s="276"/>
      <c r="G42" s="276" t="s">
        <v>533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534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535</v>
      </c>
      <c r="F44" s="276"/>
      <c r="G44" s="276" t="s">
        <v>536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106</v>
      </c>
      <c r="F45" s="276"/>
      <c r="G45" s="276" t="s">
        <v>537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538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539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540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541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542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543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544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545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546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547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548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549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550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551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552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553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554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555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556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557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558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559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560</v>
      </c>
      <c r="D76" s="294"/>
      <c r="E76" s="294"/>
      <c r="F76" s="294" t="s">
        <v>561</v>
      </c>
      <c r="G76" s="295"/>
      <c r="H76" s="294" t="s">
        <v>54</v>
      </c>
      <c r="I76" s="294" t="s">
        <v>57</v>
      </c>
      <c r="J76" s="294" t="s">
        <v>562</v>
      </c>
      <c r="K76" s="293"/>
    </row>
    <row r="77" s="1" customFormat="1" ht="17.25" customHeight="1">
      <c r="B77" s="291"/>
      <c r="C77" s="296" t="s">
        <v>563</v>
      </c>
      <c r="D77" s="296"/>
      <c r="E77" s="296"/>
      <c r="F77" s="297" t="s">
        <v>564</v>
      </c>
      <c r="G77" s="298"/>
      <c r="H77" s="296"/>
      <c r="I77" s="296"/>
      <c r="J77" s="296" t="s">
        <v>565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53</v>
      </c>
      <c r="D79" s="301"/>
      <c r="E79" s="301"/>
      <c r="F79" s="302" t="s">
        <v>566</v>
      </c>
      <c r="G79" s="303"/>
      <c r="H79" s="279" t="s">
        <v>567</v>
      </c>
      <c r="I79" s="279" t="s">
        <v>568</v>
      </c>
      <c r="J79" s="279">
        <v>20</v>
      </c>
      <c r="K79" s="293"/>
    </row>
    <row r="80" s="1" customFormat="1" ht="15" customHeight="1">
      <c r="B80" s="291"/>
      <c r="C80" s="279" t="s">
        <v>569</v>
      </c>
      <c r="D80" s="279"/>
      <c r="E80" s="279"/>
      <c r="F80" s="302" t="s">
        <v>566</v>
      </c>
      <c r="G80" s="303"/>
      <c r="H80" s="279" t="s">
        <v>570</v>
      </c>
      <c r="I80" s="279" t="s">
        <v>568</v>
      </c>
      <c r="J80" s="279">
        <v>120</v>
      </c>
      <c r="K80" s="293"/>
    </row>
    <row r="81" s="1" customFormat="1" ht="15" customHeight="1">
      <c r="B81" s="304"/>
      <c r="C81" s="279" t="s">
        <v>571</v>
      </c>
      <c r="D81" s="279"/>
      <c r="E81" s="279"/>
      <c r="F81" s="302" t="s">
        <v>572</v>
      </c>
      <c r="G81" s="303"/>
      <c r="H81" s="279" t="s">
        <v>573</v>
      </c>
      <c r="I81" s="279" t="s">
        <v>568</v>
      </c>
      <c r="J81" s="279">
        <v>50</v>
      </c>
      <c r="K81" s="293"/>
    </row>
    <row r="82" s="1" customFormat="1" ht="15" customHeight="1">
      <c r="B82" s="304"/>
      <c r="C82" s="279" t="s">
        <v>574</v>
      </c>
      <c r="D82" s="279"/>
      <c r="E82" s="279"/>
      <c r="F82" s="302" t="s">
        <v>566</v>
      </c>
      <c r="G82" s="303"/>
      <c r="H82" s="279" t="s">
        <v>575</v>
      </c>
      <c r="I82" s="279" t="s">
        <v>576</v>
      </c>
      <c r="J82" s="279"/>
      <c r="K82" s="293"/>
    </row>
    <row r="83" s="1" customFormat="1" ht="15" customHeight="1">
      <c r="B83" s="304"/>
      <c r="C83" s="305" t="s">
        <v>577</v>
      </c>
      <c r="D83" s="305"/>
      <c r="E83" s="305"/>
      <c r="F83" s="306" t="s">
        <v>572</v>
      </c>
      <c r="G83" s="305"/>
      <c r="H83" s="305" t="s">
        <v>578</v>
      </c>
      <c r="I83" s="305" t="s">
        <v>568</v>
      </c>
      <c r="J83" s="305">
        <v>15</v>
      </c>
      <c r="K83" s="293"/>
    </row>
    <row r="84" s="1" customFormat="1" ht="15" customHeight="1">
      <c r="B84" s="304"/>
      <c r="C84" s="305" t="s">
        <v>579</v>
      </c>
      <c r="D84" s="305"/>
      <c r="E84" s="305"/>
      <c r="F84" s="306" t="s">
        <v>572</v>
      </c>
      <c r="G84" s="305"/>
      <c r="H84" s="305" t="s">
        <v>580</v>
      </c>
      <c r="I84" s="305" t="s">
        <v>568</v>
      </c>
      <c r="J84" s="305">
        <v>15</v>
      </c>
      <c r="K84" s="293"/>
    </row>
    <row r="85" s="1" customFormat="1" ht="15" customHeight="1">
      <c r="B85" s="304"/>
      <c r="C85" s="305" t="s">
        <v>581</v>
      </c>
      <c r="D85" s="305"/>
      <c r="E85" s="305"/>
      <c r="F85" s="306" t="s">
        <v>572</v>
      </c>
      <c r="G85" s="305"/>
      <c r="H85" s="305" t="s">
        <v>582</v>
      </c>
      <c r="I85" s="305" t="s">
        <v>568</v>
      </c>
      <c r="J85" s="305">
        <v>20</v>
      </c>
      <c r="K85" s="293"/>
    </row>
    <row r="86" s="1" customFormat="1" ht="15" customHeight="1">
      <c r="B86" s="304"/>
      <c r="C86" s="305" t="s">
        <v>583</v>
      </c>
      <c r="D86" s="305"/>
      <c r="E86" s="305"/>
      <c r="F86" s="306" t="s">
        <v>572</v>
      </c>
      <c r="G86" s="305"/>
      <c r="H86" s="305" t="s">
        <v>584</v>
      </c>
      <c r="I86" s="305" t="s">
        <v>568</v>
      </c>
      <c r="J86" s="305">
        <v>20</v>
      </c>
      <c r="K86" s="293"/>
    </row>
    <row r="87" s="1" customFormat="1" ht="15" customHeight="1">
      <c r="B87" s="304"/>
      <c r="C87" s="279" t="s">
        <v>585</v>
      </c>
      <c r="D87" s="279"/>
      <c r="E87" s="279"/>
      <c r="F87" s="302" t="s">
        <v>572</v>
      </c>
      <c r="G87" s="303"/>
      <c r="H87" s="279" t="s">
        <v>586</v>
      </c>
      <c r="I87" s="279" t="s">
        <v>568</v>
      </c>
      <c r="J87" s="279">
        <v>50</v>
      </c>
      <c r="K87" s="293"/>
    </row>
    <row r="88" s="1" customFormat="1" ht="15" customHeight="1">
      <c r="B88" s="304"/>
      <c r="C88" s="279" t="s">
        <v>587</v>
      </c>
      <c r="D88" s="279"/>
      <c r="E88" s="279"/>
      <c r="F88" s="302" t="s">
        <v>572</v>
      </c>
      <c r="G88" s="303"/>
      <c r="H88" s="279" t="s">
        <v>588</v>
      </c>
      <c r="I88" s="279" t="s">
        <v>568</v>
      </c>
      <c r="J88" s="279">
        <v>20</v>
      </c>
      <c r="K88" s="293"/>
    </row>
    <row r="89" s="1" customFormat="1" ht="15" customHeight="1">
      <c r="B89" s="304"/>
      <c r="C89" s="279" t="s">
        <v>589</v>
      </c>
      <c r="D89" s="279"/>
      <c r="E89" s="279"/>
      <c r="F89" s="302" t="s">
        <v>572</v>
      </c>
      <c r="G89" s="303"/>
      <c r="H89" s="279" t="s">
        <v>590</v>
      </c>
      <c r="I89" s="279" t="s">
        <v>568</v>
      </c>
      <c r="J89" s="279">
        <v>20</v>
      </c>
      <c r="K89" s="293"/>
    </row>
    <row r="90" s="1" customFormat="1" ht="15" customHeight="1">
      <c r="B90" s="304"/>
      <c r="C90" s="279" t="s">
        <v>591</v>
      </c>
      <c r="D90" s="279"/>
      <c r="E90" s="279"/>
      <c r="F90" s="302" t="s">
        <v>572</v>
      </c>
      <c r="G90" s="303"/>
      <c r="H90" s="279" t="s">
        <v>592</v>
      </c>
      <c r="I90" s="279" t="s">
        <v>568</v>
      </c>
      <c r="J90" s="279">
        <v>50</v>
      </c>
      <c r="K90" s="293"/>
    </row>
    <row r="91" s="1" customFormat="1" ht="15" customHeight="1">
      <c r="B91" s="304"/>
      <c r="C91" s="279" t="s">
        <v>593</v>
      </c>
      <c r="D91" s="279"/>
      <c r="E91" s="279"/>
      <c r="F91" s="302" t="s">
        <v>572</v>
      </c>
      <c r="G91" s="303"/>
      <c r="H91" s="279" t="s">
        <v>593</v>
      </c>
      <c r="I91" s="279" t="s">
        <v>568</v>
      </c>
      <c r="J91" s="279">
        <v>50</v>
      </c>
      <c r="K91" s="293"/>
    </row>
    <row r="92" s="1" customFormat="1" ht="15" customHeight="1">
      <c r="B92" s="304"/>
      <c r="C92" s="279" t="s">
        <v>594</v>
      </c>
      <c r="D92" s="279"/>
      <c r="E92" s="279"/>
      <c r="F92" s="302" t="s">
        <v>572</v>
      </c>
      <c r="G92" s="303"/>
      <c r="H92" s="279" t="s">
        <v>595</v>
      </c>
      <c r="I92" s="279" t="s">
        <v>568</v>
      </c>
      <c r="J92" s="279">
        <v>255</v>
      </c>
      <c r="K92" s="293"/>
    </row>
    <row r="93" s="1" customFormat="1" ht="15" customHeight="1">
      <c r="B93" s="304"/>
      <c r="C93" s="279" t="s">
        <v>596</v>
      </c>
      <c r="D93" s="279"/>
      <c r="E93" s="279"/>
      <c r="F93" s="302" t="s">
        <v>566</v>
      </c>
      <c r="G93" s="303"/>
      <c r="H93" s="279" t="s">
        <v>597</v>
      </c>
      <c r="I93" s="279" t="s">
        <v>598</v>
      </c>
      <c r="J93" s="279"/>
      <c r="K93" s="293"/>
    </row>
    <row r="94" s="1" customFormat="1" ht="15" customHeight="1">
      <c r="B94" s="304"/>
      <c r="C94" s="279" t="s">
        <v>599</v>
      </c>
      <c r="D94" s="279"/>
      <c r="E94" s="279"/>
      <c r="F94" s="302" t="s">
        <v>566</v>
      </c>
      <c r="G94" s="303"/>
      <c r="H94" s="279" t="s">
        <v>600</v>
      </c>
      <c r="I94" s="279" t="s">
        <v>601</v>
      </c>
      <c r="J94" s="279"/>
      <c r="K94" s="293"/>
    </row>
    <row r="95" s="1" customFormat="1" ht="15" customHeight="1">
      <c r="B95" s="304"/>
      <c r="C95" s="279" t="s">
        <v>602</v>
      </c>
      <c r="D95" s="279"/>
      <c r="E95" s="279"/>
      <c r="F95" s="302" t="s">
        <v>566</v>
      </c>
      <c r="G95" s="303"/>
      <c r="H95" s="279" t="s">
        <v>602</v>
      </c>
      <c r="I95" s="279" t="s">
        <v>601</v>
      </c>
      <c r="J95" s="279"/>
      <c r="K95" s="293"/>
    </row>
    <row r="96" s="1" customFormat="1" ht="15" customHeight="1">
      <c r="B96" s="304"/>
      <c r="C96" s="279" t="s">
        <v>38</v>
      </c>
      <c r="D96" s="279"/>
      <c r="E96" s="279"/>
      <c r="F96" s="302" t="s">
        <v>566</v>
      </c>
      <c r="G96" s="303"/>
      <c r="H96" s="279" t="s">
        <v>603</v>
      </c>
      <c r="I96" s="279" t="s">
        <v>601</v>
      </c>
      <c r="J96" s="279"/>
      <c r="K96" s="293"/>
    </row>
    <row r="97" s="1" customFormat="1" ht="15" customHeight="1">
      <c r="B97" s="304"/>
      <c r="C97" s="279" t="s">
        <v>48</v>
      </c>
      <c r="D97" s="279"/>
      <c r="E97" s="279"/>
      <c r="F97" s="302" t="s">
        <v>566</v>
      </c>
      <c r="G97" s="303"/>
      <c r="H97" s="279" t="s">
        <v>604</v>
      </c>
      <c r="I97" s="279" t="s">
        <v>601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605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560</v>
      </c>
      <c r="D103" s="294"/>
      <c r="E103" s="294"/>
      <c r="F103" s="294" t="s">
        <v>561</v>
      </c>
      <c r="G103" s="295"/>
      <c r="H103" s="294" t="s">
        <v>54</v>
      </c>
      <c r="I103" s="294" t="s">
        <v>57</v>
      </c>
      <c r="J103" s="294" t="s">
        <v>562</v>
      </c>
      <c r="K103" s="293"/>
    </row>
    <row r="104" s="1" customFormat="1" ht="17.25" customHeight="1">
      <c r="B104" s="291"/>
      <c r="C104" s="296" t="s">
        <v>563</v>
      </c>
      <c r="D104" s="296"/>
      <c r="E104" s="296"/>
      <c r="F104" s="297" t="s">
        <v>564</v>
      </c>
      <c r="G104" s="298"/>
      <c r="H104" s="296"/>
      <c r="I104" s="296"/>
      <c r="J104" s="296" t="s">
        <v>565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53</v>
      </c>
      <c r="D106" s="301"/>
      <c r="E106" s="301"/>
      <c r="F106" s="302" t="s">
        <v>566</v>
      </c>
      <c r="G106" s="279"/>
      <c r="H106" s="279" t="s">
        <v>606</v>
      </c>
      <c r="I106" s="279" t="s">
        <v>568</v>
      </c>
      <c r="J106" s="279">
        <v>20</v>
      </c>
      <c r="K106" s="293"/>
    </row>
    <row r="107" s="1" customFormat="1" ht="15" customHeight="1">
      <c r="B107" s="291"/>
      <c r="C107" s="279" t="s">
        <v>569</v>
      </c>
      <c r="D107" s="279"/>
      <c r="E107" s="279"/>
      <c r="F107" s="302" t="s">
        <v>566</v>
      </c>
      <c r="G107" s="279"/>
      <c r="H107" s="279" t="s">
        <v>606</v>
      </c>
      <c r="I107" s="279" t="s">
        <v>568</v>
      </c>
      <c r="J107" s="279">
        <v>120</v>
      </c>
      <c r="K107" s="293"/>
    </row>
    <row r="108" s="1" customFormat="1" ht="15" customHeight="1">
      <c r="B108" s="304"/>
      <c r="C108" s="279" t="s">
        <v>571</v>
      </c>
      <c r="D108" s="279"/>
      <c r="E108" s="279"/>
      <c r="F108" s="302" t="s">
        <v>572</v>
      </c>
      <c r="G108" s="279"/>
      <c r="H108" s="279" t="s">
        <v>606</v>
      </c>
      <c r="I108" s="279" t="s">
        <v>568</v>
      </c>
      <c r="J108" s="279">
        <v>50</v>
      </c>
      <c r="K108" s="293"/>
    </row>
    <row r="109" s="1" customFormat="1" ht="15" customHeight="1">
      <c r="B109" s="304"/>
      <c r="C109" s="279" t="s">
        <v>574</v>
      </c>
      <c r="D109" s="279"/>
      <c r="E109" s="279"/>
      <c r="F109" s="302" t="s">
        <v>566</v>
      </c>
      <c r="G109" s="279"/>
      <c r="H109" s="279" t="s">
        <v>606</v>
      </c>
      <c r="I109" s="279" t="s">
        <v>576</v>
      </c>
      <c r="J109" s="279"/>
      <c r="K109" s="293"/>
    </row>
    <row r="110" s="1" customFormat="1" ht="15" customHeight="1">
      <c r="B110" s="304"/>
      <c r="C110" s="279" t="s">
        <v>585</v>
      </c>
      <c r="D110" s="279"/>
      <c r="E110" s="279"/>
      <c r="F110" s="302" t="s">
        <v>572</v>
      </c>
      <c r="G110" s="279"/>
      <c r="H110" s="279" t="s">
        <v>606</v>
      </c>
      <c r="I110" s="279" t="s">
        <v>568</v>
      </c>
      <c r="J110" s="279">
        <v>50</v>
      </c>
      <c r="K110" s="293"/>
    </row>
    <row r="111" s="1" customFormat="1" ht="15" customHeight="1">
      <c r="B111" s="304"/>
      <c r="C111" s="279" t="s">
        <v>593</v>
      </c>
      <c r="D111" s="279"/>
      <c r="E111" s="279"/>
      <c r="F111" s="302" t="s">
        <v>572</v>
      </c>
      <c r="G111" s="279"/>
      <c r="H111" s="279" t="s">
        <v>606</v>
      </c>
      <c r="I111" s="279" t="s">
        <v>568</v>
      </c>
      <c r="J111" s="279">
        <v>50</v>
      </c>
      <c r="K111" s="293"/>
    </row>
    <row r="112" s="1" customFormat="1" ht="15" customHeight="1">
      <c r="B112" s="304"/>
      <c r="C112" s="279" t="s">
        <v>591</v>
      </c>
      <c r="D112" s="279"/>
      <c r="E112" s="279"/>
      <c r="F112" s="302" t="s">
        <v>572</v>
      </c>
      <c r="G112" s="279"/>
      <c r="H112" s="279" t="s">
        <v>606</v>
      </c>
      <c r="I112" s="279" t="s">
        <v>568</v>
      </c>
      <c r="J112" s="279">
        <v>50</v>
      </c>
      <c r="K112" s="293"/>
    </row>
    <row r="113" s="1" customFormat="1" ht="15" customHeight="1">
      <c r="B113" s="304"/>
      <c r="C113" s="279" t="s">
        <v>53</v>
      </c>
      <c r="D113" s="279"/>
      <c r="E113" s="279"/>
      <c r="F113" s="302" t="s">
        <v>566</v>
      </c>
      <c r="G113" s="279"/>
      <c r="H113" s="279" t="s">
        <v>607</v>
      </c>
      <c r="I113" s="279" t="s">
        <v>568</v>
      </c>
      <c r="J113" s="279">
        <v>20</v>
      </c>
      <c r="K113" s="293"/>
    </row>
    <row r="114" s="1" customFormat="1" ht="15" customHeight="1">
      <c r="B114" s="304"/>
      <c r="C114" s="279" t="s">
        <v>608</v>
      </c>
      <c r="D114" s="279"/>
      <c r="E114" s="279"/>
      <c r="F114" s="302" t="s">
        <v>566</v>
      </c>
      <c r="G114" s="279"/>
      <c r="H114" s="279" t="s">
        <v>609</v>
      </c>
      <c r="I114" s="279" t="s">
        <v>568</v>
      </c>
      <c r="J114" s="279">
        <v>120</v>
      </c>
      <c r="K114" s="293"/>
    </row>
    <row r="115" s="1" customFormat="1" ht="15" customHeight="1">
      <c r="B115" s="304"/>
      <c r="C115" s="279" t="s">
        <v>38</v>
      </c>
      <c r="D115" s="279"/>
      <c r="E115" s="279"/>
      <c r="F115" s="302" t="s">
        <v>566</v>
      </c>
      <c r="G115" s="279"/>
      <c r="H115" s="279" t="s">
        <v>610</v>
      </c>
      <c r="I115" s="279" t="s">
        <v>601</v>
      </c>
      <c r="J115" s="279"/>
      <c r="K115" s="293"/>
    </row>
    <row r="116" s="1" customFormat="1" ht="15" customHeight="1">
      <c r="B116" s="304"/>
      <c r="C116" s="279" t="s">
        <v>48</v>
      </c>
      <c r="D116" s="279"/>
      <c r="E116" s="279"/>
      <c r="F116" s="302" t="s">
        <v>566</v>
      </c>
      <c r="G116" s="279"/>
      <c r="H116" s="279" t="s">
        <v>611</v>
      </c>
      <c r="I116" s="279" t="s">
        <v>601</v>
      </c>
      <c r="J116" s="279"/>
      <c r="K116" s="293"/>
    </row>
    <row r="117" s="1" customFormat="1" ht="15" customHeight="1">
      <c r="B117" s="304"/>
      <c r="C117" s="279" t="s">
        <v>57</v>
      </c>
      <c r="D117" s="279"/>
      <c r="E117" s="279"/>
      <c r="F117" s="302" t="s">
        <v>566</v>
      </c>
      <c r="G117" s="279"/>
      <c r="H117" s="279" t="s">
        <v>612</v>
      </c>
      <c r="I117" s="279" t="s">
        <v>613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614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560</v>
      </c>
      <c r="D123" s="294"/>
      <c r="E123" s="294"/>
      <c r="F123" s="294" t="s">
        <v>561</v>
      </c>
      <c r="G123" s="295"/>
      <c r="H123" s="294" t="s">
        <v>54</v>
      </c>
      <c r="I123" s="294" t="s">
        <v>57</v>
      </c>
      <c r="J123" s="294" t="s">
        <v>562</v>
      </c>
      <c r="K123" s="323"/>
    </row>
    <row r="124" s="1" customFormat="1" ht="17.25" customHeight="1">
      <c r="B124" s="322"/>
      <c r="C124" s="296" t="s">
        <v>563</v>
      </c>
      <c r="D124" s="296"/>
      <c r="E124" s="296"/>
      <c r="F124" s="297" t="s">
        <v>564</v>
      </c>
      <c r="G124" s="298"/>
      <c r="H124" s="296"/>
      <c r="I124" s="296"/>
      <c r="J124" s="296" t="s">
        <v>565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569</v>
      </c>
      <c r="D126" s="301"/>
      <c r="E126" s="301"/>
      <c r="F126" s="302" t="s">
        <v>566</v>
      </c>
      <c r="G126" s="279"/>
      <c r="H126" s="279" t="s">
        <v>606</v>
      </c>
      <c r="I126" s="279" t="s">
        <v>568</v>
      </c>
      <c r="J126" s="279">
        <v>120</v>
      </c>
      <c r="K126" s="327"/>
    </row>
    <row r="127" s="1" customFormat="1" ht="15" customHeight="1">
      <c r="B127" s="324"/>
      <c r="C127" s="279" t="s">
        <v>615</v>
      </c>
      <c r="D127" s="279"/>
      <c r="E127" s="279"/>
      <c r="F127" s="302" t="s">
        <v>566</v>
      </c>
      <c r="G127" s="279"/>
      <c r="H127" s="279" t="s">
        <v>616</v>
      </c>
      <c r="I127" s="279" t="s">
        <v>568</v>
      </c>
      <c r="J127" s="279" t="s">
        <v>617</v>
      </c>
      <c r="K127" s="327"/>
    </row>
    <row r="128" s="1" customFormat="1" ht="15" customHeight="1">
      <c r="B128" s="324"/>
      <c r="C128" s="279" t="s">
        <v>514</v>
      </c>
      <c r="D128" s="279"/>
      <c r="E128" s="279"/>
      <c r="F128" s="302" t="s">
        <v>566</v>
      </c>
      <c r="G128" s="279"/>
      <c r="H128" s="279" t="s">
        <v>618</v>
      </c>
      <c r="I128" s="279" t="s">
        <v>568</v>
      </c>
      <c r="J128" s="279" t="s">
        <v>617</v>
      </c>
      <c r="K128" s="327"/>
    </row>
    <row r="129" s="1" customFormat="1" ht="15" customHeight="1">
      <c r="B129" s="324"/>
      <c r="C129" s="279" t="s">
        <v>577</v>
      </c>
      <c r="D129" s="279"/>
      <c r="E129" s="279"/>
      <c r="F129" s="302" t="s">
        <v>572</v>
      </c>
      <c r="G129" s="279"/>
      <c r="H129" s="279" t="s">
        <v>578</v>
      </c>
      <c r="I129" s="279" t="s">
        <v>568</v>
      </c>
      <c r="J129" s="279">
        <v>15</v>
      </c>
      <c r="K129" s="327"/>
    </row>
    <row r="130" s="1" customFormat="1" ht="15" customHeight="1">
      <c r="B130" s="324"/>
      <c r="C130" s="305" t="s">
        <v>579</v>
      </c>
      <c r="D130" s="305"/>
      <c r="E130" s="305"/>
      <c r="F130" s="306" t="s">
        <v>572</v>
      </c>
      <c r="G130" s="305"/>
      <c r="H130" s="305" t="s">
        <v>580</v>
      </c>
      <c r="I130" s="305" t="s">
        <v>568</v>
      </c>
      <c r="J130" s="305">
        <v>15</v>
      </c>
      <c r="K130" s="327"/>
    </row>
    <row r="131" s="1" customFormat="1" ht="15" customHeight="1">
      <c r="B131" s="324"/>
      <c r="C131" s="305" t="s">
        <v>581</v>
      </c>
      <c r="D131" s="305"/>
      <c r="E131" s="305"/>
      <c r="F131" s="306" t="s">
        <v>572</v>
      </c>
      <c r="G131" s="305"/>
      <c r="H131" s="305" t="s">
        <v>582</v>
      </c>
      <c r="I131" s="305" t="s">
        <v>568</v>
      </c>
      <c r="J131" s="305">
        <v>20</v>
      </c>
      <c r="K131" s="327"/>
    </row>
    <row r="132" s="1" customFormat="1" ht="15" customHeight="1">
      <c r="B132" s="324"/>
      <c r="C132" s="305" t="s">
        <v>583</v>
      </c>
      <c r="D132" s="305"/>
      <c r="E132" s="305"/>
      <c r="F132" s="306" t="s">
        <v>572</v>
      </c>
      <c r="G132" s="305"/>
      <c r="H132" s="305" t="s">
        <v>584</v>
      </c>
      <c r="I132" s="305" t="s">
        <v>568</v>
      </c>
      <c r="J132" s="305">
        <v>20</v>
      </c>
      <c r="K132" s="327"/>
    </row>
    <row r="133" s="1" customFormat="1" ht="15" customHeight="1">
      <c r="B133" s="324"/>
      <c r="C133" s="279" t="s">
        <v>571</v>
      </c>
      <c r="D133" s="279"/>
      <c r="E133" s="279"/>
      <c r="F133" s="302" t="s">
        <v>572</v>
      </c>
      <c r="G133" s="279"/>
      <c r="H133" s="279" t="s">
        <v>606</v>
      </c>
      <c r="I133" s="279" t="s">
        <v>568</v>
      </c>
      <c r="J133" s="279">
        <v>50</v>
      </c>
      <c r="K133" s="327"/>
    </row>
    <row r="134" s="1" customFormat="1" ht="15" customHeight="1">
      <c r="B134" s="324"/>
      <c r="C134" s="279" t="s">
        <v>585</v>
      </c>
      <c r="D134" s="279"/>
      <c r="E134" s="279"/>
      <c r="F134" s="302" t="s">
        <v>572</v>
      </c>
      <c r="G134" s="279"/>
      <c r="H134" s="279" t="s">
        <v>606</v>
      </c>
      <c r="I134" s="279" t="s">
        <v>568</v>
      </c>
      <c r="J134" s="279">
        <v>50</v>
      </c>
      <c r="K134" s="327"/>
    </row>
    <row r="135" s="1" customFormat="1" ht="15" customHeight="1">
      <c r="B135" s="324"/>
      <c r="C135" s="279" t="s">
        <v>591</v>
      </c>
      <c r="D135" s="279"/>
      <c r="E135" s="279"/>
      <c r="F135" s="302" t="s">
        <v>572</v>
      </c>
      <c r="G135" s="279"/>
      <c r="H135" s="279" t="s">
        <v>606</v>
      </c>
      <c r="I135" s="279" t="s">
        <v>568</v>
      </c>
      <c r="J135" s="279">
        <v>50</v>
      </c>
      <c r="K135" s="327"/>
    </row>
    <row r="136" s="1" customFormat="1" ht="15" customHeight="1">
      <c r="B136" s="324"/>
      <c r="C136" s="279" t="s">
        <v>593</v>
      </c>
      <c r="D136" s="279"/>
      <c r="E136" s="279"/>
      <c r="F136" s="302" t="s">
        <v>572</v>
      </c>
      <c r="G136" s="279"/>
      <c r="H136" s="279" t="s">
        <v>606</v>
      </c>
      <c r="I136" s="279" t="s">
        <v>568</v>
      </c>
      <c r="J136" s="279">
        <v>50</v>
      </c>
      <c r="K136" s="327"/>
    </row>
    <row r="137" s="1" customFormat="1" ht="15" customHeight="1">
      <c r="B137" s="324"/>
      <c r="C137" s="279" t="s">
        <v>594</v>
      </c>
      <c r="D137" s="279"/>
      <c r="E137" s="279"/>
      <c r="F137" s="302" t="s">
        <v>572</v>
      </c>
      <c r="G137" s="279"/>
      <c r="H137" s="279" t="s">
        <v>619</v>
      </c>
      <c r="I137" s="279" t="s">
        <v>568</v>
      </c>
      <c r="J137" s="279">
        <v>255</v>
      </c>
      <c r="K137" s="327"/>
    </row>
    <row r="138" s="1" customFormat="1" ht="15" customHeight="1">
      <c r="B138" s="324"/>
      <c r="C138" s="279" t="s">
        <v>596</v>
      </c>
      <c r="D138" s="279"/>
      <c r="E138" s="279"/>
      <c r="F138" s="302" t="s">
        <v>566</v>
      </c>
      <c r="G138" s="279"/>
      <c r="H138" s="279" t="s">
        <v>620</v>
      </c>
      <c r="I138" s="279" t="s">
        <v>598</v>
      </c>
      <c r="J138" s="279"/>
      <c r="K138" s="327"/>
    </row>
    <row r="139" s="1" customFormat="1" ht="15" customHeight="1">
      <c r="B139" s="324"/>
      <c r="C139" s="279" t="s">
        <v>599</v>
      </c>
      <c r="D139" s="279"/>
      <c r="E139" s="279"/>
      <c r="F139" s="302" t="s">
        <v>566</v>
      </c>
      <c r="G139" s="279"/>
      <c r="H139" s="279" t="s">
        <v>621</v>
      </c>
      <c r="I139" s="279" t="s">
        <v>601</v>
      </c>
      <c r="J139" s="279"/>
      <c r="K139" s="327"/>
    </row>
    <row r="140" s="1" customFormat="1" ht="15" customHeight="1">
      <c r="B140" s="324"/>
      <c r="C140" s="279" t="s">
        <v>602</v>
      </c>
      <c r="D140" s="279"/>
      <c r="E140" s="279"/>
      <c r="F140" s="302" t="s">
        <v>566</v>
      </c>
      <c r="G140" s="279"/>
      <c r="H140" s="279" t="s">
        <v>602</v>
      </c>
      <c r="I140" s="279" t="s">
        <v>601</v>
      </c>
      <c r="J140" s="279"/>
      <c r="K140" s="327"/>
    </row>
    <row r="141" s="1" customFormat="1" ht="15" customHeight="1">
      <c r="B141" s="324"/>
      <c r="C141" s="279" t="s">
        <v>38</v>
      </c>
      <c r="D141" s="279"/>
      <c r="E141" s="279"/>
      <c r="F141" s="302" t="s">
        <v>566</v>
      </c>
      <c r="G141" s="279"/>
      <c r="H141" s="279" t="s">
        <v>622</v>
      </c>
      <c r="I141" s="279" t="s">
        <v>601</v>
      </c>
      <c r="J141" s="279"/>
      <c r="K141" s="327"/>
    </row>
    <row r="142" s="1" customFormat="1" ht="15" customHeight="1">
      <c r="B142" s="324"/>
      <c r="C142" s="279" t="s">
        <v>623</v>
      </c>
      <c r="D142" s="279"/>
      <c r="E142" s="279"/>
      <c r="F142" s="302" t="s">
        <v>566</v>
      </c>
      <c r="G142" s="279"/>
      <c r="H142" s="279" t="s">
        <v>624</v>
      </c>
      <c r="I142" s="279" t="s">
        <v>601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625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560</v>
      </c>
      <c r="D148" s="294"/>
      <c r="E148" s="294"/>
      <c r="F148" s="294" t="s">
        <v>561</v>
      </c>
      <c r="G148" s="295"/>
      <c r="H148" s="294" t="s">
        <v>54</v>
      </c>
      <c r="I148" s="294" t="s">
        <v>57</v>
      </c>
      <c r="J148" s="294" t="s">
        <v>562</v>
      </c>
      <c r="K148" s="293"/>
    </row>
    <row r="149" s="1" customFormat="1" ht="17.25" customHeight="1">
      <c r="B149" s="291"/>
      <c r="C149" s="296" t="s">
        <v>563</v>
      </c>
      <c r="D149" s="296"/>
      <c r="E149" s="296"/>
      <c r="F149" s="297" t="s">
        <v>564</v>
      </c>
      <c r="G149" s="298"/>
      <c r="H149" s="296"/>
      <c r="I149" s="296"/>
      <c r="J149" s="296" t="s">
        <v>565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569</v>
      </c>
      <c r="D151" s="279"/>
      <c r="E151" s="279"/>
      <c r="F151" s="332" t="s">
        <v>566</v>
      </c>
      <c r="G151" s="279"/>
      <c r="H151" s="331" t="s">
        <v>606</v>
      </c>
      <c r="I151" s="331" t="s">
        <v>568</v>
      </c>
      <c r="J151" s="331">
        <v>120</v>
      </c>
      <c r="K151" s="327"/>
    </row>
    <row r="152" s="1" customFormat="1" ht="15" customHeight="1">
      <c r="B152" s="304"/>
      <c r="C152" s="331" t="s">
        <v>615</v>
      </c>
      <c r="D152" s="279"/>
      <c r="E152" s="279"/>
      <c r="F152" s="332" t="s">
        <v>566</v>
      </c>
      <c r="G152" s="279"/>
      <c r="H152" s="331" t="s">
        <v>626</v>
      </c>
      <c r="I152" s="331" t="s">
        <v>568</v>
      </c>
      <c r="J152" s="331" t="s">
        <v>617</v>
      </c>
      <c r="K152" s="327"/>
    </row>
    <row r="153" s="1" customFormat="1" ht="15" customHeight="1">
      <c r="B153" s="304"/>
      <c r="C153" s="331" t="s">
        <v>514</v>
      </c>
      <c r="D153" s="279"/>
      <c r="E153" s="279"/>
      <c r="F153" s="332" t="s">
        <v>566</v>
      </c>
      <c r="G153" s="279"/>
      <c r="H153" s="331" t="s">
        <v>627</v>
      </c>
      <c r="I153" s="331" t="s">
        <v>568</v>
      </c>
      <c r="J153" s="331" t="s">
        <v>617</v>
      </c>
      <c r="K153" s="327"/>
    </row>
    <row r="154" s="1" customFormat="1" ht="15" customHeight="1">
      <c r="B154" s="304"/>
      <c r="C154" s="331" t="s">
        <v>571</v>
      </c>
      <c r="D154" s="279"/>
      <c r="E154" s="279"/>
      <c r="F154" s="332" t="s">
        <v>572</v>
      </c>
      <c r="G154" s="279"/>
      <c r="H154" s="331" t="s">
        <v>606</v>
      </c>
      <c r="I154" s="331" t="s">
        <v>568</v>
      </c>
      <c r="J154" s="331">
        <v>50</v>
      </c>
      <c r="K154" s="327"/>
    </row>
    <row r="155" s="1" customFormat="1" ht="15" customHeight="1">
      <c r="B155" s="304"/>
      <c r="C155" s="331" t="s">
        <v>574</v>
      </c>
      <c r="D155" s="279"/>
      <c r="E155" s="279"/>
      <c r="F155" s="332" t="s">
        <v>566</v>
      </c>
      <c r="G155" s="279"/>
      <c r="H155" s="331" t="s">
        <v>606</v>
      </c>
      <c r="I155" s="331" t="s">
        <v>576</v>
      </c>
      <c r="J155" s="331"/>
      <c r="K155" s="327"/>
    </row>
    <row r="156" s="1" customFormat="1" ht="15" customHeight="1">
      <c r="B156" s="304"/>
      <c r="C156" s="331" t="s">
        <v>585</v>
      </c>
      <c r="D156" s="279"/>
      <c r="E156" s="279"/>
      <c r="F156" s="332" t="s">
        <v>572</v>
      </c>
      <c r="G156" s="279"/>
      <c r="H156" s="331" t="s">
        <v>606</v>
      </c>
      <c r="I156" s="331" t="s">
        <v>568</v>
      </c>
      <c r="J156" s="331">
        <v>50</v>
      </c>
      <c r="K156" s="327"/>
    </row>
    <row r="157" s="1" customFormat="1" ht="15" customHeight="1">
      <c r="B157" s="304"/>
      <c r="C157" s="331" t="s">
        <v>593</v>
      </c>
      <c r="D157" s="279"/>
      <c r="E157" s="279"/>
      <c r="F157" s="332" t="s">
        <v>572</v>
      </c>
      <c r="G157" s="279"/>
      <c r="H157" s="331" t="s">
        <v>606</v>
      </c>
      <c r="I157" s="331" t="s">
        <v>568</v>
      </c>
      <c r="J157" s="331">
        <v>50</v>
      </c>
      <c r="K157" s="327"/>
    </row>
    <row r="158" s="1" customFormat="1" ht="15" customHeight="1">
      <c r="B158" s="304"/>
      <c r="C158" s="331" t="s">
        <v>591</v>
      </c>
      <c r="D158" s="279"/>
      <c r="E158" s="279"/>
      <c r="F158" s="332" t="s">
        <v>572</v>
      </c>
      <c r="G158" s="279"/>
      <c r="H158" s="331" t="s">
        <v>606</v>
      </c>
      <c r="I158" s="331" t="s">
        <v>568</v>
      </c>
      <c r="J158" s="331">
        <v>50</v>
      </c>
      <c r="K158" s="327"/>
    </row>
    <row r="159" s="1" customFormat="1" ht="15" customHeight="1">
      <c r="B159" s="304"/>
      <c r="C159" s="331" t="s">
        <v>82</v>
      </c>
      <c r="D159" s="279"/>
      <c r="E159" s="279"/>
      <c r="F159" s="332" t="s">
        <v>566</v>
      </c>
      <c r="G159" s="279"/>
      <c r="H159" s="331" t="s">
        <v>628</v>
      </c>
      <c r="I159" s="331" t="s">
        <v>568</v>
      </c>
      <c r="J159" s="331" t="s">
        <v>629</v>
      </c>
      <c r="K159" s="327"/>
    </row>
    <row r="160" s="1" customFormat="1" ht="15" customHeight="1">
      <c r="B160" s="304"/>
      <c r="C160" s="331" t="s">
        <v>630</v>
      </c>
      <c r="D160" s="279"/>
      <c r="E160" s="279"/>
      <c r="F160" s="332" t="s">
        <v>566</v>
      </c>
      <c r="G160" s="279"/>
      <c r="H160" s="331" t="s">
        <v>631</v>
      </c>
      <c r="I160" s="331" t="s">
        <v>601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632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560</v>
      </c>
      <c r="D166" s="294"/>
      <c r="E166" s="294"/>
      <c r="F166" s="294" t="s">
        <v>561</v>
      </c>
      <c r="G166" s="336"/>
      <c r="H166" s="337" t="s">
        <v>54</v>
      </c>
      <c r="I166" s="337" t="s">
        <v>57</v>
      </c>
      <c r="J166" s="294" t="s">
        <v>562</v>
      </c>
      <c r="K166" s="271"/>
    </row>
    <row r="167" s="1" customFormat="1" ht="17.25" customHeight="1">
      <c r="B167" s="272"/>
      <c r="C167" s="296" t="s">
        <v>563</v>
      </c>
      <c r="D167" s="296"/>
      <c r="E167" s="296"/>
      <c r="F167" s="297" t="s">
        <v>564</v>
      </c>
      <c r="G167" s="338"/>
      <c r="H167" s="339"/>
      <c r="I167" s="339"/>
      <c r="J167" s="296" t="s">
        <v>565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569</v>
      </c>
      <c r="D169" s="279"/>
      <c r="E169" s="279"/>
      <c r="F169" s="302" t="s">
        <v>566</v>
      </c>
      <c r="G169" s="279"/>
      <c r="H169" s="279" t="s">
        <v>606</v>
      </c>
      <c r="I169" s="279" t="s">
        <v>568</v>
      </c>
      <c r="J169" s="279">
        <v>120</v>
      </c>
      <c r="K169" s="327"/>
    </row>
    <row r="170" s="1" customFormat="1" ht="15" customHeight="1">
      <c r="B170" s="304"/>
      <c r="C170" s="279" t="s">
        <v>615</v>
      </c>
      <c r="D170" s="279"/>
      <c r="E170" s="279"/>
      <c r="F170" s="302" t="s">
        <v>566</v>
      </c>
      <c r="G170" s="279"/>
      <c r="H170" s="279" t="s">
        <v>616</v>
      </c>
      <c r="I170" s="279" t="s">
        <v>568</v>
      </c>
      <c r="J170" s="279" t="s">
        <v>617</v>
      </c>
      <c r="K170" s="327"/>
    </row>
    <row r="171" s="1" customFormat="1" ht="15" customHeight="1">
      <c r="B171" s="304"/>
      <c r="C171" s="279" t="s">
        <v>514</v>
      </c>
      <c r="D171" s="279"/>
      <c r="E171" s="279"/>
      <c r="F171" s="302" t="s">
        <v>566</v>
      </c>
      <c r="G171" s="279"/>
      <c r="H171" s="279" t="s">
        <v>633</v>
      </c>
      <c r="I171" s="279" t="s">
        <v>568</v>
      </c>
      <c r="J171" s="279" t="s">
        <v>617</v>
      </c>
      <c r="K171" s="327"/>
    </row>
    <row r="172" s="1" customFormat="1" ht="15" customHeight="1">
      <c r="B172" s="304"/>
      <c r="C172" s="279" t="s">
        <v>571</v>
      </c>
      <c r="D172" s="279"/>
      <c r="E172" s="279"/>
      <c r="F172" s="302" t="s">
        <v>572</v>
      </c>
      <c r="G172" s="279"/>
      <c r="H172" s="279" t="s">
        <v>633</v>
      </c>
      <c r="I172" s="279" t="s">
        <v>568</v>
      </c>
      <c r="J172" s="279">
        <v>50</v>
      </c>
      <c r="K172" s="327"/>
    </row>
    <row r="173" s="1" customFormat="1" ht="15" customHeight="1">
      <c r="B173" s="304"/>
      <c r="C173" s="279" t="s">
        <v>574</v>
      </c>
      <c r="D173" s="279"/>
      <c r="E173" s="279"/>
      <c r="F173" s="302" t="s">
        <v>566</v>
      </c>
      <c r="G173" s="279"/>
      <c r="H173" s="279" t="s">
        <v>633</v>
      </c>
      <c r="I173" s="279" t="s">
        <v>576</v>
      </c>
      <c r="J173" s="279"/>
      <c r="K173" s="327"/>
    </row>
    <row r="174" s="1" customFormat="1" ht="15" customHeight="1">
      <c r="B174" s="304"/>
      <c r="C174" s="279" t="s">
        <v>585</v>
      </c>
      <c r="D174" s="279"/>
      <c r="E174" s="279"/>
      <c r="F174" s="302" t="s">
        <v>572</v>
      </c>
      <c r="G174" s="279"/>
      <c r="H174" s="279" t="s">
        <v>633</v>
      </c>
      <c r="I174" s="279" t="s">
        <v>568</v>
      </c>
      <c r="J174" s="279">
        <v>50</v>
      </c>
      <c r="K174" s="327"/>
    </row>
    <row r="175" s="1" customFormat="1" ht="15" customHeight="1">
      <c r="B175" s="304"/>
      <c r="C175" s="279" t="s">
        <v>593</v>
      </c>
      <c r="D175" s="279"/>
      <c r="E175" s="279"/>
      <c r="F175" s="302" t="s">
        <v>572</v>
      </c>
      <c r="G175" s="279"/>
      <c r="H175" s="279" t="s">
        <v>633</v>
      </c>
      <c r="I175" s="279" t="s">
        <v>568</v>
      </c>
      <c r="J175" s="279">
        <v>50</v>
      </c>
      <c r="K175" s="327"/>
    </row>
    <row r="176" s="1" customFormat="1" ht="15" customHeight="1">
      <c r="B176" s="304"/>
      <c r="C176" s="279" t="s">
        <v>591</v>
      </c>
      <c r="D176" s="279"/>
      <c r="E176" s="279"/>
      <c r="F176" s="302" t="s">
        <v>572</v>
      </c>
      <c r="G176" s="279"/>
      <c r="H176" s="279" t="s">
        <v>633</v>
      </c>
      <c r="I176" s="279" t="s">
        <v>568</v>
      </c>
      <c r="J176" s="279">
        <v>50</v>
      </c>
      <c r="K176" s="327"/>
    </row>
    <row r="177" s="1" customFormat="1" ht="15" customHeight="1">
      <c r="B177" s="304"/>
      <c r="C177" s="279" t="s">
        <v>102</v>
      </c>
      <c r="D177" s="279"/>
      <c r="E177" s="279"/>
      <c r="F177" s="302" t="s">
        <v>566</v>
      </c>
      <c r="G177" s="279"/>
      <c r="H177" s="279" t="s">
        <v>634</v>
      </c>
      <c r="I177" s="279" t="s">
        <v>635</v>
      </c>
      <c r="J177" s="279"/>
      <c r="K177" s="327"/>
    </row>
    <row r="178" s="1" customFormat="1" ht="15" customHeight="1">
      <c r="B178" s="304"/>
      <c r="C178" s="279" t="s">
        <v>57</v>
      </c>
      <c r="D178" s="279"/>
      <c r="E178" s="279"/>
      <c r="F178" s="302" t="s">
        <v>566</v>
      </c>
      <c r="G178" s="279"/>
      <c r="H178" s="279" t="s">
        <v>636</v>
      </c>
      <c r="I178" s="279" t="s">
        <v>637</v>
      </c>
      <c r="J178" s="279">
        <v>1</v>
      </c>
      <c r="K178" s="327"/>
    </row>
    <row r="179" s="1" customFormat="1" ht="15" customHeight="1">
      <c r="B179" s="304"/>
      <c r="C179" s="279" t="s">
        <v>53</v>
      </c>
      <c r="D179" s="279"/>
      <c r="E179" s="279"/>
      <c r="F179" s="302" t="s">
        <v>566</v>
      </c>
      <c r="G179" s="279"/>
      <c r="H179" s="279" t="s">
        <v>638</v>
      </c>
      <c r="I179" s="279" t="s">
        <v>568</v>
      </c>
      <c r="J179" s="279">
        <v>20</v>
      </c>
      <c r="K179" s="327"/>
    </row>
    <row r="180" s="1" customFormat="1" ht="15" customHeight="1">
      <c r="B180" s="304"/>
      <c r="C180" s="279" t="s">
        <v>54</v>
      </c>
      <c r="D180" s="279"/>
      <c r="E180" s="279"/>
      <c r="F180" s="302" t="s">
        <v>566</v>
      </c>
      <c r="G180" s="279"/>
      <c r="H180" s="279" t="s">
        <v>639</v>
      </c>
      <c r="I180" s="279" t="s">
        <v>568</v>
      </c>
      <c r="J180" s="279">
        <v>255</v>
      </c>
      <c r="K180" s="327"/>
    </row>
    <row r="181" s="1" customFormat="1" ht="15" customHeight="1">
      <c r="B181" s="304"/>
      <c r="C181" s="279" t="s">
        <v>103</v>
      </c>
      <c r="D181" s="279"/>
      <c r="E181" s="279"/>
      <c r="F181" s="302" t="s">
        <v>566</v>
      </c>
      <c r="G181" s="279"/>
      <c r="H181" s="279" t="s">
        <v>530</v>
      </c>
      <c r="I181" s="279" t="s">
        <v>568</v>
      </c>
      <c r="J181" s="279">
        <v>10</v>
      </c>
      <c r="K181" s="327"/>
    </row>
    <row r="182" s="1" customFormat="1" ht="15" customHeight="1">
      <c r="B182" s="304"/>
      <c r="C182" s="279" t="s">
        <v>104</v>
      </c>
      <c r="D182" s="279"/>
      <c r="E182" s="279"/>
      <c r="F182" s="302" t="s">
        <v>566</v>
      </c>
      <c r="G182" s="279"/>
      <c r="H182" s="279" t="s">
        <v>640</v>
      </c>
      <c r="I182" s="279" t="s">
        <v>601</v>
      </c>
      <c r="J182" s="279"/>
      <c r="K182" s="327"/>
    </row>
    <row r="183" s="1" customFormat="1" ht="15" customHeight="1">
      <c r="B183" s="304"/>
      <c r="C183" s="279" t="s">
        <v>641</v>
      </c>
      <c r="D183" s="279"/>
      <c r="E183" s="279"/>
      <c r="F183" s="302" t="s">
        <v>566</v>
      </c>
      <c r="G183" s="279"/>
      <c r="H183" s="279" t="s">
        <v>642</v>
      </c>
      <c r="I183" s="279" t="s">
        <v>601</v>
      </c>
      <c r="J183" s="279"/>
      <c r="K183" s="327"/>
    </row>
    <row r="184" s="1" customFormat="1" ht="15" customHeight="1">
      <c r="B184" s="304"/>
      <c r="C184" s="279" t="s">
        <v>630</v>
      </c>
      <c r="D184" s="279"/>
      <c r="E184" s="279"/>
      <c r="F184" s="302" t="s">
        <v>566</v>
      </c>
      <c r="G184" s="279"/>
      <c r="H184" s="279" t="s">
        <v>643</v>
      </c>
      <c r="I184" s="279" t="s">
        <v>601</v>
      </c>
      <c r="J184" s="279"/>
      <c r="K184" s="327"/>
    </row>
    <row r="185" s="1" customFormat="1" ht="15" customHeight="1">
      <c r="B185" s="304"/>
      <c r="C185" s="279" t="s">
        <v>106</v>
      </c>
      <c r="D185" s="279"/>
      <c r="E185" s="279"/>
      <c r="F185" s="302" t="s">
        <v>572</v>
      </c>
      <c r="G185" s="279"/>
      <c r="H185" s="279" t="s">
        <v>644</v>
      </c>
      <c r="I185" s="279" t="s">
        <v>568</v>
      </c>
      <c r="J185" s="279">
        <v>50</v>
      </c>
      <c r="K185" s="327"/>
    </row>
    <row r="186" s="1" customFormat="1" ht="15" customHeight="1">
      <c r="B186" s="304"/>
      <c r="C186" s="279" t="s">
        <v>645</v>
      </c>
      <c r="D186" s="279"/>
      <c r="E186" s="279"/>
      <c r="F186" s="302" t="s">
        <v>572</v>
      </c>
      <c r="G186" s="279"/>
      <c r="H186" s="279" t="s">
        <v>646</v>
      </c>
      <c r="I186" s="279" t="s">
        <v>647</v>
      </c>
      <c r="J186" s="279"/>
      <c r="K186" s="327"/>
    </row>
    <row r="187" s="1" customFormat="1" ht="15" customHeight="1">
      <c r="B187" s="304"/>
      <c r="C187" s="279" t="s">
        <v>648</v>
      </c>
      <c r="D187" s="279"/>
      <c r="E187" s="279"/>
      <c r="F187" s="302" t="s">
        <v>572</v>
      </c>
      <c r="G187" s="279"/>
      <c r="H187" s="279" t="s">
        <v>649</v>
      </c>
      <c r="I187" s="279" t="s">
        <v>647</v>
      </c>
      <c r="J187" s="279"/>
      <c r="K187" s="327"/>
    </row>
    <row r="188" s="1" customFormat="1" ht="15" customHeight="1">
      <c r="B188" s="304"/>
      <c r="C188" s="279" t="s">
        <v>650</v>
      </c>
      <c r="D188" s="279"/>
      <c r="E188" s="279"/>
      <c r="F188" s="302" t="s">
        <v>572</v>
      </c>
      <c r="G188" s="279"/>
      <c r="H188" s="279" t="s">
        <v>651</v>
      </c>
      <c r="I188" s="279" t="s">
        <v>647</v>
      </c>
      <c r="J188" s="279"/>
      <c r="K188" s="327"/>
    </row>
    <row r="189" s="1" customFormat="1" ht="15" customHeight="1">
      <c r="B189" s="304"/>
      <c r="C189" s="340" t="s">
        <v>652</v>
      </c>
      <c r="D189" s="279"/>
      <c r="E189" s="279"/>
      <c r="F189" s="302" t="s">
        <v>572</v>
      </c>
      <c r="G189" s="279"/>
      <c r="H189" s="279" t="s">
        <v>653</v>
      </c>
      <c r="I189" s="279" t="s">
        <v>654</v>
      </c>
      <c r="J189" s="341" t="s">
        <v>655</v>
      </c>
      <c r="K189" s="327"/>
    </row>
    <row r="190" s="17" customFormat="1" ht="15" customHeight="1">
      <c r="B190" s="342"/>
      <c r="C190" s="343" t="s">
        <v>656</v>
      </c>
      <c r="D190" s="344"/>
      <c r="E190" s="344"/>
      <c r="F190" s="345" t="s">
        <v>572</v>
      </c>
      <c r="G190" s="344"/>
      <c r="H190" s="344" t="s">
        <v>657</v>
      </c>
      <c r="I190" s="344" t="s">
        <v>654</v>
      </c>
      <c r="J190" s="346" t="s">
        <v>655</v>
      </c>
      <c r="K190" s="347"/>
    </row>
    <row r="191" s="1" customFormat="1" ht="15" customHeight="1">
      <c r="B191" s="304"/>
      <c r="C191" s="340" t="s">
        <v>42</v>
      </c>
      <c r="D191" s="279"/>
      <c r="E191" s="279"/>
      <c r="F191" s="302" t="s">
        <v>566</v>
      </c>
      <c r="G191" s="279"/>
      <c r="H191" s="276" t="s">
        <v>658</v>
      </c>
      <c r="I191" s="279" t="s">
        <v>659</v>
      </c>
      <c r="J191" s="279"/>
      <c r="K191" s="327"/>
    </row>
    <row r="192" s="1" customFormat="1" ht="15" customHeight="1">
      <c r="B192" s="304"/>
      <c r="C192" s="340" t="s">
        <v>660</v>
      </c>
      <c r="D192" s="279"/>
      <c r="E192" s="279"/>
      <c r="F192" s="302" t="s">
        <v>566</v>
      </c>
      <c r="G192" s="279"/>
      <c r="H192" s="279" t="s">
        <v>661</v>
      </c>
      <c r="I192" s="279" t="s">
        <v>601</v>
      </c>
      <c r="J192" s="279"/>
      <c r="K192" s="327"/>
    </row>
    <row r="193" s="1" customFormat="1" ht="15" customHeight="1">
      <c r="B193" s="304"/>
      <c r="C193" s="340" t="s">
        <v>662</v>
      </c>
      <c r="D193" s="279"/>
      <c r="E193" s="279"/>
      <c r="F193" s="302" t="s">
        <v>566</v>
      </c>
      <c r="G193" s="279"/>
      <c r="H193" s="279" t="s">
        <v>663</v>
      </c>
      <c r="I193" s="279" t="s">
        <v>601</v>
      </c>
      <c r="J193" s="279"/>
      <c r="K193" s="327"/>
    </row>
    <row r="194" s="1" customFormat="1" ht="15" customHeight="1">
      <c r="B194" s="304"/>
      <c r="C194" s="340" t="s">
        <v>664</v>
      </c>
      <c r="D194" s="279"/>
      <c r="E194" s="279"/>
      <c r="F194" s="302" t="s">
        <v>572</v>
      </c>
      <c r="G194" s="279"/>
      <c r="H194" s="279" t="s">
        <v>665</v>
      </c>
      <c r="I194" s="279" t="s">
        <v>601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666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667</v>
      </c>
      <c r="D201" s="349"/>
      <c r="E201" s="349"/>
      <c r="F201" s="349" t="s">
        <v>668</v>
      </c>
      <c r="G201" s="350"/>
      <c r="H201" s="349" t="s">
        <v>669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659</v>
      </c>
      <c r="D203" s="279"/>
      <c r="E203" s="279"/>
      <c r="F203" s="302" t="s">
        <v>43</v>
      </c>
      <c r="G203" s="279"/>
      <c r="H203" s="279" t="s">
        <v>670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44</v>
      </c>
      <c r="G204" s="279"/>
      <c r="H204" s="279" t="s">
        <v>671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47</v>
      </c>
      <c r="G205" s="279"/>
      <c r="H205" s="279" t="s">
        <v>672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45</v>
      </c>
      <c r="G206" s="279"/>
      <c r="H206" s="279" t="s">
        <v>673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46</v>
      </c>
      <c r="G207" s="279"/>
      <c r="H207" s="279" t="s">
        <v>674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613</v>
      </c>
      <c r="D209" s="279"/>
      <c r="E209" s="279"/>
      <c r="F209" s="302" t="s">
        <v>76</v>
      </c>
      <c r="G209" s="279"/>
      <c r="H209" s="279" t="s">
        <v>675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508</v>
      </c>
      <c r="G210" s="279"/>
      <c r="H210" s="279" t="s">
        <v>509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506</v>
      </c>
      <c r="G211" s="279"/>
      <c r="H211" s="279" t="s">
        <v>676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510</v>
      </c>
      <c r="G212" s="340"/>
      <c r="H212" s="331" t="s">
        <v>511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512</v>
      </c>
      <c r="G213" s="340"/>
      <c r="H213" s="331" t="s">
        <v>677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637</v>
      </c>
      <c r="D215" s="279"/>
      <c r="E215" s="279"/>
      <c r="F215" s="302">
        <v>1</v>
      </c>
      <c r="G215" s="340"/>
      <c r="H215" s="331" t="s">
        <v>678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679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680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681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TATA\pc</dc:creator>
  <cp:lastModifiedBy>TATA\pc</cp:lastModifiedBy>
  <dcterms:created xsi:type="dcterms:W3CDTF">2025-07-28T13:41:32Z</dcterms:created>
  <dcterms:modified xsi:type="dcterms:W3CDTF">2025-07-28T13:41:35Z</dcterms:modified>
</cp:coreProperties>
</file>