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370" yWindow="540" windowWidth="10350" windowHeight="7950"/>
  </bookViews>
  <sheets>
    <sheet name="List1" sheetId="1" r:id="rId1"/>
  </sheets>
  <calcPr calcId="124519"/>
</workbook>
</file>

<file path=xl/calcChain.xml><?xml version="1.0" encoding="utf-8"?>
<calcChain xmlns="http://schemas.openxmlformats.org/spreadsheetml/2006/main">
  <c r="J112" i="1"/>
  <c r="J202" l="1"/>
  <c r="J200"/>
  <c r="J199" s="1"/>
  <c r="H46" s="1"/>
  <c r="J241"/>
  <c r="J240"/>
  <c r="J239"/>
  <c r="J238"/>
  <c r="H232"/>
  <c r="J232" s="1"/>
  <c r="H231"/>
  <c r="J231" s="1"/>
  <c r="J228"/>
  <c r="J226"/>
  <c r="J210"/>
  <c r="J209"/>
  <c r="J208"/>
  <c r="J206"/>
  <c r="J197"/>
  <c r="B197"/>
  <c r="J196"/>
  <c r="J192"/>
  <c r="J191"/>
  <c r="J187"/>
  <c r="J186"/>
  <c r="J182"/>
  <c r="J181"/>
  <c r="J171"/>
  <c r="J170"/>
  <c r="J168"/>
  <c r="J164"/>
  <c r="J160"/>
  <c r="J159"/>
  <c r="J155"/>
  <c r="J154"/>
  <c r="J148"/>
  <c r="J144"/>
  <c r="J143"/>
  <c r="J139"/>
  <c r="J138"/>
  <c r="J135"/>
  <c r="J134"/>
  <c r="J130"/>
  <c r="J129"/>
  <c r="J125"/>
  <c r="J124"/>
  <c r="J116"/>
  <c r="J111"/>
  <c r="J107"/>
  <c r="J106"/>
  <c r="J102"/>
  <c r="J101"/>
  <c r="J97"/>
  <c r="J96"/>
  <c r="J89"/>
  <c r="J88"/>
  <c r="J86"/>
  <c r="J85"/>
  <c r="J84"/>
  <c r="J83"/>
  <c r="J82"/>
  <c r="J79"/>
  <c r="H78"/>
  <c r="H77" s="1"/>
  <c r="J77" s="1"/>
  <c r="J75"/>
  <c r="J74"/>
  <c r="J68"/>
  <c r="J66"/>
  <c r="J64"/>
  <c r="H62"/>
  <c r="J62" s="1"/>
  <c r="J61"/>
  <c r="J81" l="1"/>
  <c r="H45" s="1"/>
  <c r="J230"/>
  <c r="H49" s="1"/>
  <c r="J205"/>
  <c r="H47" s="1"/>
  <c r="J237"/>
  <c r="I54" s="1"/>
  <c r="I53" s="1"/>
  <c r="J73"/>
  <c r="H44" s="1"/>
  <c r="J60"/>
  <c r="I39" s="1"/>
  <c r="H38" s="1"/>
  <c r="H214"/>
  <c r="I236" l="1"/>
  <c r="I59"/>
  <c r="H213"/>
  <c r="J213" s="1"/>
  <c r="H216"/>
  <c r="H215" s="1"/>
  <c r="J215" s="1"/>
  <c r="H220"/>
  <c r="H221" l="1"/>
  <c r="J221" s="1"/>
  <c r="H227"/>
  <c r="J227" s="1"/>
  <c r="H225"/>
  <c r="J225" s="1"/>
  <c r="J220"/>
  <c r="J212" l="1"/>
  <c r="I72" s="1"/>
  <c r="H58" l="1"/>
  <c r="H244"/>
  <c r="H48"/>
  <c r="H43" s="1"/>
  <c r="H37" s="1"/>
</calcChain>
</file>

<file path=xl/sharedStrings.xml><?xml version="1.0" encoding="utf-8"?>
<sst xmlns="http://schemas.openxmlformats.org/spreadsheetml/2006/main" count="497" uniqueCount="247">
  <si>
    <t>POLOŽLOVY ROZPOCET _ PROJEKTANTSKY</t>
  </si>
  <si>
    <t>OBJEKT</t>
  </si>
  <si>
    <t>Interiér WC na Zámku Děčín</t>
  </si>
  <si>
    <t>REKAPITULACE ČLENĚNÍ SOUPISU PRACÍ</t>
  </si>
  <si>
    <t>Stavba:</t>
  </si>
  <si>
    <t xml:space="preserve"> </t>
  </si>
  <si>
    <t>Objekt:</t>
  </si>
  <si>
    <t>Místo:</t>
  </si>
  <si>
    <t>Děčín</t>
  </si>
  <si>
    <t>Datum:</t>
  </si>
  <si>
    <t>Zadavatel:</t>
  </si>
  <si>
    <t>Statutární město Děčín, Mírové nám. 1175/5, Děčín IV-Podmokly, 40502 Děčín</t>
  </si>
  <si>
    <t>Kód dílu - Popis</t>
  </si>
  <si>
    <t>Cena celkem [CZK]</t>
  </si>
  <si>
    <t>Náklady stavby celkem bez DPH</t>
  </si>
  <si>
    <t>HSV - Práce a dodávky HSV</t>
  </si>
  <si>
    <t xml:space="preserve">    997 - Přesun sutě</t>
  </si>
  <si>
    <t>PSV - Práce a dodávky PSV</t>
  </si>
  <si>
    <t xml:space="preserve">    711 - Izolace proti vodě, vlhkosti a plynum</t>
  </si>
  <si>
    <t xml:space="preserve">    725 - Zdravotechnika - zařizovací předměty</t>
  </si>
  <si>
    <t xml:space="preserve">    766 - Konstrukce truhlářské</t>
  </si>
  <si>
    <t xml:space="preserve">    781 - Dokončovací práce - obklady keramické</t>
  </si>
  <si>
    <t xml:space="preserve">    783 - Dokončovací práce - malby a tapety</t>
  </si>
  <si>
    <t>VRN - Vedlejší rozpočtové náklady</t>
  </si>
  <si>
    <t xml:space="preserve">    VRN </t>
  </si>
  <si>
    <t>ČP</t>
  </si>
  <si>
    <t>TV</t>
  </si>
  <si>
    <t>Typ položky</t>
  </si>
  <si>
    <t>Kód položky</t>
  </si>
  <si>
    <t>Popis</t>
  </si>
  <si>
    <t>MJ</t>
  </si>
  <si>
    <t>Množství</t>
  </si>
  <si>
    <t>J. cena indexovaná</t>
  </si>
  <si>
    <t>Celková cena</t>
  </si>
  <si>
    <t>CENA CELKEM BEZ DPH</t>
  </si>
  <si>
    <t>D</t>
  </si>
  <si>
    <t>HSV</t>
  </si>
  <si>
    <t>Práce a dodávky HSV</t>
  </si>
  <si>
    <t>997</t>
  </si>
  <si>
    <t>Přesun sutě</t>
  </si>
  <si>
    <t>K</t>
  </si>
  <si>
    <t>997013111</t>
  </si>
  <si>
    <t>Vnitrostaveništní doprava suti a vybouraných hmot pro budovy v do 6 m s použitím mechanizace</t>
  </si>
  <si>
    <t>t</t>
  </si>
  <si>
    <t>997013501</t>
  </si>
  <si>
    <t>Odvoz suti a vybouraných hmot na skládku nebo meziskládku se složením, na vzdálenost do 1 km</t>
  </si>
  <si>
    <t>BOURACI PRÁCE</t>
  </si>
  <si>
    <t>997013509</t>
  </si>
  <si>
    <t>Odvoz suti a vybouraných hmot na skládku nebo meziskládku se složením, na vzdálenost Příplatek k ceně za každý další i započatý 1 km přes 1 km, t.j. 10km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</si>
  <si>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</si>
  <si>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</si>
  <si>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997013811</t>
  </si>
  <si>
    <t>Poplatek za uložení stavebního odpadu na skládce (skládkovné) dřevěného zatříděného do Katalogu odpadů pod kódem 17 02 01</t>
  </si>
  <si>
    <t>PSV</t>
  </si>
  <si>
    <t>Práce a dodávky PSV</t>
  </si>
  <si>
    <t>711</t>
  </si>
  <si>
    <t>Izolace proti vodě, vlhkosti a plynum</t>
  </si>
  <si>
    <t>711111001</t>
  </si>
  <si>
    <t>Provedení izolace proti zemní vlhkosti svislé za studena nátěrem penetračním</t>
  </si>
  <si>
    <t>m2</t>
  </si>
  <si>
    <t>M</t>
  </si>
  <si>
    <t>111631500</t>
  </si>
  <si>
    <t>lak penetrační asfaltový</t>
  </si>
  <si>
    <t>Steny</t>
  </si>
  <si>
    <t>711113125</t>
  </si>
  <si>
    <t>Izolace proti vlhkosti na svislé ploše za studena těsnicí hmotou dvousložkovou na bázi polymery modifikované živičné emulze</t>
  </si>
  <si>
    <t>W, koupelna</t>
  </si>
  <si>
    <t>998711101</t>
  </si>
  <si>
    <t xml:space="preserve">Přesun hmot procentní pro izolace proti vodě, vlhkosti a plynům </t>
  </si>
  <si>
    <t>%</t>
  </si>
  <si>
    <t>725</t>
  </si>
  <si>
    <t>Zdravotechnika - zařizovací předměty</t>
  </si>
  <si>
    <t>725119301</t>
  </si>
  <si>
    <t xml:space="preserve">Demontáž klozetu závěsného </t>
  </si>
  <si>
    <t>soub</t>
  </si>
  <si>
    <t>725119302</t>
  </si>
  <si>
    <t>Demontáž předs. systemu</t>
  </si>
  <si>
    <t>725119303</t>
  </si>
  <si>
    <t>Demontáž pisoár</t>
  </si>
  <si>
    <t>725119304</t>
  </si>
  <si>
    <t>Demontáž umyvadlo</t>
  </si>
  <si>
    <t>725119305</t>
  </si>
  <si>
    <t>Demontáž sprch. kout</t>
  </si>
  <si>
    <t>725119306</t>
  </si>
  <si>
    <t>Montáž klozetu závěsného</t>
  </si>
  <si>
    <t>725000001</t>
  </si>
  <si>
    <t>Závěsná WC mísa</t>
  </si>
  <si>
    <t xml:space="preserve">Závěsná mísa s bezokrajovou technologií, určena pro instalaci na podomítkový modul. Vyrobená z glazované sanitární keramiky v bílém provedení. Součástí musí být upevňovací materiál. </t>
  </si>
  <si>
    <t>Vzorová spesifikace: WC Uni Chrome Rim_ RAVAK</t>
  </si>
  <si>
    <t>Uvedený typ slouží jako vzor. Je možné nabídnout ekvivalentní výrobek s technickými a funkčními parametry minimálně rovnocennými</t>
  </si>
  <si>
    <t>725114962</t>
  </si>
  <si>
    <t xml:space="preserve">Výměna sedátka </t>
  </si>
  <si>
    <t>725000002</t>
  </si>
  <si>
    <t xml:space="preserve">WC sedátko </t>
  </si>
  <si>
    <t>WC sedátko určené pro závěsnou mísu. Vyrobené z odolného duroplastu v bílém provedení. Součástí musí být systém pozvolného sklápění (Soft-close) a snadno odnímatelné uchycení pro jednoduché čištění (Quick-release). Vše s montážní sadou.</t>
  </si>
  <si>
    <t>Vzorová specifikace: WC sedátko Uni Chrome_ RAVAK</t>
  </si>
  <si>
    <t>725119402</t>
  </si>
  <si>
    <t>Montáž předstěnových systémů do sádrokartonu</t>
  </si>
  <si>
    <t>725000003</t>
  </si>
  <si>
    <t>Nádržka do lehké stěny k WC</t>
  </si>
  <si>
    <t xml:space="preserve">Samonosný instalační prvek určený pro závěsné WC, vhodný pro montáž do sádrokartonových konstrukcí i stavebních příček. Ocelový rám s povrchovou úpravou, výškově nastavitelné nohy, odpadní koleno Ø90/100 mm a přívod vody s přípojkou R ½". Součástí musí být podomítková splachovací nádržka. </t>
  </si>
  <si>
    <t>Vzorová specifiakce: Montážní prvek pro závěsné WC _Geberit</t>
  </si>
  <si>
    <t>Montáž autom. splachovač</t>
  </si>
  <si>
    <t>725000004</t>
  </si>
  <si>
    <t>Automatický splachovač WC</t>
  </si>
  <si>
    <t>Bezkontaktní elektronické splachovací zařízení.  Napájení 24 V DC. Aktivace splachu pomocí infračerveného senzoru (ALS). Povrchové ovládací tlačítko s antivandal úpravou. Součástí musí být řídicí elektronika, elektromagnetický ventil a instalační příslušenství. Vhodné pro veřejné a intenzivně zatěžované prostory.</t>
  </si>
  <si>
    <t>Vzorová specifiakce: Sanela Automatický splachovač WC, tlačítko SIGMA 10 _Geberit</t>
  </si>
  <si>
    <t>725291211</t>
  </si>
  <si>
    <t xml:space="preserve">Mont. doplňky zařízení koupelen a záchodů </t>
  </si>
  <si>
    <t xml:space="preserve">Držák na toaletní papír </t>
  </si>
  <si>
    <t>Nástěnný držák na toaletní papír v chromovaném provedení. Vyroben z odolného kovového materiálu s povrchovou úpravou proti korozi. Skryté upevnění, montáž pomocí šroubů a hmoždinek. Vhodný pro běžné roličky toaletního papíru.</t>
  </si>
  <si>
    <t>Vzorová specifiakce: Držák na toaletní papír Chrome_ RAVAK</t>
  </si>
  <si>
    <t>Ovládací tlačítko splachovací</t>
  </si>
  <si>
    <t>Dvoučinné ovládací tlačítko pro podomítkové splachovací systémy. Určeno pro nádržky kompatibilní s řadou Uni. Vyrobeno z odolného plastu. Mechanické ovládání s možností malého a velkého splachu. Součástí musí být montážní sada.</t>
  </si>
  <si>
    <t>Vzorová specifikace: Ovládací tlačítko Uni_ RAVAK</t>
  </si>
  <si>
    <t>725212213</t>
  </si>
  <si>
    <t xml:space="preserve">Montáž umyvadla bez výtokových armatur </t>
  </si>
  <si>
    <t>725000005</t>
  </si>
  <si>
    <t>Nástěnné keramické umyvadlo</t>
  </si>
  <si>
    <t>Nástěnné keramické umyvadlo šířky 60 cm v bílém provedení, dodávané s nosnou konzolí v bílé barvě. Vyrobené ze sanitární keramiky s hladkou glazurou, s otvorem pro baterii a integrovaným přepadem. Součástí musí být montážní konzole a upevňovací materiál.</t>
  </si>
  <si>
    <t>Vzorová specifukace: Umyvadlo Yard 60 keramické, bílé s bílou konzolí_ RAVAK</t>
  </si>
  <si>
    <t>725119448</t>
  </si>
  <si>
    <t>725000006</t>
  </si>
  <si>
    <t>Umyvadlová pileta pevná</t>
  </si>
  <si>
    <t>Umyvadlová pileta pevná. Vhodná pro umyvadla bez přepadu.</t>
  </si>
  <si>
    <t>Vzorová specifikace: Umyvadlová pileta pevná, Rose Gold Brushed_ RAVAK</t>
  </si>
  <si>
    <t>725800995</t>
  </si>
  <si>
    <t>Montáž - sifonu</t>
  </si>
  <si>
    <t>725000007</t>
  </si>
  <si>
    <t>Umyvadlový sifon</t>
  </si>
  <si>
    <t>Vzorová specifiakce: Umyvadlový sifon, Rose Gold Brushed_ RAVAK</t>
  </si>
  <si>
    <t>Montáž - baterie</t>
  </si>
  <si>
    <t>725000008</t>
  </si>
  <si>
    <t>Umyvadlová stojánková baterie  bez výpusti</t>
  </si>
  <si>
    <t>Jednopáková stojánková baterie pro umyvadlo s úspornou technologií BeCool pro snížení spotřeby teplé vody. Těleso z mosazi s chromovanou povrchovou úpravou. Součástí keramická kartuše, perlátor a flexibilní připojovací hadičky. Určeno pro montáž do jednoho otvoru.</t>
  </si>
  <si>
    <t>725000009</t>
  </si>
  <si>
    <t xml:space="preserve">Dávkovač mýdla </t>
  </si>
  <si>
    <t>Vzorová specifiakce: Dávkovač mýdla Chrome_ RAVAK</t>
  </si>
  <si>
    <t>725000010</t>
  </si>
  <si>
    <t xml:space="preserve">Držák ručníků </t>
  </si>
  <si>
    <t xml:space="preserve">Nástěnný držák na ručníky v chromovaném provedení. Vyroben z odolného kovového materiálu s povrchovou úpravou proti korozi. Montáž skrytými šrouby, dodávaný s instalačním materiálem. </t>
  </si>
  <si>
    <t>Vzorová specifikace: Držák ručníků Chrome_ RAVAK</t>
  </si>
  <si>
    <t>725139101</t>
  </si>
  <si>
    <t>Montáž pisoárových stání</t>
  </si>
  <si>
    <t>725000011</t>
  </si>
  <si>
    <t xml:space="preserve">Pisoár se senzorem </t>
  </si>
  <si>
    <t>Pisoár s infračerveným senzorem pro automatické splachování. Zadní odpad, vhodný pro připojení na standardní kanalizaci. Tělo z kvalitní sanitární keramiky, odolné proti poškození a snadno čistitelné. Součástí je elektronický splachovací modul s napájením 230 V a instalační příslušenství. Určen pro veřejné i intenzivně využívané prostory.</t>
  </si>
  <si>
    <t>Vzorová specifikace: Pisoár se senzorem Sanela Golem zadní odpad 01195</t>
  </si>
  <si>
    <t>725000012</t>
  </si>
  <si>
    <t>Pisoárová dělící stěna bílá.</t>
  </si>
  <si>
    <t>Přepážková stěna pro oddělení pisoárů v sanitárních prostorech. Určena pro montáž na stěnu pomocí skrytých upevňovacích prvků. Přepážka keramická, glazovaná, v bílém provedení</t>
  </si>
  <si>
    <t>Vzorová specifikace: Stěna pisoárová Jika Split H8476010000001</t>
  </si>
  <si>
    <t>725000013</t>
  </si>
  <si>
    <t>Bílá závěsná výlevka</t>
  </si>
  <si>
    <t>Sanitární výlevková mísa, o rozměrech cca 55 × 45 × 20 cm, určená pro montáž na stěnu v technických a provozních místnostech. Vyrobena z odolného, snadno čistitelného materiálu v bílém provedení a dodávána jako komplet s příslušnými montážními a funkčními prvky.</t>
  </si>
  <si>
    <t xml:space="preserve">Vzorová specifikace: Nicoll výlevka 55 x 45 x 20 cm, bílá MULTISET </t>
  </si>
  <si>
    <t>725000014</t>
  </si>
  <si>
    <t>Oválné zrcadlo bez rámu 40x70 cm</t>
  </si>
  <si>
    <t>Oválné zrcadlo bez rámu o rozměrech 40 × 70 cm určené pro montáž na stěnu v sanitárních či obytných prostorech. Tvořené broušenou zrcadlovou deskou s leštěnými hranami, bez krycího či dekorativního rámu. Uchycení pomocí skrytých montážních prvků.</t>
  </si>
  <si>
    <t>725244104.SSW</t>
  </si>
  <si>
    <t xml:space="preserve">Mont. dveře sprchové </t>
  </si>
  <si>
    <t>kus</t>
  </si>
  <si>
    <t>725000015</t>
  </si>
  <si>
    <t xml:space="preserve">Sprchové dveře </t>
  </si>
  <si>
    <t xml:space="preserve">Sprchový kout tvořený kombinací posuvných sprchových dveří a pevného bočního dílu. Konstrukce z bezpečnostního kaleného skla s povrchovou úpravou pro snadnou údržbu. Rámové nebo polo-rámové provedení s povrchovou úpravou odpovídající standardu sanitárních zařízení. Kout pro montáž na sprchovou vaničku nebo na dlažbu. Dodání s kompletní sestavou včetně potřebného montážního příslušenství. </t>
  </si>
  <si>
    <t>Vzorová specifikace: Sprchové dveře Cool! COSD1</t>
  </si>
  <si>
    <t>725249102</t>
  </si>
  <si>
    <t>Montáž sprchových mís a vaniček</t>
  </si>
  <si>
    <t>725000016</t>
  </si>
  <si>
    <t xml:space="preserve">Sprchová vanička </t>
  </si>
  <si>
    <t>Čtvercová nízkoprofilová vanička z litého materiálu s protiskluzovou úpravou povrchu, určená pro instalaci do koupelen se standardním i bezbariérovým přístupem. Vanička pro montáž na nožičky, zapuštění do podlahy nebo přímé uložení na konstrukci dle projektového řešení. Dodávaná s připraveným odpadem pro standardní sifon.</t>
  </si>
  <si>
    <t>Vzorová specifikace: Sprchová vanička Perseus Pro Chrome</t>
  </si>
  <si>
    <t>725249122</t>
  </si>
  <si>
    <t>Montáž sprchový sloup</t>
  </si>
  <si>
    <t>725000017</t>
  </si>
  <si>
    <t xml:space="preserve">Sprchový sloup posuvný </t>
  </si>
  <si>
    <t>Posuvný sprchový sloup se svislým profilem a výškově nastavitelným držákem ruční sprchy. Umožňující plynulé posouvání a fixaci sprchové hlavice. Provedení v odolné povrchové úpravě, montáž na stěnu včetně potřebného příslušenství.</t>
  </si>
  <si>
    <t>Vzorová specifikace: Sprchový sloup posuvný DS 091.00</t>
  </si>
  <si>
    <t>725249144</t>
  </si>
  <si>
    <t>Montáž radiáror žebřík</t>
  </si>
  <si>
    <t>725000018</t>
  </si>
  <si>
    <t xml:space="preserve">Radiátor kombinovaný </t>
  </si>
  <si>
    <t>Kombinovaný koupelnový radiátor o rozměrech cca 96 × 60 cm, bílý, určený k vytápění a dosoušení textilií. Montáž na stěnu včetně potřebného příslušenství</t>
  </si>
  <si>
    <t>Vzorová specifikace: Radiátor kombinovaný Thermal Trend KD 96x60 cm bílá KD600960</t>
  </si>
  <si>
    <t>725980123</t>
  </si>
  <si>
    <t>Dvířka 30/30</t>
  </si>
  <si>
    <t>998725101</t>
  </si>
  <si>
    <t xml:space="preserve">Přesun hmot procentní pro zařizovací předměty </t>
  </si>
  <si>
    <t>766</t>
  </si>
  <si>
    <t>Konstrukce truhlářské</t>
  </si>
  <si>
    <t>766231113</t>
  </si>
  <si>
    <t>Demontáž sanitární příčka</t>
  </si>
  <si>
    <t>stávajicí</t>
  </si>
  <si>
    <t>Montáž sanitární příčka</t>
  </si>
  <si>
    <t>766231001</t>
  </si>
  <si>
    <t>Sanitární příčka</t>
  </si>
  <si>
    <t>998766101</t>
  </si>
  <si>
    <t>Přesun hmot procentní pro konstrukce truhlářské v objektech v do 6 m</t>
  </si>
  <si>
    <t>781</t>
  </si>
  <si>
    <t>Dokončovací práce - obklady keramické</t>
  </si>
  <si>
    <t>781900010</t>
  </si>
  <si>
    <t>Odsekání obkladů vnitřních</t>
  </si>
  <si>
    <t>919732111</t>
  </si>
  <si>
    <t>Úprava povrchu broušením tl. 2 mm</t>
  </si>
  <si>
    <t>po odsekání obkladu</t>
  </si>
  <si>
    <t>781474115</t>
  </si>
  <si>
    <t>Montáž obkladů vnitřních keramických hladkých do 25 ks/m2 lepených flexibilním lepidlem</t>
  </si>
  <si>
    <t>781474001</t>
  </si>
  <si>
    <t xml:space="preserve">Dlaždice keramická  20x60 cm lesk </t>
  </si>
  <si>
    <t xml:space="preserve">Bílý keramický obklad s rozměry 20 × 60 cm. Lesklý glazovaný povrch a jemný reliéf inspirovaný tradiční majolikou. Tloušťka obkladačky přibližně 10 mm, hrany nerektifikované.  Obklad určený pro vnitřní použití.  </t>
  </si>
  <si>
    <t>Vzorová specifikace: dlaždice keramická _ Dekor Rako Majolika bílá 20x60 cm lesk WARVE143.1</t>
  </si>
  <si>
    <t>781477114</t>
  </si>
  <si>
    <t>Příplatek k montáži obkladů vnitřních keramických hladkých za spárování tmelem dvousložkovým</t>
  </si>
  <si>
    <t>781494111</t>
  </si>
  <si>
    <t>Profily rohové lepené flexibilním lepidlem</t>
  </si>
  <si>
    <t>m</t>
  </si>
  <si>
    <t>781121011</t>
  </si>
  <si>
    <t>Nátěr penetrační na stěnu</t>
  </si>
  <si>
    <t>998781101</t>
  </si>
  <si>
    <t>Přesun hmot tonážní pro obklady keramické v objektech v do 6 m</t>
  </si>
  <si>
    <t>783</t>
  </si>
  <si>
    <t>Dokončovací práce - malby a tapety</t>
  </si>
  <si>
    <t>784181101</t>
  </si>
  <si>
    <t>Základní akrylátová jednonásobná penetrace podkladu v místnostech výšky do 3,80m</t>
  </si>
  <si>
    <t>784221101</t>
  </si>
  <si>
    <t xml:space="preserve">Dvojnásobné bílé malby </t>
  </si>
  <si>
    <t xml:space="preserve"> stropy  </t>
  </si>
  <si>
    <t>VRN</t>
  </si>
  <si>
    <t>Vedlejší rozpočtové náklady</t>
  </si>
  <si>
    <t>VRN 1</t>
  </si>
  <si>
    <t>Příprava staveniště</t>
  </si>
  <si>
    <t>R</t>
  </si>
  <si>
    <t>Doprava</t>
  </si>
  <si>
    <t>kpl.</t>
  </si>
  <si>
    <t>Zařízení staveniště</t>
  </si>
  <si>
    <t>Zrušení zařízení staveniště)</t>
  </si>
  <si>
    <t>Nástěnný dávkovač tekutého mýdla v chromovaném provedení. Vyroben z odolného kovového materiálu s povrchovou úpravou proti korozi. Objem zásobníku standardně 0,3 – 0,5 l (dle konkrétní verze). Snadné doplňování mýdla a údržba. Montáž pomocí šroubů a hmoždinek, skryté upevnění.</t>
  </si>
  <si>
    <t xml:space="preserve"> Takto označené pole vyplní uchazeč</t>
  </si>
  <si>
    <t>Uchazeč :</t>
  </si>
  <si>
    <t>763</t>
  </si>
  <si>
    <t>Konstrukce tesařské</t>
  </si>
  <si>
    <t>763614231</t>
  </si>
  <si>
    <t>Montáž podlahy z desek nad tl.18 mm</t>
  </si>
  <si>
    <t>Zakrytí stávajicí hisroric. Dlažby</t>
  </si>
  <si>
    <t>Vrstva geotextilie Geofiltex 300g/m2</t>
  </si>
  <si>
    <t>289970111</t>
  </si>
  <si>
    <t xml:space="preserve">    763 - Konstrukce tesařské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</si>
</sst>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#,##0;#,##0;"/>
    <numFmt numFmtId="166" formatCode="#,##0.000"/>
    <numFmt numFmtId="167" formatCode="0.000"/>
  </numFmts>
  <fonts count="4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sz val="16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color rgb="FF003366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10"/>
      <color rgb="FF003366"/>
      <name val="Arial"/>
      <family val="2"/>
      <charset val="238"/>
    </font>
    <font>
      <b/>
      <sz val="10"/>
      <color rgb="FF003366"/>
      <name val="Arial CE"/>
      <family val="2"/>
      <charset val="238"/>
    </font>
    <font>
      <sz val="8"/>
      <color rgb="FF000000"/>
      <name val="Tahoma"/>
      <family val="2"/>
    </font>
    <font>
      <i/>
      <sz val="8"/>
      <color rgb="FF000000"/>
      <name val="Tahoma"/>
      <family val="2"/>
      <charset val="238"/>
    </font>
    <font>
      <b/>
      <i/>
      <sz val="14"/>
      <color rgb="FFFF0000"/>
      <name val="Tahoma"/>
      <family val="2"/>
      <charset val="238"/>
    </font>
    <font>
      <b/>
      <sz val="8"/>
      <color rgb="FF000000"/>
      <name val="Tahoma"/>
      <family val="2"/>
    </font>
    <font>
      <b/>
      <sz val="8"/>
      <color rgb="FFFF0000"/>
      <name val="Tahoma"/>
      <family val="2"/>
    </font>
    <font>
      <sz val="8"/>
      <name val="Tahoma"/>
      <family val="2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u/>
      <sz val="11"/>
      <color theme="10"/>
      <name val="Calibri"/>
      <family val="2"/>
    </font>
    <font>
      <i/>
      <sz val="8"/>
      <color theme="5" tint="-0.249977111117893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0066FF"/>
      <name val="Tahoma"/>
      <family val="2"/>
    </font>
    <font>
      <sz val="8"/>
      <color rgb="FF0000FF"/>
      <name val="Tahoma"/>
      <family val="2"/>
    </font>
    <font>
      <sz val="8"/>
      <color theme="5" tint="-0.249977111117893"/>
      <name val="Tahoma"/>
      <family val="2"/>
    </font>
    <font>
      <sz val="8"/>
      <color rgb="FFFF0000"/>
      <name val="Tahoma"/>
      <family val="2"/>
      <charset val="238"/>
    </font>
    <font>
      <i/>
      <sz val="8"/>
      <color rgb="FFFF0000"/>
      <name val="Calibri"/>
      <family val="2"/>
      <charset val="238"/>
    </font>
    <font>
      <sz val="8"/>
      <color rgb="FFFF0000"/>
      <name val="Tahoma"/>
      <family val="2"/>
    </font>
    <font>
      <sz val="8"/>
      <color rgb="FF0000FF"/>
      <name val="Tahoma"/>
      <family val="2"/>
      <charset val="238"/>
    </font>
    <font>
      <i/>
      <sz val="8"/>
      <color rgb="FFFF0000"/>
      <name val="Calibri"/>
      <family val="2"/>
      <charset val="238"/>
      <scheme val="minor"/>
    </font>
    <font>
      <sz val="8"/>
      <color rgb="FF2C2424"/>
      <name val="Tahoma"/>
      <family val="2"/>
      <charset val="238"/>
    </font>
    <font>
      <sz val="8"/>
      <color rgb="FFFF0000"/>
      <name val="Calibri"/>
      <family val="2"/>
      <charset val="238"/>
    </font>
    <font>
      <sz val="8"/>
      <color theme="5" tint="-0.249977111117893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/>
      <bottom style="double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rgb="FFA9A9A9"/>
      </top>
      <bottom/>
      <diagonal/>
    </border>
    <border>
      <left/>
      <right/>
      <top/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2" tint="-9.985656300546282E-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28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2" fillId="0" borderId="9" xfId="0" applyFont="1" applyBorder="1" applyAlignment="1">
      <alignment vertical="center"/>
    </xf>
    <xf numFmtId="4" fontId="16" fillId="4" borderId="9" xfId="0" applyNumberFormat="1" applyFont="1" applyFill="1" applyBorder="1" applyAlignment="1">
      <alignment vertical="center"/>
    </xf>
    <xf numFmtId="49" fontId="17" fillId="0" borderId="0" xfId="0" applyNumberFormat="1" applyFont="1" applyAlignment="1">
      <alignment horizontal="center" vertical="center" wrapText="1" shrinkToFit="1" readingOrder="1"/>
    </xf>
    <xf numFmtId="49" fontId="17" fillId="5" borderId="11" xfId="0" applyNumberFormat="1" applyFont="1" applyFill="1" applyBorder="1" applyAlignment="1">
      <alignment horizontal="center" vertical="center" wrapText="1" shrinkToFit="1" readingOrder="1"/>
    </xf>
    <xf numFmtId="49" fontId="18" fillId="5" borderId="11" xfId="0" applyNumberFormat="1" applyFont="1" applyFill="1" applyBorder="1" applyAlignment="1">
      <alignment horizontal="center" vertical="center" wrapText="1" shrinkToFit="1" readingOrder="1"/>
    </xf>
    <xf numFmtId="49" fontId="17" fillId="0" borderId="12" xfId="0" applyNumberFormat="1" applyFont="1" applyBorder="1" applyAlignment="1">
      <alignment horizontal="center" vertical="center" wrapText="1" shrinkToFit="1" readingOrder="1"/>
    </xf>
    <xf numFmtId="49" fontId="18" fillId="0" borderId="12" xfId="0" applyNumberFormat="1" applyFont="1" applyBorder="1" applyAlignment="1">
      <alignment horizontal="center" vertical="center" wrapText="1" shrinkToFit="1" readingOrder="1"/>
    </xf>
    <xf numFmtId="49" fontId="19" fillId="0" borderId="12" xfId="0" applyNumberFormat="1" applyFont="1" applyBorder="1" applyAlignment="1">
      <alignment horizontal="center" vertical="center" wrapText="1" shrinkToFit="1" readingOrder="1"/>
    </xf>
    <xf numFmtId="49" fontId="20" fillId="0" borderId="0" xfId="0" applyNumberFormat="1" applyFont="1" applyAlignment="1">
      <alignment horizontal="center" vertical="center" readingOrder="1"/>
    </xf>
    <xf numFmtId="165" fontId="20" fillId="6" borderId="11" xfId="0" applyNumberFormat="1" applyFont="1" applyFill="1" applyBorder="1" applyAlignment="1">
      <alignment horizontal="right" vertical="center" readingOrder="1"/>
    </xf>
    <xf numFmtId="49" fontId="20" fillId="7" borderId="11" xfId="0" applyNumberFormat="1" applyFont="1" applyFill="1" applyBorder="1" applyAlignment="1">
      <alignment horizontal="center" vertical="center" readingOrder="1"/>
    </xf>
    <xf numFmtId="49" fontId="20" fillId="7" borderId="11" xfId="0" applyNumberFormat="1" applyFont="1" applyFill="1" applyBorder="1" applyAlignment="1">
      <alignment horizontal="left" vertical="center" readingOrder="1"/>
    </xf>
    <xf numFmtId="49" fontId="20" fillId="7" borderId="11" xfId="0" applyNumberFormat="1" applyFont="1" applyFill="1" applyBorder="1" applyAlignment="1">
      <alignment horizontal="left" vertical="center" wrapText="1" shrinkToFit="1" readingOrder="1"/>
    </xf>
    <xf numFmtId="166" fontId="21" fillId="7" borderId="11" xfId="0" applyNumberFormat="1" applyFont="1" applyFill="1" applyBorder="1" applyAlignment="1">
      <alignment horizontal="right" vertical="center" readingOrder="1"/>
    </xf>
    <xf numFmtId="49" fontId="20" fillId="8" borderId="11" xfId="0" applyNumberFormat="1" applyFont="1" applyFill="1" applyBorder="1" applyAlignment="1">
      <alignment horizontal="left" vertical="center" readingOrder="1"/>
    </xf>
    <xf numFmtId="49" fontId="20" fillId="8" borderId="11" xfId="0" applyNumberFormat="1" applyFont="1" applyFill="1" applyBorder="1" applyAlignment="1">
      <alignment horizontal="left" vertical="center" wrapText="1" shrinkToFit="1" readingOrder="1"/>
    </xf>
    <xf numFmtId="166" fontId="21" fillId="8" borderId="11" xfId="0" applyNumberFormat="1" applyFont="1" applyFill="1" applyBorder="1" applyAlignment="1">
      <alignment horizontal="right" vertical="center" readingOrder="1"/>
    </xf>
    <xf numFmtId="4" fontId="20" fillId="8" borderId="11" xfId="0" applyNumberFormat="1" applyFont="1" applyFill="1" applyBorder="1" applyAlignment="1">
      <alignment horizontal="right" vertical="center" readingOrder="1"/>
    </xf>
    <xf numFmtId="49" fontId="17" fillId="6" borderId="11" xfId="0" applyNumberFormat="1" applyFont="1" applyFill="1" applyBorder="1" applyAlignment="1">
      <alignment horizontal="center" vertical="center" readingOrder="1"/>
    </xf>
    <xf numFmtId="49" fontId="17" fillId="6" borderId="11" xfId="0" applyNumberFormat="1" applyFont="1" applyFill="1" applyBorder="1" applyAlignment="1">
      <alignment horizontal="left" vertical="center" readingOrder="1"/>
    </xf>
    <xf numFmtId="49" fontId="22" fillId="6" borderId="11" xfId="0" applyNumberFormat="1" applyFont="1" applyFill="1" applyBorder="1" applyAlignment="1">
      <alignment horizontal="left" vertical="center" readingOrder="1"/>
    </xf>
    <xf numFmtId="49" fontId="17" fillId="0" borderId="11" xfId="0" applyNumberFormat="1" applyFont="1" applyBorder="1" applyAlignment="1">
      <alignment horizontal="left" vertical="center" wrapText="1" shrinkToFit="1" readingOrder="1"/>
    </xf>
    <xf numFmtId="49" fontId="17" fillId="0" borderId="11" xfId="0" applyNumberFormat="1" applyFont="1" applyBorder="1" applyAlignment="1">
      <alignment horizontal="left" vertical="center" readingOrder="1"/>
    </xf>
    <xf numFmtId="166" fontId="22" fillId="0" borderId="11" xfId="0" applyNumberFormat="1" applyFont="1" applyBorder="1" applyAlignment="1">
      <alignment horizontal="right" vertical="center" readingOrder="1"/>
    </xf>
    <xf numFmtId="4" fontId="17" fillId="2" borderId="11" xfId="0" applyNumberFormat="1" applyFont="1" applyFill="1" applyBorder="1" applyAlignment="1" applyProtection="1">
      <alignment horizontal="right" vertical="center" readingOrder="1"/>
      <protection locked="0"/>
    </xf>
    <xf numFmtId="4" fontId="17" fillId="0" borderId="11" xfId="0" applyNumberFormat="1" applyFont="1" applyBorder="1" applyAlignment="1">
      <alignment horizontal="right" vertical="center" readingOrder="1"/>
    </xf>
    <xf numFmtId="49" fontId="23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66" fontId="23" fillId="0" borderId="11" xfId="0" applyNumberFormat="1" applyFont="1" applyBorder="1" applyAlignment="1">
      <alignment vertical="center"/>
    </xf>
    <xf numFmtId="3" fontId="17" fillId="0" borderId="11" xfId="0" applyNumberFormat="1" applyFont="1" applyBorder="1" applyAlignment="1">
      <alignment horizontal="right" vertical="center" readingOrder="1"/>
    </xf>
    <xf numFmtId="49" fontId="17" fillId="0" borderId="11" xfId="0" applyNumberFormat="1" applyFont="1" applyBorder="1" applyAlignment="1">
      <alignment horizontal="center" vertical="center" readingOrder="1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4" fontId="27" fillId="0" borderId="11" xfId="0" applyNumberFormat="1" applyFont="1" applyBorder="1" applyAlignment="1">
      <alignment horizontal="right" vertical="center" readingOrder="1"/>
    </xf>
    <xf numFmtId="0" fontId="0" fillId="0" borderId="15" xfId="0" applyBorder="1"/>
    <xf numFmtId="49" fontId="20" fillId="10" borderId="11" xfId="0" applyNumberFormat="1" applyFont="1" applyFill="1" applyBorder="1" applyAlignment="1">
      <alignment horizontal="center" vertical="center" readingOrder="1"/>
    </xf>
    <xf numFmtId="49" fontId="20" fillId="10" borderId="11" xfId="0" applyNumberFormat="1" applyFont="1" applyFill="1" applyBorder="1" applyAlignment="1">
      <alignment horizontal="left" vertical="center" readingOrder="1"/>
    </xf>
    <xf numFmtId="49" fontId="20" fillId="10" borderId="11" xfId="0" applyNumberFormat="1" applyFont="1" applyFill="1" applyBorder="1" applyAlignment="1">
      <alignment horizontal="left" vertical="center" wrapText="1" shrinkToFit="1" readingOrder="1"/>
    </xf>
    <xf numFmtId="166" fontId="21" fillId="10" borderId="11" xfId="0" applyNumberFormat="1" applyFont="1" applyFill="1" applyBorder="1" applyAlignment="1">
      <alignment horizontal="right" vertical="center" readingOrder="1"/>
    </xf>
    <xf numFmtId="49" fontId="28" fillId="6" borderId="11" xfId="0" applyNumberFormat="1" applyFont="1" applyFill="1" applyBorder="1" applyAlignment="1">
      <alignment horizontal="center" vertical="center" readingOrder="1"/>
    </xf>
    <xf numFmtId="49" fontId="28" fillId="6" borderId="11" xfId="0" applyNumberFormat="1" applyFont="1" applyFill="1" applyBorder="1" applyAlignment="1">
      <alignment horizontal="left" vertical="center" readingOrder="1"/>
    </xf>
    <xf numFmtId="49" fontId="28" fillId="0" borderId="11" xfId="0" applyNumberFormat="1" applyFont="1" applyBorder="1" applyAlignment="1">
      <alignment horizontal="left" vertical="center" readingOrder="1"/>
    </xf>
    <xf numFmtId="166" fontId="28" fillId="0" borderId="11" xfId="0" applyNumberFormat="1" applyFont="1" applyBorder="1" applyAlignment="1">
      <alignment horizontal="right" vertical="center" readingOrder="1"/>
    </xf>
    <xf numFmtId="4" fontId="28" fillId="0" borderId="11" xfId="0" applyNumberFormat="1" applyFont="1" applyBorder="1" applyAlignment="1">
      <alignment horizontal="right" vertical="center" readingOrder="1"/>
    </xf>
    <xf numFmtId="0" fontId="0" fillId="0" borderId="11" xfId="0" applyBorder="1"/>
    <xf numFmtId="49" fontId="29" fillId="6" borderId="11" xfId="0" applyNumberFormat="1" applyFont="1" applyFill="1" applyBorder="1" applyAlignment="1">
      <alignment horizontal="left" vertical="center" readingOrder="1"/>
    </xf>
    <xf numFmtId="49" fontId="30" fillId="0" borderId="11" xfId="0" applyNumberFormat="1" applyFont="1" applyBorder="1" applyAlignment="1">
      <alignment horizontal="left" vertical="center" wrapText="1" shrinkToFit="1" readingOrder="1"/>
    </xf>
    <xf numFmtId="4" fontId="28" fillId="0" borderId="11" xfId="0" applyNumberFormat="1" applyFont="1" applyBorder="1" applyAlignment="1">
      <alignment horizontal="right" vertical="center"/>
    </xf>
    <xf numFmtId="49" fontId="30" fillId="0" borderId="11" xfId="0" applyNumberFormat="1" applyFont="1" applyBorder="1" applyAlignment="1">
      <alignment horizontal="left" vertical="center" readingOrder="1"/>
    </xf>
    <xf numFmtId="166" fontId="30" fillId="0" borderId="11" xfId="0" applyNumberFormat="1" applyFont="1" applyBorder="1" applyAlignment="1">
      <alignment horizontal="right" vertical="center" readingOrder="1"/>
    </xf>
    <xf numFmtId="4" fontId="30" fillId="0" borderId="11" xfId="0" applyNumberFormat="1" applyFont="1" applyBorder="1" applyAlignment="1">
      <alignment horizontal="right" vertical="center"/>
    </xf>
    <xf numFmtId="49" fontId="22" fillId="0" borderId="11" xfId="0" applyNumberFormat="1" applyFont="1" applyBorder="1" applyAlignment="1">
      <alignment horizontal="left" vertical="center" readingOrder="1"/>
    </xf>
    <xf numFmtId="49" fontId="29" fillId="6" borderId="11" xfId="0" applyNumberFormat="1" applyFont="1" applyFill="1" applyBorder="1" applyAlignment="1">
      <alignment horizontal="center" vertical="center" readingOrder="1"/>
    </xf>
    <xf numFmtId="49" fontId="29" fillId="0" borderId="11" xfId="0" applyNumberFormat="1" applyFont="1" applyBorder="1" applyAlignment="1">
      <alignment horizontal="left" vertical="center" wrapText="1" shrinkToFit="1" readingOrder="1"/>
    </xf>
    <xf numFmtId="49" fontId="29" fillId="0" borderId="11" xfId="0" applyNumberFormat="1" applyFont="1" applyBorder="1" applyAlignment="1">
      <alignment horizontal="left" vertical="center" readingOrder="1"/>
    </xf>
    <xf numFmtId="166" fontId="29" fillId="0" borderId="11" xfId="0" applyNumberFormat="1" applyFont="1" applyBorder="1" applyAlignment="1">
      <alignment horizontal="right" vertical="center" readingOrder="1"/>
    </xf>
    <xf numFmtId="4" fontId="29" fillId="0" borderId="11" xfId="0" applyNumberFormat="1" applyFont="1" applyBorder="1" applyAlignment="1">
      <alignment horizontal="right" vertical="center" readingOrder="1"/>
    </xf>
    <xf numFmtId="4" fontId="29" fillId="11" borderId="11" xfId="0" applyNumberFormat="1" applyFont="1" applyFill="1" applyBorder="1" applyAlignment="1" applyProtection="1">
      <alignment horizontal="right" vertical="center" readingOrder="1"/>
    </xf>
    <xf numFmtId="49" fontId="33" fillId="0" borderId="11" xfId="0" applyNumberFormat="1" applyFont="1" applyBorder="1" applyAlignment="1">
      <alignment horizontal="left" vertical="center" wrapText="1" shrinkToFit="1" readingOrder="1"/>
    </xf>
    <xf numFmtId="49" fontId="17" fillId="6" borderId="17" xfId="0" applyNumberFormat="1" applyFont="1" applyFill="1" applyBorder="1" applyAlignment="1">
      <alignment horizontal="center" vertical="center" readingOrder="1"/>
    </xf>
    <xf numFmtId="49" fontId="17" fillId="6" borderId="17" xfId="0" applyNumberFormat="1" applyFont="1" applyFill="1" applyBorder="1" applyAlignment="1">
      <alignment horizontal="left" vertical="center" readingOrder="1"/>
    </xf>
    <xf numFmtId="49" fontId="22" fillId="6" borderId="17" xfId="0" applyNumberFormat="1" applyFont="1" applyFill="1" applyBorder="1" applyAlignment="1">
      <alignment horizontal="left" vertical="center" readingOrder="1"/>
    </xf>
    <xf numFmtId="49" fontId="17" fillId="0" borderId="17" xfId="0" applyNumberFormat="1" applyFont="1" applyBorder="1" applyAlignment="1">
      <alignment horizontal="left" vertical="center" readingOrder="1"/>
    </xf>
    <xf numFmtId="166" fontId="22" fillId="0" borderId="17" xfId="0" applyNumberFormat="1" applyFont="1" applyBorder="1" applyAlignment="1">
      <alignment horizontal="right" vertical="center" readingOrder="1"/>
    </xf>
    <xf numFmtId="4" fontId="17" fillId="0" borderId="17" xfId="0" applyNumberFormat="1" applyFont="1" applyBorder="1" applyAlignment="1">
      <alignment horizontal="right" vertical="center" readingOrder="1"/>
    </xf>
    <xf numFmtId="49" fontId="34" fillId="0" borderId="11" xfId="0" applyNumberFormat="1" applyFont="1" applyBorder="1" applyAlignment="1">
      <alignment horizontal="left" vertical="center" wrapText="1" readingOrder="1"/>
    </xf>
    <xf numFmtId="166" fontId="34" fillId="0" borderId="11" xfId="0" applyNumberFormat="1" applyFont="1" applyBorder="1" applyAlignment="1">
      <alignment horizontal="right" vertical="center" wrapText="1" readingOrder="1"/>
    </xf>
    <xf numFmtId="4" fontId="34" fillId="11" borderId="11" xfId="0" applyNumberFormat="1" applyFont="1" applyFill="1" applyBorder="1" applyAlignment="1" applyProtection="1">
      <alignment horizontal="right" vertical="center" wrapText="1" readingOrder="1"/>
    </xf>
    <xf numFmtId="4" fontId="34" fillId="0" borderId="11" xfId="0" applyNumberFormat="1" applyFont="1" applyBorder="1" applyAlignment="1">
      <alignment horizontal="right" vertical="center" wrapText="1" readingOrder="1"/>
    </xf>
    <xf numFmtId="49" fontId="29" fillId="0" borderId="17" xfId="0" applyNumberFormat="1" applyFont="1" applyBorder="1" applyAlignment="1">
      <alignment horizontal="left" vertical="center" readingOrder="1"/>
    </xf>
    <xf numFmtId="166" fontId="29" fillId="0" borderId="17" xfId="0" applyNumberFormat="1" applyFont="1" applyBorder="1" applyAlignment="1">
      <alignment horizontal="right" vertical="center" readingOrder="1"/>
    </xf>
    <xf numFmtId="4" fontId="29" fillId="0" borderId="17" xfId="0" applyNumberFormat="1" applyFont="1" applyBorder="1" applyAlignment="1">
      <alignment horizontal="right" vertical="center" readingOrder="1"/>
    </xf>
    <xf numFmtId="49" fontId="20" fillId="0" borderId="11" xfId="0" applyNumberFormat="1" applyFont="1" applyBorder="1" applyAlignment="1">
      <alignment horizontal="left" vertical="center" readingOrder="1"/>
    </xf>
    <xf numFmtId="166" fontId="21" fillId="0" borderId="11" xfId="0" applyNumberFormat="1" applyFont="1" applyBorder="1" applyAlignment="1">
      <alignment horizontal="right" vertical="center" readingOrder="1"/>
    </xf>
    <xf numFmtId="4" fontId="20" fillId="0" borderId="11" xfId="0" applyNumberFormat="1" applyFont="1" applyBorder="1" applyAlignment="1">
      <alignment horizontal="right" vertical="center" readingOrder="1"/>
    </xf>
    <xf numFmtId="49" fontId="22" fillId="6" borderId="11" xfId="0" applyNumberFormat="1" applyFont="1" applyFill="1" applyBorder="1" applyAlignment="1">
      <alignment horizontal="center" vertical="center" readingOrder="1"/>
    </xf>
    <xf numFmtId="166" fontId="38" fillId="0" borderId="11" xfId="0" applyNumberFormat="1" applyFont="1" applyBorder="1" applyAlignment="1">
      <alignment horizontal="right" vertical="center" readingOrder="1"/>
    </xf>
    <xf numFmtId="4" fontId="38" fillId="0" borderId="11" xfId="0" applyNumberFormat="1" applyFont="1" applyBorder="1" applyAlignment="1">
      <alignment horizontal="right" vertical="center" readingOrder="1"/>
    </xf>
    <xf numFmtId="49" fontId="27" fillId="0" borderId="11" xfId="0" applyNumberFormat="1" applyFont="1" applyBorder="1" applyAlignment="1">
      <alignment horizontal="left" vertical="center" readingOrder="1"/>
    </xf>
    <xf numFmtId="4" fontId="28" fillId="11" borderId="11" xfId="0" applyNumberFormat="1" applyFont="1" applyFill="1" applyBorder="1" applyAlignment="1" applyProtection="1">
      <alignment horizontal="right" vertical="center" readingOrder="1"/>
    </xf>
    <xf numFmtId="4" fontId="24" fillId="0" borderId="11" xfId="0" applyNumberFormat="1" applyFont="1" applyBorder="1" applyAlignment="1">
      <alignment horizontal="right" vertical="center"/>
    </xf>
    <xf numFmtId="0" fontId="39" fillId="8" borderId="0" xfId="0" applyFont="1" applyFill="1"/>
    <xf numFmtId="0" fontId="2" fillId="8" borderId="0" xfId="0" applyFont="1" applyFill="1"/>
    <xf numFmtId="4" fontId="2" fillId="8" borderId="0" xfId="0" applyNumberFormat="1" applyFont="1" applyFill="1"/>
    <xf numFmtId="0" fontId="0" fillId="12" borderId="18" xfId="0" applyFill="1" applyBorder="1"/>
    <xf numFmtId="0" fontId="0" fillId="12" borderId="19" xfId="0" applyFill="1" applyBorder="1"/>
    <xf numFmtId="0" fontId="0" fillId="12" borderId="20" xfId="0" applyFill="1" applyBorder="1"/>
    <xf numFmtId="0" fontId="0" fillId="0" borderId="21" xfId="0" applyBorder="1"/>
    <xf numFmtId="0" fontId="41" fillId="0" borderId="0" xfId="0" applyFont="1"/>
    <xf numFmtId="0" fontId="0" fillId="12" borderId="23" xfId="0" applyFill="1" applyBorder="1"/>
    <xf numFmtId="0" fontId="0" fillId="12" borderId="15" xfId="0" applyFill="1" applyBorder="1"/>
    <xf numFmtId="0" fontId="0" fillId="12" borderId="24" xfId="0" applyFill="1" applyBorder="1"/>
    <xf numFmtId="0" fontId="31" fillId="0" borderId="0" xfId="0" applyNumberFormat="1" applyFont="1" applyAlignment="1">
      <alignment vertical="top" wrapText="1"/>
    </xf>
    <xf numFmtId="49" fontId="32" fillId="0" borderId="11" xfId="1" applyNumberFormat="1" applyFont="1" applyFill="1" applyBorder="1" applyAlignment="1" applyProtection="1">
      <alignment horizontal="left" vertical="top" wrapText="1" shrinkToFit="1" readingOrder="1"/>
    </xf>
    <xf numFmtId="49" fontId="31" fillId="0" borderId="11" xfId="1" applyNumberFormat="1" applyFont="1" applyFill="1" applyBorder="1" applyAlignment="1" applyProtection="1">
      <alignment horizontal="left" vertical="top" wrapText="1" shrinkToFit="1" readingOrder="1"/>
    </xf>
    <xf numFmtId="0" fontId="1" fillId="0" borderId="0" xfId="0" applyFont="1"/>
    <xf numFmtId="49" fontId="33" fillId="6" borderId="11" xfId="0" applyNumberFormat="1" applyFont="1" applyFill="1" applyBorder="1" applyAlignment="1">
      <alignment horizontal="center" vertical="center" readingOrder="1"/>
    </xf>
    <xf numFmtId="49" fontId="33" fillId="6" borderId="11" xfId="0" applyNumberFormat="1" applyFont="1" applyFill="1" applyBorder="1" applyAlignment="1">
      <alignment horizontal="left" vertical="center" readingOrder="1"/>
    </xf>
    <xf numFmtId="49" fontId="33" fillId="0" borderId="11" xfId="0" applyNumberFormat="1" applyFont="1" applyBorder="1" applyAlignment="1">
      <alignment horizontal="left" vertical="center" readingOrder="1"/>
    </xf>
    <xf numFmtId="166" fontId="33" fillId="0" borderId="11" xfId="0" applyNumberFormat="1" applyFont="1" applyBorder="1" applyAlignment="1">
      <alignment horizontal="right" vertical="center" readingOrder="1"/>
    </xf>
    <xf numFmtId="4" fontId="33" fillId="0" borderId="11" xfId="0" applyNumberFormat="1" applyFont="1" applyBorder="1" applyAlignment="1">
      <alignment horizontal="right" vertical="center" readingOrder="1"/>
    </xf>
    <xf numFmtId="0" fontId="31" fillId="0" borderId="11" xfId="1" applyFont="1" applyBorder="1" applyAlignment="1" applyProtection="1">
      <alignment vertical="top" wrapText="1"/>
    </xf>
    <xf numFmtId="49" fontId="33" fillId="0" borderId="11" xfId="0" applyNumberFormat="1" applyFont="1" applyBorder="1" applyAlignment="1">
      <alignment horizontal="left" vertical="top" wrapText="1" shrinkToFit="1" readingOrder="1"/>
    </xf>
    <xf numFmtId="49" fontId="29" fillId="0" borderId="11" xfId="0" applyNumberFormat="1" applyFont="1" applyBorder="1" applyAlignment="1">
      <alignment horizontal="left" vertical="top" wrapText="1" shrinkToFit="1" readingOrder="1"/>
    </xf>
    <xf numFmtId="49" fontId="35" fillId="0" borderId="11" xfId="1" applyNumberFormat="1" applyFont="1" applyFill="1" applyBorder="1" applyAlignment="1" applyProtection="1">
      <alignment horizontal="left" vertical="top" wrapText="1" shrinkToFit="1" readingOrder="1"/>
    </xf>
    <xf numFmtId="49" fontId="17" fillId="0" borderId="11" xfId="0" applyNumberFormat="1" applyFont="1" applyBorder="1" applyAlignment="1">
      <alignment horizontal="left" vertical="top" wrapText="1" shrinkToFit="1" readingOrder="1"/>
    </xf>
    <xf numFmtId="49" fontId="37" fillId="0" borderId="11" xfId="1" applyNumberFormat="1" applyFont="1" applyFill="1" applyBorder="1" applyAlignment="1" applyProtection="1">
      <alignment horizontal="left" vertical="top" wrapText="1" shrinkToFit="1" readingOrder="1"/>
    </xf>
    <xf numFmtId="0" fontId="31" fillId="0" borderId="0" xfId="0" applyFont="1" applyAlignment="1">
      <alignment vertical="top" wrapText="1"/>
    </xf>
    <xf numFmtId="49" fontId="32" fillId="0" borderId="17" xfId="1" applyNumberFormat="1" applyFont="1" applyFill="1" applyBorder="1" applyAlignment="1" applyProtection="1">
      <alignment horizontal="left" vertical="top" wrapText="1" shrinkToFit="1" readingOrder="1"/>
    </xf>
    <xf numFmtId="49" fontId="17" fillId="0" borderId="17" xfId="0" applyNumberFormat="1" applyFont="1" applyBorder="1" applyAlignment="1">
      <alignment horizontal="left" vertical="top" wrapText="1" shrinkToFit="1" readingOrder="1"/>
    </xf>
    <xf numFmtId="0" fontId="0" fillId="0" borderId="0" xfId="0" applyAlignment="1">
      <alignment vertical="top"/>
    </xf>
    <xf numFmtId="49" fontId="20" fillId="8" borderId="11" xfId="0" applyNumberFormat="1" applyFont="1" applyFill="1" applyBorder="1" applyAlignment="1">
      <alignment horizontal="left" vertical="top" wrapText="1" shrinkToFit="1" readingOrder="1"/>
    </xf>
    <xf numFmtId="49" fontId="38" fillId="0" borderId="11" xfId="0" applyNumberFormat="1" applyFont="1" applyBorder="1" applyAlignment="1">
      <alignment horizontal="left" vertical="top" wrapText="1" shrinkToFit="1" readingOrder="1"/>
    </xf>
    <xf numFmtId="49" fontId="27" fillId="0" borderId="11" xfId="0" applyNumberFormat="1" applyFont="1" applyBorder="1" applyAlignment="1">
      <alignment horizontal="left" vertical="top" wrapText="1" shrinkToFit="1" readingOrder="1"/>
    </xf>
    <xf numFmtId="0" fontId="31" fillId="0" borderId="16" xfId="0" applyFont="1" applyBorder="1" applyAlignment="1">
      <alignment vertical="top" wrapText="1"/>
    </xf>
    <xf numFmtId="0" fontId="31" fillId="0" borderId="0" xfId="1" applyFont="1" applyAlignment="1" applyProtection="1">
      <alignment vertical="top" wrapText="1"/>
    </xf>
    <xf numFmtId="49" fontId="28" fillId="0" borderId="11" xfId="0" applyNumberFormat="1" applyFont="1" applyBorder="1" applyAlignment="1">
      <alignment horizontal="left" vertical="top" wrapText="1" shrinkToFit="1" readingOrder="1"/>
    </xf>
    <xf numFmtId="49" fontId="30" fillId="0" borderId="11" xfId="0" applyNumberFormat="1" applyFont="1" applyBorder="1" applyAlignment="1">
      <alignment horizontal="left" vertical="top" wrapText="1" shrinkToFit="1" readingOrder="1"/>
    </xf>
    <xf numFmtId="0" fontId="23" fillId="0" borderId="11" xfId="0" applyFont="1" applyBorder="1" applyAlignment="1">
      <alignment horizontal="left" vertical="top" wrapText="1"/>
    </xf>
    <xf numFmtId="0" fontId="26" fillId="0" borderId="11" xfId="1" applyFont="1" applyFill="1" applyBorder="1" applyAlignment="1" applyProtection="1">
      <alignment vertical="top" wrapText="1"/>
    </xf>
    <xf numFmtId="49" fontId="17" fillId="0" borderId="25" xfId="0" applyNumberFormat="1" applyFont="1" applyBorder="1" applyAlignment="1">
      <alignment horizontal="center" vertical="center" readingOrder="1"/>
    </xf>
    <xf numFmtId="49" fontId="17" fillId="0" borderId="25" xfId="0" applyNumberFormat="1" applyFont="1" applyBorder="1" applyAlignment="1">
      <alignment horizontal="left" vertical="center" readingOrder="1"/>
    </xf>
    <xf numFmtId="49" fontId="22" fillId="0" borderId="25" xfId="0" applyNumberFormat="1" applyFont="1" applyBorder="1" applyAlignment="1">
      <alignment horizontal="left" vertical="center" readingOrder="1"/>
    </xf>
    <xf numFmtId="166" fontId="22" fillId="0" borderId="25" xfId="0" applyNumberFormat="1" applyFont="1" applyBorder="1" applyAlignment="1">
      <alignment horizontal="right" vertical="center" readingOrder="1"/>
    </xf>
    <xf numFmtId="4" fontId="17" fillId="0" borderId="25" xfId="0" applyNumberFormat="1" applyFont="1" applyBorder="1" applyAlignment="1">
      <alignment horizontal="right" vertical="center" readingOrder="1"/>
    </xf>
    <xf numFmtId="49" fontId="17" fillId="0" borderId="0" xfId="0" applyNumberFormat="1" applyFont="1" applyBorder="1" applyAlignment="1">
      <alignment horizontal="center" vertical="center" readingOrder="1"/>
    </xf>
    <xf numFmtId="49" fontId="17" fillId="0" borderId="0" xfId="0" applyNumberFormat="1" applyFont="1" applyBorder="1" applyAlignment="1">
      <alignment horizontal="left" vertical="center" readingOrder="1"/>
    </xf>
    <xf numFmtId="49" fontId="22" fillId="0" borderId="0" xfId="0" applyNumberFormat="1" applyFont="1" applyBorder="1" applyAlignment="1">
      <alignment horizontal="left" vertical="center" readingOrder="1"/>
    </xf>
    <xf numFmtId="166" fontId="22" fillId="0" borderId="0" xfId="0" applyNumberFormat="1" applyFont="1" applyBorder="1" applyAlignment="1">
      <alignment horizontal="right" vertical="center" readingOrder="1"/>
    </xf>
    <xf numFmtId="4" fontId="17" fillId="0" borderId="0" xfId="0" applyNumberFormat="1" applyFont="1" applyBorder="1" applyAlignment="1">
      <alignment horizontal="right" vertical="center" readingOrder="1"/>
    </xf>
    <xf numFmtId="49" fontId="17" fillId="0" borderId="26" xfId="0" applyNumberFormat="1" applyFont="1" applyBorder="1" applyAlignment="1">
      <alignment horizontal="center" vertical="center" readingOrder="1"/>
    </xf>
    <xf numFmtId="49" fontId="17" fillId="0" borderId="26" xfId="0" applyNumberFormat="1" applyFont="1" applyBorder="1" applyAlignment="1">
      <alignment horizontal="left" vertical="center" readingOrder="1"/>
    </xf>
    <xf numFmtId="49" fontId="22" fillId="0" borderId="26" xfId="0" applyNumberFormat="1" applyFont="1" applyBorder="1" applyAlignment="1">
      <alignment horizontal="left" vertical="center" readingOrder="1"/>
    </xf>
    <xf numFmtId="49" fontId="17" fillId="0" borderId="26" xfId="0" applyNumberFormat="1" applyFont="1" applyBorder="1" applyAlignment="1">
      <alignment horizontal="left" vertical="center" wrapText="1" shrinkToFit="1" readingOrder="1"/>
    </xf>
    <xf numFmtId="166" fontId="22" fillId="0" borderId="26" xfId="0" applyNumberFormat="1" applyFont="1" applyBorder="1" applyAlignment="1">
      <alignment horizontal="right" vertical="center" readingOrder="1"/>
    </xf>
    <xf numFmtId="4" fontId="17" fillId="0" borderId="26" xfId="0" applyNumberFormat="1" applyFont="1" applyBorder="1" applyAlignment="1">
      <alignment horizontal="right" vertical="center" readingOrder="1"/>
    </xf>
    <xf numFmtId="3" fontId="29" fillId="0" borderId="11" xfId="0" applyNumberFormat="1" applyFont="1" applyFill="1" applyBorder="1" applyAlignment="1">
      <alignment horizontal="right" vertical="center" readingOrder="1"/>
    </xf>
    <xf numFmtId="3" fontId="17" fillId="0" borderId="11" xfId="0" applyNumberFormat="1" applyFont="1" applyFill="1" applyBorder="1" applyAlignment="1">
      <alignment horizontal="right" vertical="center" readingOrder="1"/>
    </xf>
    <xf numFmtId="0" fontId="0" fillId="0" borderId="15" xfId="0" applyFill="1" applyBorder="1"/>
    <xf numFmtId="0" fontId="0" fillId="0" borderId="0" xfId="0" applyFill="1"/>
    <xf numFmtId="3" fontId="28" fillId="0" borderId="11" xfId="0" applyNumberFormat="1" applyFont="1" applyFill="1" applyBorder="1" applyAlignment="1">
      <alignment horizontal="right" vertical="center" readingOrder="1"/>
    </xf>
    <xf numFmtId="3" fontId="17" fillId="0" borderId="25" xfId="0" applyNumberFormat="1" applyFont="1" applyFill="1" applyBorder="1" applyAlignment="1">
      <alignment horizontal="right" vertical="center" readingOrder="1"/>
    </xf>
    <xf numFmtId="3" fontId="17" fillId="0" borderId="0" xfId="0" applyNumberFormat="1" applyFont="1" applyFill="1" applyBorder="1" applyAlignment="1">
      <alignment horizontal="right" vertical="center" readingOrder="1"/>
    </xf>
    <xf numFmtId="3" fontId="17" fillId="0" borderId="26" xfId="0" applyNumberFormat="1" applyFont="1" applyFill="1" applyBorder="1" applyAlignment="1">
      <alignment horizontal="right" vertical="center" readingOrder="1"/>
    </xf>
    <xf numFmtId="3" fontId="17" fillId="0" borderId="17" xfId="0" applyNumberFormat="1" applyFont="1" applyFill="1" applyBorder="1" applyAlignment="1">
      <alignment horizontal="right" vertical="center" readingOrder="1"/>
    </xf>
    <xf numFmtId="3" fontId="33" fillId="0" borderId="11" xfId="0" applyNumberFormat="1" applyFont="1" applyFill="1" applyBorder="1" applyAlignment="1">
      <alignment horizontal="right" vertical="center" readingOrder="1"/>
    </xf>
    <xf numFmtId="0" fontId="0" fillId="0" borderId="11" xfId="0" applyFill="1" applyBorder="1"/>
    <xf numFmtId="3" fontId="22" fillId="0" borderId="11" xfId="0" applyNumberFormat="1" applyFont="1" applyFill="1" applyBorder="1" applyAlignment="1">
      <alignment horizontal="right" vertical="center" readingOrder="1"/>
    </xf>
    <xf numFmtId="49" fontId="17" fillId="6" borderId="25" xfId="0" applyNumberFormat="1" applyFont="1" applyFill="1" applyBorder="1" applyAlignment="1">
      <alignment horizontal="center" vertical="center" readingOrder="1"/>
    </xf>
    <xf numFmtId="49" fontId="17" fillId="6" borderId="25" xfId="0" applyNumberFormat="1" applyFont="1" applyFill="1" applyBorder="1" applyAlignment="1">
      <alignment horizontal="left" vertical="center" readingOrder="1"/>
    </xf>
    <xf numFmtId="49" fontId="22" fillId="6" borderId="25" xfId="0" applyNumberFormat="1" applyFont="1" applyFill="1" applyBorder="1" applyAlignment="1">
      <alignment horizontal="left" vertical="center" readingOrder="1"/>
    </xf>
    <xf numFmtId="49" fontId="17" fillId="6" borderId="0" xfId="0" applyNumberFormat="1" applyFont="1" applyFill="1" applyBorder="1" applyAlignment="1">
      <alignment horizontal="center" vertical="center" readingOrder="1"/>
    </xf>
    <xf numFmtId="49" fontId="17" fillId="6" borderId="0" xfId="0" applyNumberFormat="1" applyFont="1" applyFill="1" applyBorder="1" applyAlignment="1">
      <alignment horizontal="left" vertical="center" readingOrder="1"/>
    </xf>
    <xf numFmtId="49" fontId="22" fillId="6" borderId="0" xfId="0" applyNumberFormat="1" applyFont="1" applyFill="1" applyBorder="1" applyAlignment="1">
      <alignment horizontal="left" vertical="center" readingOrder="1"/>
    </xf>
    <xf numFmtId="49" fontId="17" fillId="6" borderId="26" xfId="0" applyNumberFormat="1" applyFont="1" applyFill="1" applyBorder="1" applyAlignment="1">
      <alignment horizontal="center" vertical="center" readingOrder="1"/>
    </xf>
    <xf numFmtId="49" fontId="17" fillId="6" borderId="26" xfId="0" applyNumberFormat="1" applyFont="1" applyFill="1" applyBorder="1" applyAlignment="1">
      <alignment horizontal="left" vertical="center" readingOrder="1"/>
    </xf>
    <xf numFmtId="49" fontId="22" fillId="6" borderId="26" xfId="0" applyNumberFormat="1" applyFont="1" applyFill="1" applyBorder="1" applyAlignment="1">
      <alignment horizontal="left" vertical="center" readingOrder="1"/>
    </xf>
    <xf numFmtId="0" fontId="0" fillId="0" borderId="27" xfId="0" applyBorder="1"/>
    <xf numFmtId="0" fontId="31" fillId="0" borderId="11" xfId="0" applyFont="1" applyBorder="1" applyAlignment="1">
      <alignment vertical="top" wrapText="1"/>
    </xf>
    <xf numFmtId="0" fontId="34" fillId="0" borderId="11" xfId="0" applyFont="1" applyBorder="1" applyAlignment="1">
      <alignment vertical="center"/>
    </xf>
    <xf numFmtId="0" fontId="31" fillId="0" borderId="11" xfId="0" applyNumberFormat="1" applyFont="1" applyBorder="1" applyAlignment="1">
      <alignment horizontal="left" vertical="top" wrapText="1"/>
    </xf>
    <xf numFmtId="0" fontId="32" fillId="0" borderId="11" xfId="1" applyFont="1" applyBorder="1" applyAlignment="1" applyProtection="1">
      <alignment vertical="top" wrapText="1"/>
    </xf>
    <xf numFmtId="0" fontId="31" fillId="0" borderId="11" xfId="0" applyFont="1" applyBorder="1" applyAlignment="1">
      <alignment wrapText="1"/>
    </xf>
    <xf numFmtId="0" fontId="34" fillId="0" borderId="11" xfId="0" applyFont="1" applyBorder="1" applyAlignment="1">
      <alignment vertical="top"/>
    </xf>
    <xf numFmtId="0" fontId="36" fillId="0" borderId="11" xfId="0" applyFont="1" applyBorder="1" applyAlignment="1">
      <alignment vertical="top" wrapText="1"/>
    </xf>
    <xf numFmtId="0" fontId="31" fillId="0" borderId="11" xfId="0" applyNumberFormat="1" applyFont="1" applyBorder="1" applyAlignment="1">
      <alignment vertical="top" wrapText="1"/>
    </xf>
    <xf numFmtId="0" fontId="31" fillId="0" borderId="11" xfId="0" applyFont="1" applyBorder="1" applyAlignment="1">
      <alignment horizontal="left" vertical="top" wrapText="1"/>
    </xf>
    <xf numFmtId="3" fontId="29" fillId="0" borderId="25" xfId="0" applyNumberFormat="1" applyFont="1" applyFill="1" applyBorder="1" applyAlignment="1">
      <alignment horizontal="right" vertical="center" readingOrder="1"/>
    </xf>
    <xf numFmtId="49" fontId="29" fillId="6" borderId="25" xfId="0" applyNumberFormat="1" applyFont="1" applyFill="1" applyBorder="1" applyAlignment="1">
      <alignment horizontal="center" vertical="center" readingOrder="1"/>
    </xf>
    <xf numFmtId="49" fontId="29" fillId="6" borderId="25" xfId="0" applyNumberFormat="1" applyFont="1" applyFill="1" applyBorder="1" applyAlignment="1">
      <alignment horizontal="left" vertical="center" readingOrder="1"/>
    </xf>
    <xf numFmtId="49" fontId="32" fillId="0" borderId="25" xfId="1" applyNumberFormat="1" applyFont="1" applyFill="1" applyBorder="1" applyAlignment="1" applyProtection="1">
      <alignment horizontal="left" vertical="top" wrapText="1" shrinkToFit="1" readingOrder="1"/>
    </xf>
    <xf numFmtId="49" fontId="29" fillId="0" borderId="25" xfId="0" applyNumberFormat="1" applyFont="1" applyBorder="1" applyAlignment="1">
      <alignment horizontal="left" vertical="center" readingOrder="1"/>
    </xf>
    <xf numFmtId="166" fontId="29" fillId="0" borderId="25" xfId="0" applyNumberFormat="1" applyFont="1" applyBorder="1" applyAlignment="1">
      <alignment horizontal="right" vertical="center" readingOrder="1"/>
    </xf>
    <xf numFmtId="4" fontId="29" fillId="0" borderId="25" xfId="0" applyNumberFormat="1" applyFont="1" applyBorder="1" applyAlignment="1">
      <alignment horizontal="right" vertical="center" readingOrder="1"/>
    </xf>
    <xf numFmtId="3" fontId="29" fillId="0" borderId="0" xfId="0" applyNumberFormat="1" applyFont="1" applyFill="1" applyBorder="1" applyAlignment="1">
      <alignment horizontal="right" vertical="center" readingOrder="1"/>
    </xf>
    <xf numFmtId="49" fontId="29" fillId="6" borderId="0" xfId="0" applyNumberFormat="1" applyFont="1" applyFill="1" applyBorder="1" applyAlignment="1">
      <alignment horizontal="center" vertical="center" readingOrder="1"/>
    </xf>
    <xf numFmtId="49" fontId="29" fillId="6" borderId="0" xfId="0" applyNumberFormat="1" applyFont="1" applyFill="1" applyBorder="1" applyAlignment="1">
      <alignment horizontal="left" vertical="center" readingOrder="1"/>
    </xf>
    <xf numFmtId="49" fontId="32" fillId="0" borderId="0" xfId="1" applyNumberFormat="1" applyFont="1" applyFill="1" applyBorder="1" applyAlignment="1" applyProtection="1">
      <alignment horizontal="left" vertical="top" wrapText="1" shrinkToFit="1" readingOrder="1"/>
    </xf>
    <xf numFmtId="49" fontId="29" fillId="0" borderId="0" xfId="0" applyNumberFormat="1" applyFont="1" applyBorder="1" applyAlignment="1">
      <alignment horizontal="left" vertical="center" readingOrder="1"/>
    </xf>
    <xf numFmtId="166" fontId="29" fillId="0" borderId="0" xfId="0" applyNumberFormat="1" applyFont="1" applyBorder="1" applyAlignment="1">
      <alignment horizontal="right" vertical="center" readingOrder="1"/>
    </xf>
    <xf numFmtId="4" fontId="29" fillId="0" borderId="0" xfId="0" applyNumberFormat="1" applyFont="1" applyBorder="1" applyAlignment="1">
      <alignment horizontal="right" vertical="center" readingOrder="1"/>
    </xf>
    <xf numFmtId="3" fontId="29" fillId="0" borderId="26" xfId="0" applyNumberFormat="1" applyFont="1" applyFill="1" applyBorder="1" applyAlignment="1">
      <alignment horizontal="right" vertical="center" readingOrder="1"/>
    </xf>
    <xf numFmtId="49" fontId="29" fillId="6" borderId="26" xfId="0" applyNumberFormat="1" applyFont="1" applyFill="1" applyBorder="1" applyAlignment="1">
      <alignment horizontal="center" vertical="center" readingOrder="1"/>
    </xf>
    <xf numFmtId="49" fontId="29" fillId="6" borderId="26" xfId="0" applyNumberFormat="1" applyFont="1" applyFill="1" applyBorder="1" applyAlignment="1">
      <alignment horizontal="left" vertical="center" readingOrder="1"/>
    </xf>
    <xf numFmtId="49" fontId="32" fillId="0" borderId="26" xfId="1" applyNumberFormat="1" applyFont="1" applyFill="1" applyBorder="1" applyAlignment="1" applyProtection="1">
      <alignment horizontal="left" vertical="top" wrapText="1" shrinkToFit="1" readingOrder="1"/>
    </xf>
    <xf numFmtId="49" fontId="29" fillId="0" borderId="26" xfId="0" applyNumberFormat="1" applyFont="1" applyBorder="1" applyAlignment="1">
      <alignment horizontal="left" vertical="center" readingOrder="1"/>
    </xf>
    <xf numFmtId="166" fontId="29" fillId="0" borderId="26" xfId="0" applyNumberFormat="1" applyFont="1" applyBorder="1" applyAlignment="1">
      <alignment horizontal="right" vertical="center" readingOrder="1"/>
    </xf>
    <xf numFmtId="4" fontId="29" fillId="0" borderId="26" xfId="0" applyNumberFormat="1" applyFont="1" applyBorder="1" applyAlignment="1">
      <alignment horizontal="right" vertical="center" readingOrder="1"/>
    </xf>
    <xf numFmtId="49" fontId="31" fillId="0" borderId="11" xfId="0" applyNumberFormat="1" applyFont="1" applyBorder="1" applyAlignment="1">
      <alignment horizontal="left" vertical="top" wrapText="1" shrinkToFit="1" readingOrder="1"/>
    </xf>
    <xf numFmtId="1" fontId="23" fillId="0" borderId="28" xfId="0" applyNumberFormat="1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right" vertical="center" wrapText="1"/>
    </xf>
    <xf numFmtId="49" fontId="40" fillId="0" borderId="28" xfId="0" applyNumberFormat="1" applyFont="1" applyBorder="1" applyAlignment="1">
      <alignment horizontal="left" vertical="center" readingOrder="1"/>
    </xf>
    <xf numFmtId="0" fontId="23" fillId="0" borderId="28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wrapText="1"/>
    </xf>
    <xf numFmtId="2" fontId="27" fillId="0" borderId="28" xfId="0" applyNumberFormat="1" applyFont="1" applyBorder="1" applyAlignment="1">
      <alignment horizontal="right" vertical="center" shrinkToFit="1"/>
    </xf>
    <xf numFmtId="167" fontId="24" fillId="9" borderId="28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28" xfId="0" applyNumberFormat="1" applyFont="1" applyBorder="1" applyAlignment="1">
      <alignment horizontal="right" vertical="center" readingOrder="1"/>
    </xf>
    <xf numFmtId="1" fontId="23" fillId="0" borderId="29" xfId="0" applyNumberFormat="1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right" vertical="center" wrapText="1"/>
    </xf>
    <xf numFmtId="49" fontId="40" fillId="0" borderId="29" xfId="0" applyNumberFormat="1" applyFont="1" applyBorder="1" applyAlignment="1">
      <alignment horizontal="left" vertical="center" readingOrder="1"/>
    </xf>
    <xf numFmtId="0" fontId="23" fillId="0" borderId="29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wrapText="1"/>
    </xf>
    <xf numFmtId="2" fontId="27" fillId="0" borderId="29" xfId="0" applyNumberFormat="1" applyFont="1" applyBorder="1" applyAlignment="1">
      <alignment horizontal="right" vertical="center" shrinkToFit="1"/>
    </xf>
    <xf numFmtId="167" fontId="24" fillId="9" borderId="29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29" xfId="0" applyNumberFormat="1" applyFont="1" applyBorder="1" applyAlignment="1">
      <alignment horizontal="right" vertical="center" readingOrder="1"/>
    </xf>
    <xf numFmtId="0" fontId="0" fillId="0" borderId="11" xfId="0" applyBorder="1" applyAlignment="1">
      <alignment vertical="top"/>
    </xf>
    <xf numFmtId="4" fontId="20" fillId="10" borderId="14" xfId="0" applyNumberFormat="1" applyFont="1" applyFill="1" applyBorder="1" applyAlignment="1">
      <alignment horizontal="center" vertical="center" readingOrder="1"/>
    </xf>
    <xf numFmtId="4" fontId="20" fillId="10" borderId="13" xfId="0" applyNumberFormat="1" applyFont="1" applyFill="1" applyBorder="1" applyAlignment="1">
      <alignment horizontal="center" vertical="center" readingOrder="1"/>
    </xf>
    <xf numFmtId="4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22" xfId="0" applyFont="1" applyBorder="1" applyAlignment="1">
      <alignment horizontal="center"/>
    </xf>
    <xf numFmtId="4" fontId="17" fillId="2" borderId="14" xfId="0" applyNumberFormat="1" applyFont="1" applyFill="1" applyBorder="1" applyAlignment="1" applyProtection="1">
      <alignment horizontal="center" vertical="center" readingOrder="1"/>
      <protection locked="0"/>
    </xf>
    <xf numFmtId="4" fontId="17" fillId="2" borderId="13" xfId="0" applyNumberFormat="1" applyFont="1" applyFill="1" applyBorder="1" applyAlignment="1" applyProtection="1">
      <alignment horizontal="center" vertical="center" readingOrder="1"/>
      <protection locked="0"/>
    </xf>
    <xf numFmtId="0" fontId="0" fillId="9" borderId="0" xfId="0" applyFill="1" applyAlignment="1">
      <alignment horizontal="center" vertical="top"/>
    </xf>
    <xf numFmtId="4" fontId="15" fillId="0" borderId="10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 readingOrder="1"/>
    </xf>
    <xf numFmtId="4" fontId="19" fillId="0" borderId="13" xfId="0" applyNumberFormat="1" applyFont="1" applyBorder="1" applyAlignment="1">
      <alignment horizontal="center" vertical="center" readingOrder="1"/>
    </xf>
    <xf numFmtId="4" fontId="20" fillId="7" borderId="14" xfId="0" applyNumberFormat="1" applyFont="1" applyFill="1" applyBorder="1" applyAlignment="1">
      <alignment horizontal="center" vertical="center" readingOrder="1"/>
    </xf>
    <xf numFmtId="4" fontId="20" fillId="7" borderId="13" xfId="0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center" vertical="center"/>
    </xf>
    <xf numFmtId="4" fontId="13" fillId="4" borderId="9" xfId="0" applyNumberFormat="1" applyFont="1" applyFill="1" applyBorder="1" applyAlignment="1">
      <alignment horizontal="right" vertical="center"/>
    </xf>
    <xf numFmtId="4" fontId="13" fillId="4" borderId="9" xfId="0" applyNumberFormat="1" applyFont="1" applyFill="1" applyBorder="1" applyAlignment="1">
      <alignment horizontal="center" vertical="center"/>
    </xf>
    <xf numFmtId="2" fontId="17" fillId="2" borderId="11" xfId="0" applyNumberFormat="1" applyFont="1" applyFill="1" applyBorder="1" applyAlignment="1">
      <alignment horizontal="right" vertical="top" shrinkToFit="1"/>
    </xf>
    <xf numFmtId="0" fontId="0" fillId="0" borderId="11" xfId="0" applyFill="1" applyBorder="1" applyAlignment="1">
      <alignment horizontal="left" wrapText="1"/>
    </xf>
    <xf numFmtId="2" fontId="17" fillId="2" borderId="11" xfId="0" applyNumberFormat="1" applyFont="1" applyFill="1" applyBorder="1" applyAlignment="1">
      <alignment horizontal="right" vertical="center" shrinkToFit="1"/>
    </xf>
    <xf numFmtId="4" fontId="17" fillId="2" borderId="11" xfId="0" applyNumberFormat="1" applyFont="1" applyFill="1" applyBorder="1" applyAlignment="1">
      <alignment horizontal="right" vertical="top" shrinkToFit="1"/>
    </xf>
    <xf numFmtId="4" fontId="28" fillId="2" borderId="11" xfId="0" applyNumberFormat="1" applyFont="1" applyFill="1" applyBorder="1" applyAlignment="1">
      <alignment horizontal="right" vertical="top" shrinkToFit="1"/>
    </xf>
    <xf numFmtId="0" fontId="0" fillId="0" borderId="11" xfId="0" applyFill="1" applyBorder="1" applyAlignment="1">
      <alignment horizontal="left" vertical="center" wrapText="1"/>
    </xf>
    <xf numFmtId="4" fontId="29" fillId="2" borderId="11" xfId="0" applyNumberFormat="1" applyFont="1" applyFill="1" applyBorder="1" applyAlignment="1">
      <alignment horizontal="right" vertical="top" shrinkToFit="1"/>
    </xf>
    <xf numFmtId="2" fontId="29" fillId="2" borderId="11" xfId="0" applyNumberFormat="1" applyFont="1" applyFill="1" applyBorder="1" applyAlignment="1">
      <alignment horizontal="right" vertical="top" shrinkToFit="1"/>
    </xf>
    <xf numFmtId="2" fontId="28" fillId="2" borderId="11" xfId="0" applyNumberFormat="1" applyFont="1" applyFill="1" applyBorder="1" applyAlignment="1">
      <alignment horizontal="right" vertical="top" shrinkToFit="1"/>
    </xf>
    <xf numFmtId="49" fontId="35" fillId="0" borderId="25" xfId="1" applyNumberFormat="1" applyFont="1" applyFill="1" applyBorder="1" applyAlignment="1" applyProtection="1">
      <alignment horizontal="left" vertical="top" wrapText="1" shrinkToFit="1" readingOrder="1"/>
    </xf>
    <xf numFmtId="49" fontId="35" fillId="0" borderId="0" xfId="1" applyNumberFormat="1" applyFont="1" applyFill="1" applyBorder="1" applyAlignment="1" applyProtection="1">
      <alignment horizontal="left" vertical="top" wrapText="1" shrinkToFit="1" readingOrder="1"/>
    </xf>
    <xf numFmtId="49" fontId="35" fillId="0" borderId="26" xfId="1" applyNumberFormat="1" applyFont="1" applyFill="1" applyBorder="1" applyAlignment="1" applyProtection="1">
      <alignment horizontal="left" vertical="top" wrapText="1" shrinkToFit="1" readingOrder="1"/>
    </xf>
    <xf numFmtId="0" fontId="0" fillId="0" borderId="25" xfId="0" applyFill="1" applyBorder="1"/>
    <xf numFmtId="0" fontId="0" fillId="0" borderId="25" xfId="0" applyBorder="1"/>
    <xf numFmtId="49" fontId="20" fillId="0" borderId="25" xfId="0" applyNumberFormat="1" applyFont="1" applyBorder="1" applyAlignment="1">
      <alignment horizontal="left" vertical="center" readingOrder="1"/>
    </xf>
    <xf numFmtId="49" fontId="38" fillId="0" borderId="25" xfId="0" applyNumberFormat="1" applyFont="1" applyBorder="1" applyAlignment="1">
      <alignment horizontal="left" vertical="top" wrapText="1" shrinkToFit="1" readingOrder="1"/>
    </xf>
    <xf numFmtId="166" fontId="38" fillId="0" borderId="25" xfId="0" applyNumberFormat="1" applyFont="1" applyBorder="1" applyAlignment="1">
      <alignment horizontal="right" vertical="center" readingOrder="1"/>
    </xf>
    <xf numFmtId="0" fontId="0" fillId="0" borderId="25" xfId="0" applyFill="1" applyBorder="1" applyAlignment="1">
      <alignment horizontal="left" wrapText="1"/>
    </xf>
    <xf numFmtId="4" fontId="20" fillId="0" borderId="25" xfId="0" applyNumberFormat="1" applyFont="1" applyBorder="1" applyAlignment="1">
      <alignment horizontal="right" vertical="center" readingOrder="1"/>
    </xf>
    <xf numFmtId="0" fontId="0" fillId="0" borderId="0" xfId="0" applyFill="1" applyBorder="1"/>
    <xf numFmtId="0" fontId="0" fillId="0" borderId="0" xfId="0" applyBorder="1"/>
    <xf numFmtId="49" fontId="20" fillId="0" borderId="0" xfId="0" applyNumberFormat="1" applyFont="1" applyBorder="1" applyAlignment="1">
      <alignment horizontal="left" vertical="center" readingOrder="1"/>
    </xf>
    <xf numFmtId="49" fontId="38" fillId="0" borderId="0" xfId="0" applyNumberFormat="1" applyFont="1" applyBorder="1" applyAlignment="1">
      <alignment horizontal="left" vertical="top" wrapText="1" shrinkToFit="1" readingOrder="1"/>
    </xf>
    <xf numFmtId="166" fontId="38" fillId="0" borderId="0" xfId="0" applyNumberFormat="1" applyFont="1" applyBorder="1" applyAlignment="1">
      <alignment horizontal="right" vertical="center" readingOrder="1"/>
    </xf>
    <xf numFmtId="0" fontId="0" fillId="0" borderId="0" xfId="0" applyFill="1" applyBorder="1" applyAlignment="1">
      <alignment horizontal="left" wrapText="1"/>
    </xf>
    <xf numFmtId="4" fontId="20" fillId="0" borderId="0" xfId="0" applyNumberFormat="1" applyFont="1" applyBorder="1" applyAlignment="1">
      <alignment horizontal="right" vertical="center" readingOrder="1"/>
    </xf>
    <xf numFmtId="0" fontId="0" fillId="0" borderId="26" xfId="0" applyFill="1" applyBorder="1"/>
    <xf numFmtId="0" fontId="0" fillId="0" borderId="26" xfId="0" applyBorder="1"/>
    <xf numFmtId="49" fontId="20" fillId="0" borderId="26" xfId="0" applyNumberFormat="1" applyFont="1" applyBorder="1" applyAlignment="1">
      <alignment horizontal="left" vertical="center" readingOrder="1"/>
    </xf>
    <xf numFmtId="49" fontId="38" fillId="0" borderId="26" xfId="0" applyNumberFormat="1" applyFont="1" applyBorder="1" applyAlignment="1">
      <alignment horizontal="left" vertical="top" wrapText="1" shrinkToFit="1" readingOrder="1"/>
    </xf>
    <xf numFmtId="166" fontId="38" fillId="0" borderId="26" xfId="0" applyNumberFormat="1" applyFont="1" applyBorder="1" applyAlignment="1">
      <alignment horizontal="right" vertical="center" readingOrder="1"/>
    </xf>
    <xf numFmtId="0" fontId="0" fillId="0" borderId="26" xfId="0" applyFill="1" applyBorder="1" applyAlignment="1">
      <alignment horizontal="left" wrapText="1"/>
    </xf>
    <xf numFmtId="4" fontId="20" fillId="0" borderId="26" xfId="0" applyNumberFormat="1" applyFont="1" applyBorder="1" applyAlignment="1">
      <alignment horizontal="right" vertical="center" readingOrder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3268980</xdr:colOff>
      <xdr:row>1</xdr:row>
      <xdr:rowOff>53340</xdr:rowOff>
    </xdr:from>
    <xdr:to>
      <xdr:col>9</xdr:col>
      <xdr:colOff>457200</xdr:colOff>
      <xdr:row>14</xdr:row>
      <xdr:rowOff>129540</xdr:rowOff>
    </xdr:to>
    <xdr:sp macro="" textlink="">
      <xdr:nvSpPr>
        <xdr:cNvPr id="2" name="Zaoblený obdélník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4640580" y="253365"/>
          <a:ext cx="1826895" cy="25622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3</xdr:col>
      <xdr:colOff>151978</xdr:colOff>
      <xdr:row>7</xdr:row>
      <xdr:rowOff>106050</xdr:rowOff>
    </xdr:from>
    <xdr:to>
      <xdr:col>5</xdr:col>
      <xdr:colOff>809625</xdr:colOff>
      <xdr:row>14</xdr:row>
      <xdr:rowOff>152400</xdr:rowOff>
    </xdr:to>
    <xdr:pic>
      <xdr:nvPicPr>
        <xdr:cNvPr id="3" name="Obrázek 2" descr="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128" y="1458600"/>
          <a:ext cx="3619922" cy="137985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2</xdr:row>
      <xdr:rowOff>190177</xdr:rowOff>
    </xdr:from>
    <xdr:to>
      <xdr:col>9</xdr:col>
      <xdr:colOff>286783</xdr:colOff>
      <xdr:row>7</xdr:row>
      <xdr:rowOff>66675</xdr:rowOff>
    </xdr:to>
    <xdr:pic>
      <xdr:nvPicPr>
        <xdr:cNvPr id="4" name="Obrázek 3" descr="2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81549" y="580702"/>
          <a:ext cx="1515509" cy="848048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142876</xdr:colOff>
      <xdr:row>7</xdr:row>
      <xdr:rowOff>166106</xdr:rowOff>
    </xdr:from>
    <xdr:to>
      <xdr:col>9</xdr:col>
      <xdr:colOff>295276</xdr:colOff>
      <xdr:row>12</xdr:row>
      <xdr:rowOff>167599</xdr:rowOff>
    </xdr:to>
    <xdr:pic>
      <xdr:nvPicPr>
        <xdr:cNvPr id="5" name="Obrázek 4" descr="3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81551" y="1518656"/>
          <a:ext cx="1524000" cy="95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vak.cz/p.sprchova-vanicka-perseus-pro-chrome/XA044401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6"/>
  <sheetViews>
    <sheetView tabSelected="1" topLeftCell="A208" workbookViewId="0">
      <selection activeCell="M217" sqref="M217"/>
    </sheetView>
  </sheetViews>
  <sheetFormatPr defaultRowHeight="15"/>
  <cols>
    <col min="1" max="1" width="1.140625" customWidth="1"/>
    <col min="2" max="2" width="3.85546875" customWidth="1"/>
    <col min="3" max="3" width="5.42578125" customWidth="1"/>
    <col min="4" max="4" width="6.140625" customWidth="1"/>
    <col min="6" max="6" width="34.42578125" customWidth="1"/>
    <col min="10" max="10" width="11.140625" customWidth="1"/>
  </cols>
  <sheetData>
    <row r="1" spans="2:10" ht="15.75" thickBot="1"/>
    <row r="2" spans="2:10">
      <c r="B2" s="1"/>
      <c r="C2" s="2" t="s">
        <v>0</v>
      </c>
      <c r="D2" s="3"/>
      <c r="E2" s="4"/>
      <c r="F2" s="4"/>
      <c r="G2" s="3"/>
      <c r="H2" s="3"/>
      <c r="I2" s="3"/>
      <c r="J2" s="5"/>
    </row>
    <row r="3" spans="2:10">
      <c r="B3" s="6"/>
      <c r="C3" s="7"/>
      <c r="D3" s="7"/>
      <c r="E3" s="7"/>
      <c r="F3" s="7"/>
      <c r="J3" s="8"/>
    </row>
    <row r="4" spans="2:10">
      <c r="B4" s="6"/>
      <c r="J4" s="8"/>
    </row>
    <row r="5" spans="2:10" ht="15.75" thickBot="1">
      <c r="B5" s="6"/>
      <c r="J5" s="8"/>
    </row>
    <row r="6" spans="2:10">
      <c r="B6" s="6"/>
      <c r="C6" s="1"/>
      <c r="D6" s="3" t="s">
        <v>1</v>
      </c>
      <c r="E6" s="3"/>
      <c r="F6" s="3"/>
      <c r="G6" s="3"/>
      <c r="H6" s="3"/>
      <c r="I6" s="3"/>
      <c r="J6" s="5"/>
    </row>
    <row r="7" spans="2:10">
      <c r="B7" s="6"/>
      <c r="C7" s="6"/>
      <c r="E7" t="s">
        <v>2</v>
      </c>
      <c r="J7" s="8"/>
    </row>
    <row r="8" spans="2:10">
      <c r="B8" s="6"/>
      <c r="C8" s="6"/>
      <c r="J8" s="8"/>
    </row>
    <row r="9" spans="2:10">
      <c r="B9" s="6"/>
      <c r="C9" s="6"/>
      <c r="J9" s="8"/>
    </row>
    <row r="10" spans="2:10">
      <c r="B10" s="6"/>
      <c r="C10" s="6"/>
      <c r="J10" s="8"/>
    </row>
    <row r="11" spans="2:10">
      <c r="B11" s="6"/>
      <c r="C11" s="6"/>
      <c r="J11" s="8"/>
    </row>
    <row r="12" spans="2:10">
      <c r="B12" s="6"/>
      <c r="C12" s="6"/>
      <c r="J12" s="8"/>
    </row>
    <row r="13" spans="2:10">
      <c r="B13" s="6"/>
      <c r="C13" s="6"/>
      <c r="J13" s="8"/>
    </row>
    <row r="14" spans="2:10">
      <c r="B14" s="6"/>
      <c r="C14" s="6"/>
      <c r="J14" s="8"/>
    </row>
    <row r="15" spans="2:10" ht="15.75" thickBot="1">
      <c r="B15" s="6"/>
      <c r="C15" s="9"/>
      <c r="D15" s="10"/>
      <c r="E15" s="10"/>
      <c r="F15" s="10"/>
      <c r="G15" s="10"/>
      <c r="H15" s="10"/>
      <c r="I15" s="10"/>
      <c r="J15" s="11"/>
    </row>
    <row r="16" spans="2:10" ht="15.75" thickBot="1">
      <c r="B16" s="9"/>
      <c r="C16" s="10"/>
      <c r="D16" s="10"/>
      <c r="E16" s="10"/>
      <c r="F16" s="10"/>
      <c r="G16" s="10"/>
      <c r="H16" s="10"/>
      <c r="I16" s="10"/>
      <c r="J16" s="11"/>
    </row>
    <row r="19" spans="1:10" ht="18">
      <c r="A19" s="12" t="s">
        <v>3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21">
      <c r="A21" s="13"/>
      <c r="B21" s="14" t="s">
        <v>4</v>
      </c>
      <c r="C21" s="13"/>
      <c r="D21" s="15" t="s">
        <v>5</v>
      </c>
      <c r="E21" t="s">
        <v>2</v>
      </c>
      <c r="F21" s="13"/>
      <c r="G21" s="13"/>
      <c r="H21" s="13"/>
      <c r="I21" s="13"/>
      <c r="J21" s="13"/>
    </row>
    <row r="22" spans="1:10">
      <c r="A22" s="13"/>
      <c r="B22" s="13"/>
      <c r="C22" s="13"/>
      <c r="D22" s="16"/>
      <c r="E22" s="252"/>
      <c r="F22" s="252"/>
      <c r="G22" s="16"/>
      <c r="H22" s="13"/>
      <c r="I22" s="13"/>
      <c r="J22" s="13"/>
    </row>
    <row r="23" spans="1:10">
      <c r="A23" s="13"/>
      <c r="B23" s="13"/>
      <c r="C23" s="13"/>
      <c r="D23" s="16"/>
      <c r="E23" s="16"/>
      <c r="F23" s="16"/>
      <c r="G23" s="16"/>
      <c r="H23" s="13"/>
      <c r="I23" s="13"/>
      <c r="J23" s="13"/>
    </row>
    <row r="24" spans="1:10">
      <c r="B24" s="14" t="s">
        <v>6</v>
      </c>
      <c r="D24" s="17"/>
      <c r="E24" s="17"/>
      <c r="F24" s="17"/>
      <c r="G24" s="17"/>
    </row>
    <row r="25" spans="1:10">
      <c r="A25" s="13"/>
      <c r="B25" s="14" t="s">
        <v>7</v>
      </c>
      <c r="C25" s="13"/>
      <c r="D25" s="13"/>
      <c r="E25" s="18" t="s">
        <v>8</v>
      </c>
      <c r="F25" s="13"/>
      <c r="G25" s="13"/>
      <c r="H25" s="14" t="s">
        <v>9</v>
      </c>
      <c r="I25" s="19">
        <v>45711</v>
      </c>
      <c r="J25" s="13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8" t="s">
        <v>10</v>
      </c>
      <c r="C27" s="13"/>
      <c r="D27" s="13"/>
      <c r="E27" s="18" t="s">
        <v>11</v>
      </c>
      <c r="F27" s="13"/>
      <c r="G27" s="13"/>
      <c r="H27" s="14"/>
      <c r="I27" s="16"/>
      <c r="J27" s="13"/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>
      <c r="A29" s="13"/>
      <c r="B29" s="13"/>
      <c r="C29" s="244"/>
      <c r="D29" s="245"/>
      <c r="E29" s="13" t="s">
        <v>237</v>
      </c>
      <c r="F29" s="13"/>
      <c r="G29" s="13"/>
      <c r="H29" s="13"/>
      <c r="I29" s="13"/>
      <c r="J29" s="13"/>
    </row>
    <row r="30" spans="1:10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>
      <c r="A31" s="13"/>
      <c r="B31" s="13" t="s">
        <v>238</v>
      </c>
      <c r="C31" s="13"/>
      <c r="D31" s="13"/>
      <c r="E31" s="246"/>
      <c r="F31" s="246"/>
      <c r="G31" s="246"/>
      <c r="H31" s="246"/>
      <c r="I31" s="13"/>
      <c r="J31" s="13"/>
    </row>
    <row r="32" spans="1:10">
      <c r="A32" s="13"/>
      <c r="B32" s="13"/>
      <c r="C32" s="13"/>
      <c r="D32" s="13"/>
      <c r="E32" s="246"/>
      <c r="F32" s="246"/>
      <c r="G32" s="246"/>
      <c r="H32" s="246"/>
      <c r="I32" s="13"/>
      <c r="J32" s="13"/>
    </row>
    <row r="33" spans="1:10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>
      <c r="A34" s="13"/>
      <c r="B34" s="20" t="s">
        <v>12</v>
      </c>
      <c r="C34" s="21"/>
      <c r="D34" s="21"/>
      <c r="E34" s="21"/>
      <c r="F34" s="21"/>
      <c r="G34" s="21"/>
      <c r="H34" s="21"/>
      <c r="I34" s="22" t="s">
        <v>13</v>
      </c>
      <c r="J34" s="13"/>
    </row>
    <row r="35" spans="1:10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5.75">
      <c r="A37" s="13"/>
      <c r="B37" s="23" t="s">
        <v>14</v>
      </c>
      <c r="C37" s="13"/>
      <c r="D37" s="13"/>
      <c r="E37" s="13"/>
      <c r="F37" s="13"/>
      <c r="G37" s="13"/>
      <c r="H37" s="253">
        <f>H38+H43+I53</f>
        <v>0</v>
      </c>
      <c r="I37" s="253"/>
      <c r="J37" s="13"/>
    </row>
    <row r="38" spans="1:10">
      <c r="A38" s="24"/>
      <c r="B38" s="24"/>
      <c r="C38" s="25" t="s">
        <v>15</v>
      </c>
      <c r="D38" s="26"/>
      <c r="E38" s="26"/>
      <c r="F38" s="26"/>
      <c r="G38" s="26"/>
      <c r="H38" s="254">
        <f>SUM(I39:I39)</f>
        <v>0</v>
      </c>
      <c r="I38" s="254"/>
      <c r="J38" s="24"/>
    </row>
    <row r="39" spans="1:10">
      <c r="A39" s="27"/>
      <c r="B39" s="27"/>
      <c r="C39" s="28" t="s">
        <v>16</v>
      </c>
      <c r="D39" s="29"/>
      <c r="E39" s="29"/>
      <c r="F39" s="29"/>
      <c r="G39" s="29"/>
      <c r="H39" s="29"/>
      <c r="I39" s="30">
        <f>J60</f>
        <v>0</v>
      </c>
      <c r="J39" s="27"/>
    </row>
    <row r="40" spans="1:10">
      <c r="A40" s="27"/>
      <c r="B40" s="27"/>
      <c r="C40" s="31"/>
      <c r="D40" s="27"/>
      <c r="E40" s="27"/>
      <c r="F40" s="27"/>
      <c r="G40" s="27"/>
      <c r="H40" s="27"/>
      <c r="I40" s="32"/>
      <c r="J40" s="27"/>
    </row>
    <row r="41" spans="1:10">
      <c r="A41" s="27"/>
      <c r="B41" s="27"/>
      <c r="C41" s="31"/>
      <c r="D41" s="27"/>
      <c r="E41" s="27"/>
      <c r="F41" s="27"/>
      <c r="G41" s="27"/>
      <c r="H41" s="27"/>
      <c r="I41" s="32"/>
      <c r="J41" s="27"/>
    </row>
    <row r="42" spans="1:10">
      <c r="A42" s="27"/>
      <c r="B42" s="27"/>
      <c r="C42" s="31"/>
      <c r="D42" s="27"/>
      <c r="E42" s="27"/>
      <c r="F42" s="27"/>
      <c r="G42" s="27"/>
      <c r="H42" s="27"/>
      <c r="I42" s="32"/>
      <c r="J42" s="27"/>
    </row>
    <row r="43" spans="1:10">
      <c r="A43" s="24"/>
      <c r="B43" s="24"/>
      <c r="C43" s="25" t="s">
        <v>17</v>
      </c>
      <c r="D43" s="26"/>
      <c r="E43" s="26"/>
      <c r="F43" s="26"/>
      <c r="G43" s="26"/>
      <c r="H43" s="255">
        <f>SUM(H44:I49)</f>
        <v>0</v>
      </c>
      <c r="I43" s="255"/>
      <c r="J43" s="24"/>
    </row>
    <row r="44" spans="1:10">
      <c r="A44" s="24"/>
      <c r="B44" s="24"/>
      <c r="C44" s="28" t="s">
        <v>18</v>
      </c>
      <c r="D44" s="33"/>
      <c r="E44" s="33"/>
      <c r="F44" s="33"/>
      <c r="G44" s="33"/>
      <c r="H44" s="247">
        <f>J73</f>
        <v>0</v>
      </c>
      <c r="I44" s="247"/>
      <c r="J44" s="24"/>
    </row>
    <row r="45" spans="1:10">
      <c r="A45" s="24"/>
      <c r="B45" s="24"/>
      <c r="C45" s="28" t="s">
        <v>19</v>
      </c>
      <c r="D45" s="33"/>
      <c r="E45" s="33"/>
      <c r="F45" s="33"/>
      <c r="G45" s="33"/>
      <c r="H45" s="247">
        <f>J81</f>
        <v>0</v>
      </c>
      <c r="I45" s="247"/>
      <c r="J45" s="24"/>
    </row>
    <row r="46" spans="1:10">
      <c r="A46" s="24"/>
      <c r="B46" s="24"/>
      <c r="C46" s="28" t="s">
        <v>246</v>
      </c>
      <c r="D46" s="33"/>
      <c r="E46" s="33"/>
      <c r="F46" s="33"/>
      <c r="G46" s="33"/>
      <c r="H46" s="247">
        <f>J199</f>
        <v>0</v>
      </c>
      <c r="I46" s="247"/>
      <c r="J46" s="24"/>
    </row>
    <row r="47" spans="1:10">
      <c r="A47" s="24"/>
      <c r="B47" s="24"/>
      <c r="C47" s="28" t="s">
        <v>20</v>
      </c>
      <c r="D47" s="33"/>
      <c r="E47" s="33"/>
      <c r="F47" s="33"/>
      <c r="G47" s="33"/>
      <c r="H47" s="247">
        <f>J205</f>
        <v>0</v>
      </c>
      <c r="I47" s="247"/>
      <c r="J47" s="24"/>
    </row>
    <row r="48" spans="1:10">
      <c r="A48" s="24"/>
      <c r="B48" s="24"/>
      <c r="C48" s="28" t="s">
        <v>21</v>
      </c>
      <c r="D48" s="33"/>
      <c r="E48" s="33"/>
      <c r="F48" s="33"/>
      <c r="G48" s="33"/>
      <c r="H48" s="247">
        <f>J212</f>
        <v>0</v>
      </c>
      <c r="I48" s="247"/>
      <c r="J48" s="24"/>
    </row>
    <row r="49" spans="1:10">
      <c r="A49" s="24"/>
      <c r="B49" s="24"/>
      <c r="C49" s="28" t="s">
        <v>22</v>
      </c>
      <c r="D49" s="33"/>
      <c r="E49" s="33"/>
      <c r="F49" s="33"/>
      <c r="G49" s="33"/>
      <c r="H49" s="247">
        <f>J230</f>
        <v>0</v>
      </c>
      <c r="I49" s="247"/>
      <c r="J49" s="24"/>
    </row>
    <row r="50" spans="1:10">
      <c r="A50" s="24"/>
      <c r="B50" s="24"/>
      <c r="C50" s="31"/>
      <c r="D50" s="24"/>
      <c r="E50" s="24"/>
      <c r="F50" s="24"/>
      <c r="G50" s="24"/>
      <c r="H50" s="24"/>
      <c r="I50" s="32"/>
      <c r="J50" s="24"/>
    </row>
    <row r="51" spans="1:10">
      <c r="A51" s="24"/>
      <c r="B51" s="24"/>
      <c r="C51" s="31"/>
      <c r="D51" s="24"/>
      <c r="E51" s="24"/>
      <c r="F51" s="24"/>
      <c r="G51" s="24"/>
      <c r="H51" s="24"/>
      <c r="I51" s="32"/>
      <c r="J51" s="24"/>
    </row>
    <row r="52" spans="1:10">
      <c r="A52" s="24"/>
      <c r="B52" s="24"/>
      <c r="C52" s="28"/>
      <c r="D52" s="33"/>
      <c r="E52" s="33"/>
      <c r="F52" s="33"/>
      <c r="G52" s="33"/>
      <c r="H52" s="33"/>
      <c r="I52" s="30"/>
      <c r="J52" s="24"/>
    </row>
    <row r="53" spans="1:10">
      <c r="A53" s="24"/>
      <c r="B53" s="24"/>
      <c r="C53" s="25" t="s">
        <v>23</v>
      </c>
      <c r="D53" s="26"/>
      <c r="E53" s="26"/>
      <c r="F53" s="26"/>
      <c r="G53" s="26"/>
      <c r="H53" s="26"/>
      <c r="I53" s="34">
        <f>SUM(I54)</f>
        <v>0</v>
      </c>
      <c r="J53" s="24"/>
    </row>
    <row r="54" spans="1:10">
      <c r="A54" s="27"/>
      <c r="B54" s="27"/>
      <c r="C54" s="28" t="s">
        <v>24</v>
      </c>
      <c r="D54" s="29"/>
      <c r="E54" s="29"/>
      <c r="F54" s="29"/>
      <c r="G54" s="29"/>
      <c r="H54" s="29"/>
      <c r="I54" s="30">
        <f>J237</f>
        <v>0</v>
      </c>
      <c r="J54" s="27"/>
    </row>
    <row r="55" spans="1:10">
      <c r="A55" s="27"/>
      <c r="B55" s="27"/>
      <c r="C55" s="31"/>
      <c r="D55" s="27"/>
      <c r="E55" s="27"/>
      <c r="F55" s="27"/>
      <c r="G55" s="27"/>
      <c r="H55" s="27"/>
      <c r="I55" s="32"/>
      <c r="J55" s="27"/>
    </row>
    <row r="57" spans="1:10" ht="31.5">
      <c r="A57" s="35"/>
      <c r="B57" s="36" t="s">
        <v>25</v>
      </c>
      <c r="C57" s="37" t="s">
        <v>26</v>
      </c>
      <c r="D57" s="37" t="s">
        <v>27</v>
      </c>
      <c r="E57" s="37" t="s">
        <v>28</v>
      </c>
      <c r="F57" s="37" t="s">
        <v>29</v>
      </c>
      <c r="G57" s="37" t="s">
        <v>30</v>
      </c>
      <c r="H57" s="37" t="s">
        <v>31</v>
      </c>
      <c r="I57" s="37" t="s">
        <v>32</v>
      </c>
      <c r="J57" s="37" t="s">
        <v>33</v>
      </c>
    </row>
    <row r="58" spans="1:10" ht="27.75" customHeight="1">
      <c r="A58" s="35"/>
      <c r="B58" s="38"/>
      <c r="C58" s="39"/>
      <c r="D58" s="39"/>
      <c r="E58" s="39"/>
      <c r="F58" s="40" t="s">
        <v>34</v>
      </c>
      <c r="G58" s="40"/>
      <c r="H58" s="248">
        <f>I59+I72+I236</f>
        <v>0</v>
      </c>
      <c r="I58" s="248"/>
      <c r="J58" s="249"/>
    </row>
    <row r="59" spans="1:10">
      <c r="A59" s="41"/>
      <c r="B59" s="42">
        <v>0</v>
      </c>
      <c r="C59" s="43" t="s">
        <v>35</v>
      </c>
      <c r="D59" s="44"/>
      <c r="E59" s="44" t="s">
        <v>36</v>
      </c>
      <c r="F59" s="45" t="s">
        <v>37</v>
      </c>
      <c r="G59" s="44"/>
      <c r="H59" s="46"/>
      <c r="I59" s="250">
        <f>J60</f>
        <v>0</v>
      </c>
      <c r="J59" s="251"/>
    </row>
    <row r="60" spans="1:10">
      <c r="E60" s="47" t="s">
        <v>38</v>
      </c>
      <c r="F60" s="48" t="s">
        <v>39</v>
      </c>
      <c r="G60" s="47"/>
      <c r="H60" s="49"/>
      <c r="I60" s="50"/>
      <c r="J60" s="50">
        <f>SUM(J61:J68)</f>
        <v>0</v>
      </c>
    </row>
    <row r="61" spans="1:10" ht="31.5">
      <c r="B61" s="170">
        <v>1</v>
      </c>
      <c r="C61" s="51" t="s">
        <v>40</v>
      </c>
      <c r="D61" s="52" t="s">
        <v>36</v>
      </c>
      <c r="E61" s="53" t="s">
        <v>41</v>
      </c>
      <c r="F61" s="138" t="s">
        <v>42</v>
      </c>
      <c r="G61" s="55" t="s">
        <v>43</v>
      </c>
      <c r="H61" s="56">
        <v>4.2</v>
      </c>
      <c r="I61" s="256"/>
      <c r="J61" s="58">
        <f t="shared" ref="J61:J64" si="0">I61*H61</f>
        <v>0</v>
      </c>
    </row>
    <row r="62" spans="1:10" ht="31.5">
      <c r="B62" s="170">
        <v>2</v>
      </c>
      <c r="C62" s="51" t="s">
        <v>40</v>
      </c>
      <c r="D62" s="52" t="s">
        <v>36</v>
      </c>
      <c r="E62" s="59" t="s">
        <v>44</v>
      </c>
      <c r="F62" s="151" t="s">
        <v>45</v>
      </c>
      <c r="G62" s="60" t="s">
        <v>43</v>
      </c>
      <c r="H62" s="61">
        <f>H61</f>
        <v>4.2</v>
      </c>
      <c r="I62" s="256"/>
      <c r="J62" s="58">
        <f t="shared" si="0"/>
        <v>0</v>
      </c>
    </row>
    <row r="63" spans="1:10">
      <c r="B63" s="170"/>
      <c r="C63" s="63"/>
      <c r="D63" s="55"/>
      <c r="E63" s="64"/>
      <c r="F63" s="152" t="s">
        <v>46</v>
      </c>
      <c r="G63" s="65"/>
      <c r="H63" s="64"/>
      <c r="I63" s="257"/>
      <c r="J63" s="66"/>
    </row>
    <row r="64" spans="1:10" ht="42">
      <c r="B64" s="170">
        <v>3</v>
      </c>
      <c r="C64" s="51" t="s">
        <v>40</v>
      </c>
      <c r="D64" s="52" t="s">
        <v>36</v>
      </c>
      <c r="E64" s="59" t="s">
        <v>47</v>
      </c>
      <c r="F64" s="151" t="s">
        <v>48</v>
      </c>
      <c r="G64" s="60" t="s">
        <v>43</v>
      </c>
      <c r="H64" s="61">
        <v>37.130000000000003</v>
      </c>
      <c r="I64" s="258"/>
      <c r="J64" s="58">
        <f t="shared" si="0"/>
        <v>0</v>
      </c>
    </row>
    <row r="65" spans="1:10">
      <c r="B65" s="170"/>
      <c r="C65" s="63"/>
      <c r="D65" s="55"/>
      <c r="E65" s="64"/>
      <c r="F65" s="152" t="s">
        <v>46</v>
      </c>
      <c r="G65" s="65"/>
      <c r="H65" s="64"/>
      <c r="I65" s="257"/>
      <c r="J65" s="66"/>
    </row>
    <row r="66" spans="1:10" ht="52.5">
      <c r="B66" s="170">
        <v>4</v>
      </c>
      <c r="C66" s="51" t="s">
        <v>40</v>
      </c>
      <c r="D66" s="52" t="s">
        <v>36</v>
      </c>
      <c r="E66" s="59" t="s">
        <v>49</v>
      </c>
      <c r="F66" s="151" t="s">
        <v>50</v>
      </c>
      <c r="G66" s="60" t="s">
        <v>43</v>
      </c>
      <c r="H66" s="61">
        <v>4.2</v>
      </c>
      <c r="I66" s="258"/>
      <c r="J66" s="58">
        <f t="shared" ref="J66:J68" si="1">I66*H66</f>
        <v>0</v>
      </c>
    </row>
    <row r="67" spans="1:10">
      <c r="B67" s="170"/>
      <c r="C67" s="63"/>
      <c r="D67" s="55"/>
      <c r="E67" s="64"/>
      <c r="F67" s="152" t="s">
        <v>46</v>
      </c>
      <c r="G67" s="65"/>
      <c r="H67" s="64"/>
      <c r="I67" s="257"/>
      <c r="J67" s="66"/>
    </row>
    <row r="68" spans="1:10" ht="31.5">
      <c r="B68" s="170">
        <v>5</v>
      </c>
      <c r="C68" s="51" t="s">
        <v>40</v>
      </c>
      <c r="D68" s="52" t="s">
        <v>36</v>
      </c>
      <c r="E68" s="59" t="s">
        <v>51</v>
      </c>
      <c r="F68" s="151" t="s">
        <v>52</v>
      </c>
      <c r="G68" s="60" t="s">
        <v>43</v>
      </c>
      <c r="H68" s="61">
        <v>0.2</v>
      </c>
      <c r="I68" s="259"/>
      <c r="J68" s="58">
        <f t="shared" si="1"/>
        <v>0</v>
      </c>
    </row>
    <row r="69" spans="1:10">
      <c r="B69" s="170"/>
      <c r="C69" s="63"/>
      <c r="D69" s="55"/>
      <c r="E69" s="64"/>
      <c r="F69" s="152" t="s">
        <v>46</v>
      </c>
      <c r="G69" s="65"/>
      <c r="H69" s="64"/>
      <c r="I69" s="64"/>
      <c r="J69" s="66"/>
    </row>
    <row r="70" spans="1:10" ht="15.75" thickBot="1">
      <c r="A70" s="67"/>
      <c r="B70" s="171"/>
      <c r="C70" s="67"/>
      <c r="D70" s="67"/>
      <c r="E70" s="67"/>
      <c r="F70" s="67"/>
      <c r="G70" s="67"/>
      <c r="H70" s="67"/>
      <c r="I70" s="67"/>
      <c r="J70" s="67"/>
    </row>
    <row r="71" spans="1:10" ht="7.5" customHeight="1" thickTop="1">
      <c r="B71" s="172"/>
    </row>
    <row r="72" spans="1:10">
      <c r="B72" s="172"/>
      <c r="C72" s="68" t="s">
        <v>35</v>
      </c>
      <c r="D72" s="69"/>
      <c r="E72" s="69" t="s">
        <v>53</v>
      </c>
      <c r="F72" s="70" t="s">
        <v>54</v>
      </c>
      <c r="G72" s="69"/>
      <c r="H72" s="71"/>
      <c r="I72" s="239">
        <f>J73+J81+J205+J212+J230+J199</f>
        <v>0</v>
      </c>
      <c r="J72" s="240"/>
    </row>
    <row r="73" spans="1:10">
      <c r="B73" s="172"/>
      <c r="E73" s="47" t="s">
        <v>55</v>
      </c>
      <c r="F73" s="48" t="s">
        <v>56</v>
      </c>
      <c r="G73" s="47"/>
      <c r="H73" s="49"/>
      <c r="I73" s="50"/>
      <c r="J73" s="50">
        <f>SUM(J74:J79)</f>
        <v>0</v>
      </c>
    </row>
    <row r="74" spans="1:10" ht="21">
      <c r="B74" s="170">
        <v>1</v>
      </c>
      <c r="C74" s="51" t="s">
        <v>40</v>
      </c>
      <c r="D74" s="52" t="s">
        <v>53</v>
      </c>
      <c r="E74" s="53" t="s">
        <v>57</v>
      </c>
      <c r="F74" s="138" t="s">
        <v>58</v>
      </c>
      <c r="G74" s="55" t="s">
        <v>59</v>
      </c>
      <c r="H74" s="56">
        <v>91.84</v>
      </c>
      <c r="I74" s="256"/>
      <c r="J74" s="58">
        <f t="shared" ref="J74" si="2">I74*H74</f>
        <v>0</v>
      </c>
    </row>
    <row r="75" spans="1:10">
      <c r="B75" s="173">
        <v>2</v>
      </c>
      <c r="C75" s="72" t="s">
        <v>60</v>
      </c>
      <c r="D75" s="73" t="s">
        <v>53</v>
      </c>
      <c r="E75" s="73" t="s">
        <v>61</v>
      </c>
      <c r="F75" s="149" t="s">
        <v>62</v>
      </c>
      <c r="G75" s="74" t="s">
        <v>43</v>
      </c>
      <c r="H75" s="75">
        <v>0.04</v>
      </c>
      <c r="I75" s="260"/>
      <c r="J75" s="76">
        <f>I75*H75</f>
        <v>0</v>
      </c>
    </row>
    <row r="76" spans="1:10">
      <c r="B76" s="179"/>
      <c r="C76" s="51"/>
      <c r="D76" s="77"/>
      <c r="E76" s="78"/>
      <c r="F76" s="150" t="s">
        <v>63</v>
      </c>
      <c r="G76" s="74"/>
      <c r="H76" s="75"/>
      <c r="I76" s="257"/>
      <c r="J76" s="80"/>
    </row>
    <row r="77" spans="1:10" ht="31.5">
      <c r="B77" s="170">
        <v>3</v>
      </c>
      <c r="C77" s="51" t="s">
        <v>40</v>
      </c>
      <c r="D77" s="52" t="s">
        <v>53</v>
      </c>
      <c r="E77" s="53" t="s">
        <v>64</v>
      </c>
      <c r="F77" s="138" t="s">
        <v>65</v>
      </c>
      <c r="G77" s="55" t="s">
        <v>59</v>
      </c>
      <c r="H77" s="56">
        <f>H78</f>
        <v>91.84</v>
      </c>
      <c r="I77" s="256"/>
      <c r="J77" s="58">
        <f t="shared" ref="J77" si="3">I77*H77</f>
        <v>0</v>
      </c>
    </row>
    <row r="78" spans="1:10">
      <c r="B78" s="179"/>
      <c r="C78" s="51"/>
      <c r="D78" s="77"/>
      <c r="E78" s="78"/>
      <c r="F78" s="150" t="s">
        <v>66</v>
      </c>
      <c r="G78" s="81"/>
      <c r="H78" s="82">
        <f>H74</f>
        <v>91.84</v>
      </c>
      <c r="I78" s="261"/>
      <c r="J78" s="83"/>
    </row>
    <row r="79" spans="1:10" ht="21">
      <c r="B79" s="170">
        <v>4</v>
      </c>
      <c r="C79" s="51" t="s">
        <v>40</v>
      </c>
      <c r="D79" s="52" t="s">
        <v>53</v>
      </c>
      <c r="E79" s="53" t="s">
        <v>67</v>
      </c>
      <c r="F79" s="138" t="s">
        <v>68</v>
      </c>
      <c r="G79" s="55" t="s">
        <v>69</v>
      </c>
      <c r="H79" s="256"/>
      <c r="I79" s="256"/>
      <c r="J79" s="58">
        <f t="shared" ref="J79" si="4">I79*H79</f>
        <v>0</v>
      </c>
    </row>
    <row r="80" spans="1:10">
      <c r="B80" s="172"/>
    </row>
    <row r="81" spans="2:10" ht="28.5" customHeight="1">
      <c r="B81" s="172"/>
      <c r="E81" s="47" t="s">
        <v>70</v>
      </c>
      <c r="F81" s="48" t="s">
        <v>71</v>
      </c>
      <c r="G81" s="47"/>
      <c r="H81" s="49"/>
      <c r="I81" s="50"/>
      <c r="J81" s="50">
        <f>SUM(J82:J197)</f>
        <v>0</v>
      </c>
    </row>
    <row r="82" spans="2:10">
      <c r="B82" s="170">
        <v>1</v>
      </c>
      <c r="C82" s="51" t="s">
        <v>40</v>
      </c>
      <c r="D82" s="52" t="s">
        <v>53</v>
      </c>
      <c r="E82" s="53" t="s">
        <v>72</v>
      </c>
      <c r="F82" s="54" t="s">
        <v>73</v>
      </c>
      <c r="G82" s="55" t="s">
        <v>74</v>
      </c>
      <c r="H82" s="56">
        <v>5</v>
      </c>
      <c r="I82" s="256"/>
      <c r="J82" s="58">
        <f t="shared" ref="J82:J86" si="5">I82*H82</f>
        <v>0</v>
      </c>
    </row>
    <row r="83" spans="2:10">
      <c r="B83" s="170">
        <v>2</v>
      </c>
      <c r="C83" s="51" t="s">
        <v>40</v>
      </c>
      <c r="D83" s="52" t="s">
        <v>53</v>
      </c>
      <c r="E83" s="53" t="s">
        <v>75</v>
      </c>
      <c r="F83" s="54" t="s">
        <v>76</v>
      </c>
      <c r="G83" s="55" t="s">
        <v>74</v>
      </c>
      <c r="H83" s="56">
        <v>5</v>
      </c>
      <c r="I83" s="256"/>
      <c r="J83" s="58">
        <f t="shared" si="5"/>
        <v>0</v>
      </c>
    </row>
    <row r="84" spans="2:10">
      <c r="B84" s="170">
        <v>3</v>
      </c>
      <c r="C84" s="51" t="s">
        <v>40</v>
      </c>
      <c r="D84" s="52" t="s">
        <v>53</v>
      </c>
      <c r="E84" s="53" t="s">
        <v>77</v>
      </c>
      <c r="F84" s="54" t="s">
        <v>78</v>
      </c>
      <c r="G84" s="55" t="s">
        <v>74</v>
      </c>
      <c r="H84" s="56">
        <v>2</v>
      </c>
      <c r="I84" s="256"/>
      <c r="J84" s="58">
        <f t="shared" si="5"/>
        <v>0</v>
      </c>
    </row>
    <row r="85" spans="2:10">
      <c r="B85" s="170">
        <v>4</v>
      </c>
      <c r="C85" s="51" t="s">
        <v>40</v>
      </c>
      <c r="D85" s="52" t="s">
        <v>53</v>
      </c>
      <c r="E85" s="53" t="s">
        <v>79</v>
      </c>
      <c r="F85" s="54" t="s">
        <v>80</v>
      </c>
      <c r="G85" s="55" t="s">
        <v>74</v>
      </c>
      <c r="H85" s="56">
        <v>2</v>
      </c>
      <c r="I85" s="256"/>
      <c r="J85" s="58">
        <f t="shared" si="5"/>
        <v>0</v>
      </c>
    </row>
    <row r="86" spans="2:10">
      <c r="B86" s="170">
        <v>5</v>
      </c>
      <c r="C86" s="51" t="s">
        <v>40</v>
      </c>
      <c r="D86" s="52" t="s">
        <v>53</v>
      </c>
      <c r="E86" s="53" t="s">
        <v>81</v>
      </c>
      <c r="F86" s="54" t="s">
        <v>82</v>
      </c>
      <c r="G86" s="55" t="s">
        <v>74</v>
      </c>
      <c r="H86" s="56">
        <v>1</v>
      </c>
      <c r="I86" s="256"/>
      <c r="J86" s="58">
        <f t="shared" si="5"/>
        <v>0</v>
      </c>
    </row>
    <row r="87" spans="2:10" ht="5.25" customHeight="1">
      <c r="B87" s="176"/>
      <c r="C87" s="163"/>
      <c r="D87" s="164"/>
      <c r="E87" s="165"/>
      <c r="F87" s="166"/>
      <c r="G87" s="164"/>
      <c r="H87" s="167"/>
      <c r="I87" s="168"/>
      <c r="J87" s="168"/>
    </row>
    <row r="88" spans="2:10">
      <c r="B88" s="170">
        <v>6</v>
      </c>
      <c r="C88" s="51" t="s">
        <v>40</v>
      </c>
      <c r="D88" s="52" t="s">
        <v>53</v>
      </c>
      <c r="E88" s="53" t="s">
        <v>83</v>
      </c>
      <c r="F88" s="54" t="s">
        <v>84</v>
      </c>
      <c r="G88" s="55" t="s">
        <v>74</v>
      </c>
      <c r="H88" s="56">
        <v>5</v>
      </c>
      <c r="I88" s="256"/>
      <c r="J88" s="58">
        <f t="shared" ref="J88:J197" si="6">I88*H88</f>
        <v>0</v>
      </c>
    </row>
    <row r="89" spans="2:10">
      <c r="B89" s="169">
        <v>7</v>
      </c>
      <c r="C89" s="85" t="s">
        <v>60</v>
      </c>
      <c r="D89" s="78" t="s">
        <v>53</v>
      </c>
      <c r="E89" s="78" t="s">
        <v>85</v>
      </c>
      <c r="F89" s="86" t="s">
        <v>86</v>
      </c>
      <c r="G89" s="87" t="s">
        <v>74</v>
      </c>
      <c r="H89" s="88">
        <v>5</v>
      </c>
      <c r="I89" s="262"/>
      <c r="J89" s="89">
        <f t="shared" si="6"/>
        <v>0</v>
      </c>
    </row>
    <row r="90" spans="2:10" ht="52.5">
      <c r="B90" s="169"/>
      <c r="C90" s="85"/>
      <c r="D90" s="78"/>
      <c r="E90" s="78"/>
      <c r="F90" s="191" t="s">
        <v>87</v>
      </c>
      <c r="G90" s="87"/>
      <c r="H90" s="88"/>
      <c r="I90" s="90"/>
      <c r="J90" s="89"/>
    </row>
    <row r="91" spans="2:10" ht="21">
      <c r="B91" s="169"/>
      <c r="C91" s="85"/>
      <c r="D91" s="78"/>
      <c r="E91" s="78"/>
      <c r="F91" s="191" t="s">
        <v>88</v>
      </c>
      <c r="G91" s="87"/>
      <c r="H91" s="88"/>
      <c r="I91" s="90"/>
      <c r="J91" s="89"/>
    </row>
    <row r="92" spans="2:10" ht="33.75">
      <c r="B92" s="169"/>
      <c r="C92" s="85"/>
      <c r="D92" s="78"/>
      <c r="E92" s="78"/>
      <c r="F92" s="126" t="s">
        <v>89</v>
      </c>
      <c r="G92" s="87"/>
      <c r="H92" s="88"/>
      <c r="I92" s="89"/>
      <c r="J92" s="89"/>
    </row>
    <row r="93" spans="2:10">
      <c r="B93" s="200"/>
      <c r="C93" s="201"/>
      <c r="D93" s="202"/>
      <c r="E93" s="202"/>
      <c r="F93" s="203"/>
      <c r="G93" s="204"/>
      <c r="H93" s="205"/>
      <c r="I93" s="206"/>
      <c r="J93" s="206"/>
    </row>
    <row r="94" spans="2:10">
      <c r="B94" s="207"/>
      <c r="C94" s="208"/>
      <c r="D94" s="209"/>
      <c r="E94" s="209"/>
      <c r="F94" s="210"/>
      <c r="G94" s="211"/>
      <c r="H94" s="212"/>
      <c r="I94" s="213"/>
      <c r="J94" s="213"/>
    </row>
    <row r="95" spans="2:10">
      <c r="B95" s="214"/>
      <c r="C95" s="215"/>
      <c r="D95" s="216"/>
      <c r="E95" s="216"/>
      <c r="F95" s="217"/>
      <c r="G95" s="218"/>
      <c r="H95" s="219"/>
      <c r="I95" s="220"/>
      <c r="J95" s="220"/>
    </row>
    <row r="96" spans="2:10">
      <c r="B96" s="170">
        <v>8</v>
      </c>
      <c r="C96" s="51" t="s">
        <v>40</v>
      </c>
      <c r="D96" s="52" t="s">
        <v>53</v>
      </c>
      <c r="E96" s="53" t="s">
        <v>90</v>
      </c>
      <c r="F96" s="54" t="s">
        <v>91</v>
      </c>
      <c r="G96" s="55" t="s">
        <v>74</v>
      </c>
      <c r="H96" s="56">
        <v>5</v>
      </c>
      <c r="I96" s="256"/>
      <c r="J96" s="58">
        <f t="shared" si="6"/>
        <v>0</v>
      </c>
    </row>
    <row r="97" spans="1:10">
      <c r="B97" s="169">
        <v>9</v>
      </c>
      <c r="C97" s="85" t="s">
        <v>60</v>
      </c>
      <c r="D97" s="78" t="s">
        <v>53</v>
      </c>
      <c r="E97" s="78" t="s">
        <v>92</v>
      </c>
      <c r="F97" s="86" t="s">
        <v>93</v>
      </c>
      <c r="G97" s="87" t="s">
        <v>74</v>
      </c>
      <c r="H97" s="88">
        <v>5</v>
      </c>
      <c r="I97" s="262"/>
      <c r="J97" s="89">
        <f t="shared" si="6"/>
        <v>0</v>
      </c>
    </row>
    <row r="98" spans="1:10" ht="67.5" customHeight="1">
      <c r="B98" s="169"/>
      <c r="C98" s="85"/>
      <c r="D98" s="78"/>
      <c r="E98" s="78"/>
      <c r="F98" s="191" t="s">
        <v>94</v>
      </c>
      <c r="G98" s="87"/>
      <c r="H98" s="88"/>
      <c r="I98" s="90"/>
      <c r="J98" s="89"/>
    </row>
    <row r="99" spans="1:10" ht="21">
      <c r="B99" s="169"/>
      <c r="C99" s="85"/>
      <c r="D99" s="78"/>
      <c r="E99" s="78"/>
      <c r="F99" s="91" t="s">
        <v>95</v>
      </c>
      <c r="G99" s="87"/>
      <c r="H99" s="88"/>
      <c r="I99" s="90"/>
      <c r="J99" s="89"/>
    </row>
    <row r="100" spans="1:10" ht="33.75">
      <c r="B100" s="169"/>
      <c r="C100" s="85"/>
      <c r="D100" s="78"/>
      <c r="E100" s="78"/>
      <c r="F100" s="126" t="s">
        <v>89</v>
      </c>
      <c r="G100" s="87"/>
      <c r="H100" s="88"/>
      <c r="I100" s="89"/>
      <c r="J100" s="89"/>
    </row>
    <row r="101" spans="1:10" ht="21">
      <c r="B101" s="170">
        <v>10</v>
      </c>
      <c r="C101" s="51" t="s">
        <v>40</v>
      </c>
      <c r="D101" s="52" t="s">
        <v>53</v>
      </c>
      <c r="E101" s="53" t="s">
        <v>96</v>
      </c>
      <c r="F101" s="54" t="s">
        <v>97</v>
      </c>
      <c r="G101" s="55" t="s">
        <v>74</v>
      </c>
      <c r="H101" s="56">
        <v>5</v>
      </c>
      <c r="I101" s="259"/>
      <c r="J101" s="58">
        <f t="shared" si="6"/>
        <v>0</v>
      </c>
    </row>
    <row r="102" spans="1:10">
      <c r="B102" s="169">
        <v>11</v>
      </c>
      <c r="C102" s="85" t="s">
        <v>60</v>
      </c>
      <c r="D102" s="78" t="s">
        <v>53</v>
      </c>
      <c r="E102" s="78" t="s">
        <v>98</v>
      </c>
      <c r="F102" s="192" t="s">
        <v>99</v>
      </c>
      <c r="G102" s="87" t="s">
        <v>74</v>
      </c>
      <c r="H102" s="88">
        <v>5</v>
      </c>
      <c r="I102" s="262"/>
      <c r="J102" s="89">
        <f t="shared" si="6"/>
        <v>0</v>
      </c>
    </row>
    <row r="103" spans="1:10" ht="78.75" customHeight="1">
      <c r="B103" s="169"/>
      <c r="C103" s="85"/>
      <c r="D103" s="78"/>
      <c r="E103" s="78"/>
      <c r="F103" s="193" t="s">
        <v>100</v>
      </c>
      <c r="G103" s="87"/>
      <c r="H103" s="88"/>
      <c r="I103" s="90"/>
      <c r="J103" s="89"/>
    </row>
    <row r="104" spans="1:10" ht="21">
      <c r="B104" s="169"/>
      <c r="C104" s="85"/>
      <c r="D104" s="78"/>
      <c r="E104" s="78"/>
      <c r="F104" s="134" t="s">
        <v>101</v>
      </c>
      <c r="G104" s="87"/>
      <c r="H104" s="88"/>
      <c r="I104" s="89"/>
      <c r="J104" s="89"/>
    </row>
    <row r="105" spans="1:10" ht="39" customHeight="1">
      <c r="A105" s="190"/>
      <c r="B105" s="169"/>
      <c r="C105" s="85"/>
      <c r="D105" s="78"/>
      <c r="E105" s="78"/>
      <c r="F105" s="194" t="s">
        <v>89</v>
      </c>
      <c r="G105" s="87"/>
      <c r="H105" s="88"/>
      <c r="I105" s="89"/>
      <c r="J105" s="89"/>
    </row>
    <row r="106" spans="1:10">
      <c r="B106" s="170">
        <v>12</v>
      </c>
      <c r="C106" s="51" t="s">
        <v>40</v>
      </c>
      <c r="D106" s="52" t="s">
        <v>53</v>
      </c>
      <c r="E106" s="53" t="s">
        <v>96</v>
      </c>
      <c r="F106" s="54" t="s">
        <v>102</v>
      </c>
      <c r="G106" s="55" t="s">
        <v>74</v>
      </c>
      <c r="H106" s="56">
        <v>5</v>
      </c>
      <c r="I106" s="256"/>
      <c r="J106" s="58">
        <f t="shared" si="6"/>
        <v>0</v>
      </c>
    </row>
    <row r="107" spans="1:10">
      <c r="B107" s="169">
        <v>13</v>
      </c>
      <c r="C107" s="85" t="s">
        <v>60</v>
      </c>
      <c r="D107" s="78" t="s">
        <v>53</v>
      </c>
      <c r="E107" s="78" t="s">
        <v>103</v>
      </c>
      <c r="F107" s="86" t="s">
        <v>104</v>
      </c>
      <c r="G107" s="87" t="s">
        <v>74</v>
      </c>
      <c r="H107" s="88">
        <v>5</v>
      </c>
      <c r="I107" s="262"/>
      <c r="J107" s="89">
        <f t="shared" si="6"/>
        <v>0</v>
      </c>
    </row>
    <row r="108" spans="1:10" ht="78.75" customHeight="1">
      <c r="B108" s="169"/>
      <c r="C108" s="85"/>
      <c r="D108" s="78"/>
      <c r="E108" s="78"/>
      <c r="F108" s="191" t="s">
        <v>105</v>
      </c>
      <c r="G108" s="87"/>
      <c r="H108" s="88"/>
      <c r="I108" s="90"/>
      <c r="J108" s="89"/>
    </row>
    <row r="109" spans="1:10" ht="22.5">
      <c r="B109" s="169"/>
      <c r="C109" s="85"/>
      <c r="D109" s="78"/>
      <c r="E109" s="78"/>
      <c r="F109" s="195" t="s">
        <v>106</v>
      </c>
      <c r="G109" s="87"/>
      <c r="H109" s="88"/>
      <c r="I109" s="90"/>
      <c r="J109" s="89"/>
    </row>
    <row r="110" spans="1:10" ht="33.75">
      <c r="B110" s="169"/>
      <c r="C110" s="85"/>
      <c r="D110" s="78"/>
      <c r="E110" s="78"/>
      <c r="F110" s="194" t="s">
        <v>89</v>
      </c>
      <c r="G110" s="87"/>
      <c r="H110" s="88"/>
      <c r="I110" s="89"/>
      <c r="J110" s="89"/>
    </row>
    <row r="111" spans="1:10">
      <c r="B111" s="170">
        <v>14</v>
      </c>
      <c r="C111" s="51" t="s">
        <v>40</v>
      </c>
      <c r="D111" s="52" t="s">
        <v>53</v>
      </c>
      <c r="E111" s="53" t="s">
        <v>107</v>
      </c>
      <c r="F111" s="54" t="s">
        <v>108</v>
      </c>
      <c r="G111" s="55" t="s">
        <v>74</v>
      </c>
      <c r="H111" s="56">
        <v>10</v>
      </c>
      <c r="I111" s="256"/>
      <c r="J111" s="58">
        <f>I111*H111</f>
        <v>0</v>
      </c>
    </row>
    <row r="112" spans="1:10">
      <c r="B112" s="169">
        <v>15</v>
      </c>
      <c r="C112" s="85" t="s">
        <v>60</v>
      </c>
      <c r="D112" s="78" t="s">
        <v>53</v>
      </c>
      <c r="E112" s="78" t="s">
        <v>103</v>
      </c>
      <c r="F112" s="86" t="s">
        <v>109</v>
      </c>
      <c r="G112" s="87" t="s">
        <v>74</v>
      </c>
      <c r="H112" s="88">
        <v>5</v>
      </c>
      <c r="I112" s="263"/>
      <c r="J112" s="89">
        <f t="shared" ref="J112:J116" si="7">I112*H112</f>
        <v>0</v>
      </c>
    </row>
    <row r="113" spans="2:10" ht="63">
      <c r="B113" s="169"/>
      <c r="C113" s="85"/>
      <c r="D113" s="78"/>
      <c r="E113" s="78"/>
      <c r="F113" s="191" t="s">
        <v>110</v>
      </c>
      <c r="G113" s="98"/>
      <c r="H113" s="99"/>
      <c r="I113" s="100"/>
      <c r="J113" s="101"/>
    </row>
    <row r="114" spans="2:10" ht="21">
      <c r="B114" s="169"/>
      <c r="C114" s="85"/>
      <c r="D114" s="78"/>
      <c r="E114" s="78"/>
      <c r="F114" s="135" t="s">
        <v>111</v>
      </c>
      <c r="G114" s="87"/>
      <c r="H114" s="88"/>
      <c r="I114" s="90"/>
      <c r="J114" s="89"/>
    </row>
    <row r="115" spans="2:10" ht="33.75">
      <c r="B115" s="169"/>
      <c r="C115" s="85"/>
      <c r="D115" s="78"/>
      <c r="E115" s="78"/>
      <c r="F115" s="126" t="s">
        <v>89</v>
      </c>
      <c r="G115" s="87"/>
      <c r="H115" s="88"/>
      <c r="I115" s="89"/>
      <c r="J115" s="89"/>
    </row>
    <row r="116" spans="2:10">
      <c r="B116" s="169">
        <v>16</v>
      </c>
      <c r="C116" s="85" t="s">
        <v>60</v>
      </c>
      <c r="D116" s="78" t="s">
        <v>53</v>
      </c>
      <c r="E116" s="78" t="s">
        <v>103</v>
      </c>
      <c r="F116" s="136" t="s">
        <v>112</v>
      </c>
      <c r="G116" s="87" t="s">
        <v>74</v>
      </c>
      <c r="H116" s="88">
        <v>5</v>
      </c>
      <c r="I116" s="262"/>
      <c r="J116" s="89">
        <f t="shared" si="7"/>
        <v>0</v>
      </c>
    </row>
    <row r="117" spans="2:10" ht="63">
      <c r="B117" s="169"/>
      <c r="C117" s="85"/>
      <c r="D117" s="78"/>
      <c r="E117" s="78"/>
      <c r="F117" s="191" t="s">
        <v>113</v>
      </c>
      <c r="G117" s="87"/>
      <c r="H117" s="88"/>
      <c r="I117" s="90"/>
      <c r="J117" s="89"/>
    </row>
    <row r="118" spans="2:10" ht="21">
      <c r="B118" s="170"/>
      <c r="C118" s="63"/>
      <c r="D118" s="55"/>
      <c r="E118" s="84"/>
      <c r="F118" s="127" t="s">
        <v>114</v>
      </c>
      <c r="G118" s="55"/>
      <c r="H118" s="56"/>
      <c r="I118" s="58"/>
      <c r="J118" s="58"/>
    </row>
    <row r="119" spans="2:10" ht="33.75">
      <c r="B119" s="170"/>
      <c r="C119" s="63"/>
      <c r="D119" s="55"/>
      <c r="E119" s="84"/>
      <c r="F119" s="137" t="s">
        <v>89</v>
      </c>
      <c r="G119" s="55"/>
      <c r="H119" s="56"/>
      <c r="I119" s="58"/>
      <c r="J119" s="58"/>
    </row>
    <row r="120" spans="2:10">
      <c r="B120" s="174"/>
      <c r="C120" s="153"/>
      <c r="D120" s="154"/>
      <c r="E120" s="155"/>
      <c r="F120" s="265"/>
      <c r="G120" s="154"/>
      <c r="H120" s="156"/>
      <c r="I120" s="157"/>
      <c r="J120" s="157"/>
    </row>
    <row r="121" spans="2:10">
      <c r="B121" s="175"/>
      <c r="C121" s="158"/>
      <c r="D121" s="159"/>
      <c r="E121" s="160"/>
      <c r="F121" s="266"/>
      <c r="G121" s="159"/>
      <c r="H121" s="161"/>
      <c r="I121" s="162"/>
      <c r="J121" s="162"/>
    </row>
    <row r="122" spans="2:10">
      <c r="B122" s="175"/>
      <c r="C122" s="158"/>
      <c r="D122" s="159"/>
      <c r="E122" s="160"/>
      <c r="F122" s="266"/>
      <c r="G122" s="159"/>
      <c r="H122" s="161"/>
      <c r="I122" s="162"/>
      <c r="J122" s="162"/>
    </row>
    <row r="123" spans="2:10">
      <c r="B123" s="176"/>
      <c r="C123" s="163"/>
      <c r="D123" s="164"/>
      <c r="E123" s="165"/>
      <c r="F123" s="267"/>
      <c r="G123" s="164"/>
      <c r="H123" s="167"/>
      <c r="I123" s="168"/>
      <c r="J123" s="168"/>
    </row>
    <row r="124" spans="2:10">
      <c r="B124" s="170">
        <v>17</v>
      </c>
      <c r="C124" s="51" t="s">
        <v>40</v>
      </c>
      <c r="D124" s="52" t="s">
        <v>53</v>
      </c>
      <c r="E124" s="53" t="s">
        <v>115</v>
      </c>
      <c r="F124" s="138" t="s">
        <v>116</v>
      </c>
      <c r="G124" s="55" t="s">
        <v>74</v>
      </c>
      <c r="H124" s="56">
        <v>3</v>
      </c>
      <c r="I124" s="256"/>
      <c r="J124" s="58">
        <f t="shared" si="6"/>
        <v>0</v>
      </c>
    </row>
    <row r="125" spans="2:10">
      <c r="B125" s="169">
        <v>18</v>
      </c>
      <c r="C125" s="85" t="s">
        <v>60</v>
      </c>
      <c r="D125" s="78" t="s">
        <v>53</v>
      </c>
      <c r="E125" s="78" t="s">
        <v>117</v>
      </c>
      <c r="F125" s="196" t="s">
        <v>118</v>
      </c>
      <c r="G125" s="87" t="s">
        <v>74</v>
      </c>
      <c r="H125" s="88">
        <v>3</v>
      </c>
      <c r="I125" s="262"/>
      <c r="J125" s="89">
        <f t="shared" si="6"/>
        <v>0</v>
      </c>
    </row>
    <row r="126" spans="2:10" ht="63">
      <c r="B126" s="169"/>
      <c r="C126" s="85"/>
      <c r="D126" s="78"/>
      <c r="E126" s="78"/>
      <c r="F126" s="135" t="s">
        <v>119</v>
      </c>
      <c r="G126" s="87"/>
      <c r="H126" s="88"/>
      <c r="I126" s="90"/>
      <c r="J126" s="89"/>
    </row>
    <row r="127" spans="2:10" ht="21">
      <c r="B127" s="169"/>
      <c r="C127" s="85"/>
      <c r="D127" s="78"/>
      <c r="E127" s="78"/>
      <c r="F127" s="127" t="s">
        <v>120</v>
      </c>
      <c r="G127" s="87"/>
      <c r="H127" s="88"/>
      <c r="I127" s="89"/>
      <c r="J127" s="89"/>
    </row>
    <row r="128" spans="2:10" ht="33.75">
      <c r="B128" s="169"/>
      <c r="C128" s="85"/>
      <c r="D128" s="78"/>
      <c r="E128" s="78"/>
      <c r="F128" s="126" t="s">
        <v>89</v>
      </c>
      <c r="G128" s="87"/>
      <c r="H128" s="88"/>
      <c r="I128" s="89"/>
      <c r="J128" s="89"/>
    </row>
    <row r="129" spans="2:10">
      <c r="B129" s="170">
        <v>19</v>
      </c>
      <c r="C129" s="51" t="s">
        <v>40</v>
      </c>
      <c r="D129" s="52" t="s">
        <v>53</v>
      </c>
      <c r="E129" s="53" t="s">
        <v>121</v>
      </c>
      <c r="F129" s="138" t="s">
        <v>102</v>
      </c>
      <c r="G129" s="55" t="s">
        <v>74</v>
      </c>
      <c r="H129" s="56">
        <v>3</v>
      </c>
      <c r="I129" s="256"/>
      <c r="J129" s="58">
        <f t="shared" si="6"/>
        <v>0</v>
      </c>
    </row>
    <row r="130" spans="2:10">
      <c r="B130" s="169">
        <v>20</v>
      </c>
      <c r="C130" s="85" t="s">
        <v>60</v>
      </c>
      <c r="D130" s="78" t="s">
        <v>53</v>
      </c>
      <c r="E130" s="78" t="s">
        <v>122</v>
      </c>
      <c r="F130" s="136" t="s">
        <v>123</v>
      </c>
      <c r="G130" s="87" t="s">
        <v>74</v>
      </c>
      <c r="H130" s="88">
        <v>3</v>
      </c>
      <c r="I130" s="262"/>
      <c r="J130" s="89">
        <f t="shared" si="6"/>
        <v>0</v>
      </c>
    </row>
    <row r="131" spans="2:10" ht="21">
      <c r="B131" s="169"/>
      <c r="C131" s="85"/>
      <c r="D131" s="78"/>
      <c r="E131" s="78"/>
      <c r="F131" s="197" t="s">
        <v>124</v>
      </c>
      <c r="G131" s="87"/>
      <c r="H131" s="88"/>
      <c r="I131" s="89"/>
      <c r="J131" s="89"/>
    </row>
    <row r="132" spans="2:10" ht="21">
      <c r="B132" s="169"/>
      <c r="C132" s="85"/>
      <c r="D132" s="78"/>
      <c r="E132" s="78"/>
      <c r="F132" s="127" t="s">
        <v>125</v>
      </c>
      <c r="G132" s="87"/>
      <c r="H132" s="88"/>
      <c r="I132" s="89"/>
      <c r="J132" s="89"/>
    </row>
    <row r="133" spans="2:10" ht="33.75">
      <c r="B133" s="169"/>
      <c r="C133" s="85"/>
      <c r="D133" s="78"/>
      <c r="E133" s="78"/>
      <c r="F133" s="126" t="s">
        <v>89</v>
      </c>
      <c r="G133" s="87"/>
      <c r="H133" s="88"/>
      <c r="I133" s="89"/>
      <c r="J133" s="89"/>
    </row>
    <row r="134" spans="2:10">
      <c r="B134" s="170">
        <v>21</v>
      </c>
      <c r="C134" s="51" t="s">
        <v>40</v>
      </c>
      <c r="D134" s="52" t="s">
        <v>53</v>
      </c>
      <c r="E134" s="53" t="s">
        <v>126</v>
      </c>
      <c r="F134" s="138" t="s">
        <v>127</v>
      </c>
      <c r="G134" s="55" t="s">
        <v>74</v>
      </c>
      <c r="H134" s="56">
        <v>3</v>
      </c>
      <c r="I134" s="256"/>
      <c r="J134" s="58">
        <f t="shared" ref="J134:J139" si="8">I134*H134</f>
        <v>0</v>
      </c>
    </row>
    <row r="135" spans="2:10">
      <c r="B135" s="169">
        <v>22</v>
      </c>
      <c r="C135" s="85" t="s">
        <v>60</v>
      </c>
      <c r="D135" s="78" t="s">
        <v>53</v>
      </c>
      <c r="E135" s="78" t="s">
        <v>128</v>
      </c>
      <c r="F135" s="136" t="s">
        <v>129</v>
      </c>
      <c r="G135" s="87" t="s">
        <v>74</v>
      </c>
      <c r="H135" s="88">
        <v>3</v>
      </c>
      <c r="I135" s="262"/>
      <c r="J135" s="89">
        <f t="shared" si="8"/>
        <v>0</v>
      </c>
    </row>
    <row r="136" spans="2:10" ht="22.5">
      <c r="B136" s="169"/>
      <c r="C136" s="85"/>
      <c r="D136" s="78"/>
      <c r="E136" s="78"/>
      <c r="F136" s="139" t="s">
        <v>130</v>
      </c>
      <c r="G136" s="87"/>
      <c r="H136" s="88"/>
      <c r="I136" s="89"/>
      <c r="J136" s="89"/>
    </row>
    <row r="137" spans="2:10" ht="33.75">
      <c r="B137" s="169"/>
      <c r="C137" s="85"/>
      <c r="D137" s="78"/>
      <c r="E137" s="78"/>
      <c r="F137" s="126" t="s">
        <v>89</v>
      </c>
      <c r="G137" s="87"/>
      <c r="H137" s="88"/>
      <c r="I137" s="89"/>
      <c r="J137" s="89"/>
    </row>
    <row r="138" spans="2:10">
      <c r="B138" s="170">
        <v>23</v>
      </c>
      <c r="C138" s="51" t="s">
        <v>40</v>
      </c>
      <c r="D138" s="52" t="s">
        <v>53</v>
      </c>
      <c r="E138" s="53" t="s">
        <v>126</v>
      </c>
      <c r="F138" s="138" t="s">
        <v>131</v>
      </c>
      <c r="G138" s="55" t="s">
        <v>74</v>
      </c>
      <c r="H138" s="56">
        <v>3</v>
      </c>
      <c r="I138" s="256"/>
      <c r="J138" s="58">
        <f t="shared" si="8"/>
        <v>0</v>
      </c>
    </row>
    <row r="139" spans="2:10">
      <c r="B139" s="169">
        <v>24</v>
      </c>
      <c r="C139" s="85" t="s">
        <v>60</v>
      </c>
      <c r="D139" s="78" t="s">
        <v>53</v>
      </c>
      <c r="E139" s="78" t="s">
        <v>132</v>
      </c>
      <c r="F139" s="136" t="s">
        <v>133</v>
      </c>
      <c r="G139" s="87" t="s">
        <v>74</v>
      </c>
      <c r="H139" s="88">
        <v>3</v>
      </c>
      <c r="I139" s="262"/>
      <c r="J139" s="89">
        <f t="shared" si="8"/>
        <v>0</v>
      </c>
    </row>
    <row r="140" spans="2:10" ht="73.5">
      <c r="B140" s="169"/>
      <c r="C140" s="85"/>
      <c r="D140" s="78"/>
      <c r="E140" s="78"/>
      <c r="F140" s="191" t="s">
        <v>134</v>
      </c>
      <c r="G140" s="87"/>
      <c r="H140" s="88"/>
      <c r="I140" s="90"/>
      <c r="J140" s="89"/>
    </row>
    <row r="141" spans="2:10" ht="21">
      <c r="B141" s="169"/>
      <c r="C141" s="85"/>
      <c r="D141" s="78"/>
      <c r="E141" s="78"/>
      <c r="F141" s="191" t="s">
        <v>130</v>
      </c>
      <c r="G141" s="87"/>
      <c r="H141" s="88"/>
      <c r="I141" s="90"/>
      <c r="J141" s="89"/>
    </row>
    <row r="142" spans="2:10" ht="36" customHeight="1">
      <c r="B142" s="169"/>
      <c r="C142" s="85"/>
      <c r="D142" s="78"/>
      <c r="E142" s="78"/>
      <c r="F142" s="126" t="s">
        <v>89</v>
      </c>
      <c r="G142" s="87"/>
      <c r="H142" s="88"/>
      <c r="I142" s="89"/>
      <c r="J142" s="89"/>
    </row>
    <row r="143" spans="2:10">
      <c r="B143" s="170">
        <v>25</v>
      </c>
      <c r="C143" s="51" t="s">
        <v>40</v>
      </c>
      <c r="D143" s="52" t="s">
        <v>53</v>
      </c>
      <c r="E143" s="53" t="s">
        <v>107</v>
      </c>
      <c r="F143" s="138" t="s">
        <v>108</v>
      </c>
      <c r="G143" s="55" t="s">
        <v>74</v>
      </c>
      <c r="H143" s="56">
        <v>6</v>
      </c>
      <c r="I143" s="256"/>
      <c r="J143" s="58">
        <f t="shared" ref="J143:J144" si="9">I143*H143</f>
        <v>0</v>
      </c>
    </row>
    <row r="144" spans="2:10">
      <c r="B144" s="169">
        <v>26</v>
      </c>
      <c r="C144" s="85" t="s">
        <v>60</v>
      </c>
      <c r="D144" s="78" t="s">
        <v>53</v>
      </c>
      <c r="E144" s="78" t="s">
        <v>135</v>
      </c>
      <c r="F144" s="136" t="s">
        <v>136</v>
      </c>
      <c r="G144" s="87" t="s">
        <v>74</v>
      </c>
      <c r="H144" s="88">
        <v>3</v>
      </c>
      <c r="I144" s="263"/>
      <c r="J144" s="89">
        <f t="shared" si="9"/>
        <v>0</v>
      </c>
    </row>
    <row r="145" spans="2:10" ht="77.25" customHeight="1">
      <c r="B145" s="169"/>
      <c r="C145" s="85"/>
      <c r="D145" s="78"/>
      <c r="E145" s="78"/>
      <c r="F145" s="198" t="s">
        <v>236</v>
      </c>
      <c r="G145" s="87"/>
      <c r="H145" s="88"/>
      <c r="I145" s="89"/>
      <c r="J145" s="89"/>
    </row>
    <row r="146" spans="2:10" ht="22.5">
      <c r="B146" s="169"/>
      <c r="C146" s="85"/>
      <c r="D146" s="78"/>
      <c r="E146" s="78"/>
      <c r="F146" s="139" t="s">
        <v>137</v>
      </c>
      <c r="G146" s="87"/>
      <c r="H146" s="88"/>
      <c r="I146" s="89"/>
      <c r="J146" s="89"/>
    </row>
    <row r="147" spans="2:10" ht="39.75" customHeight="1">
      <c r="B147" s="169"/>
      <c r="C147" s="85"/>
      <c r="D147" s="78"/>
      <c r="E147" s="78"/>
      <c r="F147" s="126" t="s">
        <v>89</v>
      </c>
      <c r="G147" s="87"/>
      <c r="H147" s="88"/>
      <c r="I147" s="89"/>
      <c r="J147" s="89"/>
    </row>
    <row r="148" spans="2:10">
      <c r="B148" s="169">
        <v>27</v>
      </c>
      <c r="C148" s="85" t="s">
        <v>60</v>
      </c>
      <c r="D148" s="78" t="s">
        <v>53</v>
      </c>
      <c r="E148" s="78" t="s">
        <v>138</v>
      </c>
      <c r="F148" s="136" t="s">
        <v>139</v>
      </c>
      <c r="G148" s="87" t="s">
        <v>74</v>
      </c>
      <c r="H148" s="88">
        <v>3</v>
      </c>
      <c r="I148" s="263"/>
      <c r="J148" s="89">
        <f t="shared" ref="J148" si="10">I148*H148</f>
        <v>0</v>
      </c>
    </row>
    <row r="149" spans="2:10" ht="54.75" customHeight="1">
      <c r="B149" s="170"/>
      <c r="C149" s="51"/>
      <c r="D149" s="52"/>
      <c r="E149" s="53"/>
      <c r="F149" s="127" t="s">
        <v>140</v>
      </c>
      <c r="G149" s="55"/>
      <c r="H149" s="56"/>
      <c r="I149" s="58"/>
      <c r="J149" s="58"/>
    </row>
    <row r="150" spans="2:10" ht="21">
      <c r="B150" s="170"/>
      <c r="C150" s="51"/>
      <c r="D150" s="52"/>
      <c r="E150" s="53"/>
      <c r="F150" s="127" t="s">
        <v>141</v>
      </c>
      <c r="G150" s="55"/>
      <c r="H150" s="56"/>
      <c r="I150" s="58"/>
      <c r="J150" s="58"/>
    </row>
    <row r="151" spans="2:10" ht="36.75" customHeight="1">
      <c r="B151" s="170"/>
      <c r="C151" s="51"/>
      <c r="D151" s="52"/>
      <c r="E151" s="53"/>
      <c r="F151" s="126" t="s">
        <v>89</v>
      </c>
      <c r="G151" s="55"/>
      <c r="H151" s="56"/>
      <c r="I151" s="58"/>
      <c r="J151" s="58"/>
    </row>
    <row r="152" spans="2:10" ht="15" customHeight="1">
      <c r="B152" s="174"/>
      <c r="C152" s="181"/>
      <c r="D152" s="182"/>
      <c r="E152" s="183"/>
      <c r="F152" s="203"/>
      <c r="G152" s="154"/>
      <c r="H152" s="156"/>
      <c r="I152" s="157"/>
      <c r="J152" s="157"/>
    </row>
    <row r="153" spans="2:10" ht="15" customHeight="1">
      <c r="B153" s="176"/>
      <c r="C153" s="187"/>
      <c r="D153" s="188"/>
      <c r="E153" s="189"/>
      <c r="F153" s="217"/>
      <c r="G153" s="164"/>
      <c r="H153" s="167"/>
      <c r="I153" s="168"/>
      <c r="J153" s="168"/>
    </row>
    <row r="154" spans="2:10">
      <c r="B154" s="170">
        <v>28</v>
      </c>
      <c r="C154" s="51" t="s">
        <v>40</v>
      </c>
      <c r="D154" s="52" t="s">
        <v>53</v>
      </c>
      <c r="E154" s="53" t="s">
        <v>142</v>
      </c>
      <c r="F154" s="138" t="s">
        <v>143</v>
      </c>
      <c r="G154" s="55" t="s">
        <v>74</v>
      </c>
      <c r="H154" s="56">
        <v>2</v>
      </c>
      <c r="I154" s="256"/>
      <c r="J154" s="58">
        <f t="shared" ref="J154:J155" si="11">I154*H154</f>
        <v>0</v>
      </c>
    </row>
    <row r="155" spans="2:10">
      <c r="B155" s="169">
        <v>29</v>
      </c>
      <c r="C155" s="85" t="s">
        <v>60</v>
      </c>
      <c r="D155" s="78" t="s">
        <v>53</v>
      </c>
      <c r="E155" s="78" t="s">
        <v>144</v>
      </c>
      <c r="F155" s="136" t="s">
        <v>145</v>
      </c>
      <c r="G155" s="87" t="s">
        <v>74</v>
      </c>
      <c r="H155" s="88">
        <v>2</v>
      </c>
      <c r="I155" s="262"/>
      <c r="J155" s="89">
        <f t="shared" si="11"/>
        <v>0</v>
      </c>
    </row>
    <row r="156" spans="2:10" ht="89.25" customHeight="1">
      <c r="B156" s="169"/>
      <c r="C156" s="85"/>
      <c r="D156" s="78"/>
      <c r="E156" s="78"/>
      <c r="F156" s="199" t="s">
        <v>146</v>
      </c>
      <c r="G156" s="98"/>
      <c r="H156" s="99"/>
      <c r="I156" s="101"/>
      <c r="J156" s="101"/>
    </row>
    <row r="157" spans="2:10" ht="23.25" customHeight="1">
      <c r="B157" s="169"/>
      <c r="C157" s="85"/>
      <c r="D157" s="78"/>
      <c r="E157" s="78"/>
      <c r="F157" s="127" t="s">
        <v>147</v>
      </c>
      <c r="G157" s="87"/>
      <c r="H157" s="88"/>
      <c r="I157" s="89"/>
      <c r="J157" s="89"/>
    </row>
    <row r="158" spans="2:10" ht="33.75">
      <c r="B158" s="169"/>
      <c r="C158" s="85"/>
      <c r="D158" s="78"/>
      <c r="E158" s="78"/>
      <c r="F158" s="126" t="s">
        <v>89</v>
      </c>
      <c r="G158" s="87"/>
      <c r="H158" s="88"/>
      <c r="I158" s="89"/>
      <c r="J158" s="89"/>
    </row>
    <row r="159" spans="2:10">
      <c r="B159" s="170">
        <v>30</v>
      </c>
      <c r="C159" s="51" t="s">
        <v>40</v>
      </c>
      <c r="D159" s="52" t="s">
        <v>53</v>
      </c>
      <c r="E159" s="53" t="s">
        <v>107</v>
      </c>
      <c r="F159" s="138" t="s">
        <v>108</v>
      </c>
      <c r="G159" s="55" t="s">
        <v>74</v>
      </c>
      <c r="H159" s="56">
        <v>1</v>
      </c>
      <c r="I159" s="256"/>
      <c r="J159" s="58">
        <f t="shared" ref="J159:J160" si="12">I159*H159</f>
        <v>0</v>
      </c>
    </row>
    <row r="160" spans="2:10">
      <c r="B160" s="169">
        <v>31</v>
      </c>
      <c r="C160" s="85" t="s">
        <v>60</v>
      </c>
      <c r="D160" s="78" t="s">
        <v>53</v>
      </c>
      <c r="E160" s="78" t="s">
        <v>148</v>
      </c>
      <c r="F160" s="196" t="s">
        <v>149</v>
      </c>
      <c r="G160" s="87" t="s">
        <v>74</v>
      </c>
      <c r="H160" s="88">
        <v>1</v>
      </c>
      <c r="I160" s="262"/>
      <c r="J160" s="89">
        <f t="shared" si="12"/>
        <v>0</v>
      </c>
    </row>
    <row r="161" spans="2:10" s="128" customFormat="1" ht="57.75" customHeight="1">
      <c r="B161" s="178"/>
      <c r="C161" s="129"/>
      <c r="D161" s="130"/>
      <c r="E161" s="130"/>
      <c r="F161" s="127" t="s">
        <v>150</v>
      </c>
      <c r="G161" s="131"/>
      <c r="H161" s="132"/>
      <c r="I161" s="133"/>
      <c r="J161" s="133"/>
    </row>
    <row r="162" spans="2:10" ht="21">
      <c r="B162" s="169"/>
      <c r="C162" s="85"/>
      <c r="D162" s="78"/>
      <c r="E162" s="78"/>
      <c r="F162" s="127" t="s">
        <v>151</v>
      </c>
      <c r="G162" s="87"/>
      <c r="H162" s="88"/>
      <c r="I162" s="89"/>
      <c r="J162" s="89"/>
    </row>
    <row r="163" spans="2:10" ht="33.75">
      <c r="B163" s="169"/>
      <c r="C163" s="85"/>
      <c r="D163" s="78"/>
      <c r="E163" s="78"/>
      <c r="F163" s="126" t="s">
        <v>89</v>
      </c>
      <c r="G163" s="87"/>
      <c r="H163" s="88"/>
      <c r="I163" s="89"/>
      <c r="J163" s="89"/>
    </row>
    <row r="164" spans="2:10">
      <c r="B164" s="169">
        <v>32</v>
      </c>
      <c r="C164" s="85" t="s">
        <v>60</v>
      </c>
      <c r="D164" s="78" t="s">
        <v>53</v>
      </c>
      <c r="E164" s="78" t="s">
        <v>152</v>
      </c>
      <c r="F164" s="136" t="s">
        <v>153</v>
      </c>
      <c r="G164" s="87" t="s">
        <v>74</v>
      </c>
      <c r="H164" s="88">
        <v>1</v>
      </c>
      <c r="I164" s="262"/>
      <c r="J164" s="89">
        <f t="shared" ref="J164:J168" si="13">I164*H164</f>
        <v>0</v>
      </c>
    </row>
    <row r="165" spans="2:10" ht="66.75" customHeight="1">
      <c r="B165" s="169"/>
      <c r="C165" s="85"/>
      <c r="D165" s="78"/>
      <c r="E165" s="78"/>
      <c r="F165" s="147" t="s">
        <v>154</v>
      </c>
      <c r="G165" s="87"/>
      <c r="H165" s="88"/>
      <c r="I165" s="89"/>
      <c r="J165" s="89"/>
    </row>
    <row r="166" spans="2:10" ht="21">
      <c r="B166" s="169"/>
      <c r="C166" s="85"/>
      <c r="D166" s="78"/>
      <c r="E166" s="78"/>
      <c r="F166" s="140" t="s">
        <v>155</v>
      </c>
      <c r="G166" s="87"/>
      <c r="H166" s="88"/>
      <c r="I166" s="89"/>
      <c r="J166" s="89"/>
    </row>
    <row r="167" spans="2:10" ht="38.25" customHeight="1">
      <c r="B167" s="169"/>
      <c r="C167" s="85"/>
      <c r="D167" s="78"/>
      <c r="E167" s="78"/>
      <c r="F167" s="126" t="s">
        <v>89</v>
      </c>
      <c r="G167" s="87"/>
      <c r="H167" s="88"/>
      <c r="I167" s="89"/>
      <c r="J167" s="89"/>
    </row>
    <row r="168" spans="2:10">
      <c r="B168" s="169">
        <v>33</v>
      </c>
      <c r="C168" s="85" t="s">
        <v>60</v>
      </c>
      <c r="D168" s="78" t="s">
        <v>53</v>
      </c>
      <c r="E168" s="78" t="s">
        <v>156</v>
      </c>
      <c r="F168" s="136" t="s">
        <v>157</v>
      </c>
      <c r="G168" s="87" t="s">
        <v>74</v>
      </c>
      <c r="H168" s="88">
        <v>3</v>
      </c>
      <c r="I168" s="262"/>
      <c r="J168" s="89">
        <f t="shared" si="13"/>
        <v>0</v>
      </c>
    </row>
    <row r="169" spans="2:10" ht="68.25" customHeight="1">
      <c r="B169" s="169"/>
      <c r="C169" s="85"/>
      <c r="D169" s="78"/>
      <c r="E169" s="78"/>
      <c r="F169" s="148" t="s">
        <v>158</v>
      </c>
      <c r="G169" s="87"/>
      <c r="H169" s="88"/>
      <c r="I169" s="89"/>
      <c r="J169" s="89"/>
    </row>
    <row r="170" spans="2:10">
      <c r="B170" s="170">
        <v>34</v>
      </c>
      <c r="C170" s="51" t="s">
        <v>40</v>
      </c>
      <c r="D170" s="52" t="s">
        <v>53</v>
      </c>
      <c r="E170" s="53" t="s">
        <v>159</v>
      </c>
      <c r="F170" s="138" t="s">
        <v>160</v>
      </c>
      <c r="G170" s="55" t="s">
        <v>161</v>
      </c>
      <c r="H170" s="56">
        <v>1</v>
      </c>
      <c r="I170" s="259"/>
      <c r="J170" s="58">
        <f t="shared" ref="J170:J171" si="14">I170*H170</f>
        <v>0</v>
      </c>
    </row>
    <row r="171" spans="2:10">
      <c r="B171" s="169">
        <v>35</v>
      </c>
      <c r="C171" s="85" t="s">
        <v>60</v>
      </c>
      <c r="D171" s="78" t="s">
        <v>53</v>
      </c>
      <c r="E171" s="78" t="s">
        <v>162</v>
      </c>
      <c r="F171" s="136" t="s">
        <v>163</v>
      </c>
      <c r="G171" s="87" t="s">
        <v>74</v>
      </c>
      <c r="H171" s="88">
        <v>1</v>
      </c>
      <c r="I171" s="262"/>
      <c r="J171" s="89">
        <f t="shared" si="14"/>
        <v>0</v>
      </c>
    </row>
    <row r="172" spans="2:10" ht="110.25" customHeight="1">
      <c r="B172" s="169"/>
      <c r="C172" s="85"/>
      <c r="D172" s="78"/>
      <c r="E172" s="78"/>
      <c r="F172" s="125" t="s">
        <v>164</v>
      </c>
      <c r="G172" s="87"/>
      <c r="H172" s="88"/>
      <c r="I172" s="90"/>
      <c r="J172" s="89"/>
    </row>
    <row r="173" spans="2:10" ht="21">
      <c r="B173" s="169"/>
      <c r="C173" s="85"/>
      <c r="D173" s="78"/>
      <c r="E173" s="78"/>
      <c r="F173" s="135" t="s">
        <v>165</v>
      </c>
      <c r="G173" s="87"/>
      <c r="H173" s="88"/>
      <c r="I173" s="90"/>
      <c r="J173" s="89"/>
    </row>
    <row r="174" spans="2:10" ht="33.75">
      <c r="B174" s="170"/>
      <c r="C174" s="51"/>
      <c r="D174" s="52"/>
      <c r="E174" s="53"/>
      <c r="F174" s="126" t="s">
        <v>89</v>
      </c>
      <c r="G174" s="55"/>
      <c r="H174" s="56"/>
      <c r="I174" s="58"/>
      <c r="J174" s="58"/>
    </row>
    <row r="175" spans="2:10">
      <c r="B175" s="174"/>
      <c r="C175" s="181"/>
      <c r="D175" s="182"/>
      <c r="E175" s="183"/>
      <c r="F175" s="203"/>
      <c r="G175" s="154"/>
      <c r="H175" s="156"/>
      <c r="I175" s="157"/>
      <c r="J175" s="157"/>
    </row>
    <row r="176" spans="2:10">
      <c r="B176" s="175"/>
      <c r="C176" s="184"/>
      <c r="D176" s="185"/>
      <c r="E176" s="186"/>
      <c r="F176" s="210"/>
      <c r="G176" s="159"/>
      <c r="H176" s="161"/>
      <c r="I176" s="162"/>
      <c r="J176" s="162"/>
    </row>
    <row r="177" spans="2:10">
      <c r="B177" s="175"/>
      <c r="C177" s="184"/>
      <c r="D177" s="185"/>
      <c r="E177" s="186"/>
      <c r="F177" s="210"/>
      <c r="G177" s="159"/>
      <c r="H177" s="161"/>
      <c r="I177" s="162"/>
      <c r="J177" s="162"/>
    </row>
    <row r="178" spans="2:10">
      <c r="B178" s="175"/>
      <c r="C178" s="184"/>
      <c r="D178" s="185"/>
      <c r="E178" s="186"/>
      <c r="F178" s="210"/>
      <c r="G178" s="159"/>
      <c r="H178" s="161"/>
      <c r="I178" s="162"/>
      <c r="J178" s="162"/>
    </row>
    <row r="179" spans="2:10">
      <c r="B179" s="175"/>
      <c r="C179" s="184"/>
      <c r="D179" s="185"/>
      <c r="E179" s="186"/>
      <c r="F179" s="210"/>
      <c r="G179" s="159"/>
      <c r="H179" s="161"/>
      <c r="I179" s="162"/>
      <c r="J179" s="162"/>
    </row>
    <row r="180" spans="2:10">
      <c r="B180" s="176"/>
      <c r="C180" s="187"/>
      <c r="D180" s="188"/>
      <c r="E180" s="189"/>
      <c r="F180" s="217"/>
      <c r="G180" s="164"/>
      <c r="H180" s="167"/>
      <c r="I180" s="168"/>
      <c r="J180" s="168"/>
    </row>
    <row r="181" spans="2:10">
      <c r="B181" s="170">
        <v>36</v>
      </c>
      <c r="C181" s="51" t="s">
        <v>40</v>
      </c>
      <c r="D181" s="52" t="s">
        <v>53</v>
      </c>
      <c r="E181" s="53" t="s">
        <v>166</v>
      </c>
      <c r="F181" s="138" t="s">
        <v>167</v>
      </c>
      <c r="G181" s="55" t="s">
        <v>161</v>
      </c>
      <c r="H181" s="56">
        <v>1</v>
      </c>
      <c r="I181" s="256"/>
      <c r="J181" s="58">
        <f t="shared" ref="J181:J182" si="15">I181*H181</f>
        <v>0</v>
      </c>
    </row>
    <row r="182" spans="2:10">
      <c r="B182" s="169">
        <v>37</v>
      </c>
      <c r="C182" s="85" t="s">
        <v>60</v>
      </c>
      <c r="D182" s="78" t="s">
        <v>53</v>
      </c>
      <c r="E182" s="78" t="s">
        <v>168</v>
      </c>
      <c r="F182" s="136" t="s">
        <v>169</v>
      </c>
      <c r="G182" s="87" t="s">
        <v>74</v>
      </c>
      <c r="H182" s="88">
        <v>1</v>
      </c>
      <c r="I182" s="262"/>
      <c r="J182" s="89">
        <f t="shared" si="15"/>
        <v>0</v>
      </c>
    </row>
    <row r="183" spans="2:10" ht="87.75" customHeight="1">
      <c r="B183" s="169"/>
      <c r="C183" s="85"/>
      <c r="D183" s="78"/>
      <c r="E183" s="78"/>
      <c r="F183" s="125" t="s">
        <v>170</v>
      </c>
      <c r="G183" s="87"/>
      <c r="H183" s="88"/>
      <c r="I183" s="90"/>
      <c r="J183" s="89"/>
    </row>
    <row r="184" spans="2:10" ht="21">
      <c r="B184" s="169"/>
      <c r="C184" s="85"/>
      <c r="D184" s="78"/>
      <c r="E184" s="78"/>
      <c r="F184" s="135" t="s">
        <v>171</v>
      </c>
      <c r="G184" s="87"/>
      <c r="H184" s="88"/>
      <c r="I184" s="90"/>
      <c r="J184" s="89"/>
    </row>
    <row r="185" spans="2:10" ht="33.75">
      <c r="B185" s="170"/>
      <c r="C185" s="51"/>
      <c r="D185" s="52"/>
      <c r="E185" s="53"/>
      <c r="F185" s="126" t="s">
        <v>89</v>
      </c>
      <c r="G185" s="55"/>
      <c r="H185" s="56"/>
      <c r="I185" s="58"/>
      <c r="J185" s="58"/>
    </row>
    <row r="186" spans="2:10">
      <c r="B186" s="170">
        <v>38</v>
      </c>
      <c r="C186" s="51" t="s">
        <v>40</v>
      </c>
      <c r="D186" s="52" t="s">
        <v>53</v>
      </c>
      <c r="E186" s="53" t="s">
        <v>172</v>
      </c>
      <c r="F186" s="138" t="s">
        <v>173</v>
      </c>
      <c r="G186" s="55" t="s">
        <v>161</v>
      </c>
      <c r="H186" s="56">
        <v>1</v>
      </c>
      <c r="I186" s="259"/>
      <c r="J186" s="58">
        <f t="shared" ref="J186:J187" si="16">I186*H186</f>
        <v>0</v>
      </c>
    </row>
    <row r="187" spans="2:10">
      <c r="B187" s="169">
        <v>39</v>
      </c>
      <c r="C187" s="85" t="s">
        <v>60</v>
      </c>
      <c r="D187" s="78" t="s">
        <v>53</v>
      </c>
      <c r="E187" s="78" t="s">
        <v>174</v>
      </c>
      <c r="F187" s="136" t="s">
        <v>175</v>
      </c>
      <c r="G187" s="87" t="s">
        <v>74</v>
      </c>
      <c r="H187" s="88">
        <v>1</v>
      </c>
      <c r="I187" s="262"/>
      <c r="J187" s="89">
        <f t="shared" si="16"/>
        <v>0</v>
      </c>
    </row>
    <row r="188" spans="2:10" ht="63">
      <c r="B188" s="169"/>
      <c r="C188" s="85"/>
      <c r="D188" s="78"/>
      <c r="E188" s="78"/>
      <c r="F188" s="140" t="s">
        <v>176</v>
      </c>
      <c r="G188" s="87"/>
      <c r="H188" s="88"/>
      <c r="I188" s="90"/>
      <c r="J188" s="89"/>
    </row>
    <row r="189" spans="2:10" ht="21">
      <c r="B189" s="169"/>
      <c r="C189" s="85"/>
      <c r="D189" s="78"/>
      <c r="E189" s="78"/>
      <c r="F189" s="135" t="s">
        <v>177</v>
      </c>
      <c r="G189" s="87"/>
      <c r="H189" s="88"/>
      <c r="I189" s="90"/>
      <c r="J189" s="89"/>
    </row>
    <row r="190" spans="2:10" ht="33.75">
      <c r="B190" s="177"/>
      <c r="C190" s="92"/>
      <c r="D190" s="93"/>
      <c r="E190" s="94"/>
      <c r="F190" s="141" t="s">
        <v>89</v>
      </c>
      <c r="G190" s="102"/>
      <c r="H190" s="103"/>
      <c r="I190" s="104"/>
      <c r="J190" s="104"/>
    </row>
    <row r="191" spans="2:10">
      <c r="B191" s="177">
        <v>40</v>
      </c>
      <c r="C191" s="92" t="s">
        <v>40</v>
      </c>
      <c r="D191" s="93" t="s">
        <v>53</v>
      </c>
      <c r="E191" s="94" t="s">
        <v>178</v>
      </c>
      <c r="F191" s="142" t="s">
        <v>179</v>
      </c>
      <c r="G191" s="95" t="s">
        <v>161</v>
      </c>
      <c r="H191" s="96">
        <v>1</v>
      </c>
      <c r="I191" s="259"/>
      <c r="J191" s="97">
        <f t="shared" ref="J191:J192" si="17">I191*H191</f>
        <v>0</v>
      </c>
    </row>
    <row r="192" spans="2:10">
      <c r="B192" s="169">
        <v>41</v>
      </c>
      <c r="C192" s="85" t="s">
        <v>60</v>
      </c>
      <c r="D192" s="78" t="s">
        <v>53</v>
      </c>
      <c r="E192" s="78" t="s">
        <v>180</v>
      </c>
      <c r="F192" s="136" t="s">
        <v>181</v>
      </c>
      <c r="G192" s="87" t="s">
        <v>74</v>
      </c>
      <c r="H192" s="88">
        <v>1</v>
      </c>
      <c r="I192" s="262"/>
      <c r="J192" s="89">
        <f t="shared" si="17"/>
        <v>0</v>
      </c>
    </row>
    <row r="193" spans="2:10" ht="45.75" customHeight="1">
      <c r="B193" s="169"/>
      <c r="C193" s="85"/>
      <c r="D193" s="78"/>
      <c r="E193" s="78"/>
      <c r="F193" s="191" t="s">
        <v>182</v>
      </c>
      <c r="G193" s="87"/>
      <c r="H193" s="88"/>
      <c r="I193" s="90"/>
      <c r="J193" s="89"/>
    </row>
    <row r="194" spans="2:10" ht="21">
      <c r="B194" s="169"/>
      <c r="C194" s="85"/>
      <c r="D194" s="78"/>
      <c r="E194" s="78"/>
      <c r="F194" s="191" t="s">
        <v>183</v>
      </c>
      <c r="G194" s="87"/>
      <c r="H194" s="88"/>
      <c r="I194" s="90"/>
      <c r="J194" s="89"/>
    </row>
    <row r="195" spans="2:10" ht="37.5" customHeight="1">
      <c r="B195" s="170"/>
      <c r="C195" s="51"/>
      <c r="D195" s="52"/>
      <c r="E195" s="53"/>
      <c r="F195" s="126" t="s">
        <v>89</v>
      </c>
      <c r="G195" s="55"/>
      <c r="H195" s="56"/>
      <c r="I195" s="58"/>
      <c r="J195" s="58"/>
    </row>
    <row r="196" spans="2:10">
      <c r="B196" s="170">
        <v>42</v>
      </c>
      <c r="C196" s="51" t="s">
        <v>40</v>
      </c>
      <c r="D196" s="52" t="s">
        <v>53</v>
      </c>
      <c r="E196" s="53" t="s">
        <v>184</v>
      </c>
      <c r="F196" s="138" t="s">
        <v>185</v>
      </c>
      <c r="G196" s="55" t="s">
        <v>161</v>
      </c>
      <c r="H196" s="56">
        <v>12</v>
      </c>
      <c r="I196" s="256"/>
      <c r="J196" s="58">
        <f t="shared" si="6"/>
        <v>0</v>
      </c>
    </row>
    <row r="197" spans="2:10">
      <c r="B197" s="170">
        <f t="shared" ref="B197" si="18">B196+1</f>
        <v>43</v>
      </c>
      <c r="C197" s="51" t="s">
        <v>40</v>
      </c>
      <c r="D197" s="52" t="s">
        <v>53</v>
      </c>
      <c r="E197" s="53" t="s">
        <v>186</v>
      </c>
      <c r="F197" s="138" t="s">
        <v>187</v>
      </c>
      <c r="G197" s="55" t="s">
        <v>69</v>
      </c>
      <c r="H197" s="256"/>
      <c r="I197" s="259"/>
      <c r="J197" s="58">
        <f t="shared" si="6"/>
        <v>0</v>
      </c>
    </row>
    <row r="198" spans="2:10">
      <c r="B198" s="179"/>
      <c r="C198" s="77"/>
      <c r="D198" s="77"/>
      <c r="E198" s="77"/>
      <c r="F198" s="238"/>
      <c r="G198" s="77"/>
      <c r="H198" s="77"/>
      <c r="I198" s="77"/>
      <c r="J198" s="77"/>
    </row>
    <row r="199" spans="2:10">
      <c r="B199" s="179"/>
      <c r="C199" s="77"/>
      <c r="D199" s="77"/>
      <c r="E199" s="47" t="s">
        <v>239</v>
      </c>
      <c r="F199" s="144" t="s">
        <v>240</v>
      </c>
      <c r="G199" s="47"/>
      <c r="H199" s="49"/>
      <c r="I199" s="50"/>
      <c r="J199" s="50">
        <f>SUM(J200:J203)</f>
        <v>0</v>
      </c>
    </row>
    <row r="200" spans="2:10">
      <c r="B200" s="170">
        <v>1</v>
      </c>
      <c r="C200" s="51" t="s">
        <v>40</v>
      </c>
      <c r="D200" s="52" t="s">
        <v>53</v>
      </c>
      <c r="E200" s="53" t="s">
        <v>241</v>
      </c>
      <c r="F200" s="138" t="s">
        <v>242</v>
      </c>
      <c r="G200" s="55" t="s">
        <v>59</v>
      </c>
      <c r="H200" s="56">
        <v>28</v>
      </c>
      <c r="I200" s="57"/>
      <c r="J200" s="58">
        <f t="shared" ref="J200" si="19">I200*H200</f>
        <v>0</v>
      </c>
    </row>
    <row r="201" spans="2:10">
      <c r="B201" s="179"/>
      <c r="C201" s="77"/>
      <c r="D201" s="77"/>
      <c r="E201" s="105"/>
      <c r="F201" s="221" t="s">
        <v>243</v>
      </c>
      <c r="G201" s="105"/>
      <c r="H201" s="106"/>
      <c r="I201" s="107"/>
      <c r="J201" s="107"/>
    </row>
    <row r="202" spans="2:10">
      <c r="B202" s="170">
        <v>2</v>
      </c>
      <c r="C202" s="51" t="s">
        <v>40</v>
      </c>
      <c r="D202" s="52" t="s">
        <v>53</v>
      </c>
      <c r="E202" s="53" t="s">
        <v>245</v>
      </c>
      <c r="F202" s="138" t="s">
        <v>244</v>
      </c>
      <c r="G202" s="55" t="s">
        <v>59</v>
      </c>
      <c r="H202" s="56">
        <v>28</v>
      </c>
      <c r="I202" s="57"/>
      <c r="J202" s="58">
        <f t="shared" ref="J202" si="20">I202*H202</f>
        <v>0</v>
      </c>
    </row>
    <row r="203" spans="2:10">
      <c r="B203" s="179"/>
      <c r="C203" s="77"/>
      <c r="D203" s="77"/>
      <c r="E203" s="105"/>
      <c r="F203" s="221" t="s">
        <v>243</v>
      </c>
      <c r="G203" s="105"/>
      <c r="H203" s="106"/>
      <c r="I203" s="107"/>
      <c r="J203" s="107"/>
    </row>
    <row r="204" spans="2:10">
      <c r="B204" s="172"/>
      <c r="F204" s="143"/>
    </row>
    <row r="205" spans="2:10">
      <c r="B205" s="172"/>
      <c r="E205" s="47" t="s">
        <v>188</v>
      </c>
      <c r="F205" s="144" t="s">
        <v>189</v>
      </c>
      <c r="G205" s="47"/>
      <c r="H205" s="49"/>
      <c r="I205" s="50"/>
      <c r="J205" s="50">
        <f>SUM(J206:J210)</f>
        <v>0</v>
      </c>
    </row>
    <row r="206" spans="2:10">
      <c r="B206" s="170">
        <v>1</v>
      </c>
      <c r="C206" s="51" t="s">
        <v>40</v>
      </c>
      <c r="D206" s="52" t="s">
        <v>53</v>
      </c>
      <c r="E206" s="53" t="s">
        <v>190</v>
      </c>
      <c r="F206" s="138" t="s">
        <v>191</v>
      </c>
      <c r="G206" s="55" t="s">
        <v>161</v>
      </c>
      <c r="H206" s="56">
        <v>6</v>
      </c>
      <c r="I206" s="256"/>
      <c r="J206" s="58">
        <f t="shared" ref="J206" si="21">I206*H206</f>
        <v>0</v>
      </c>
    </row>
    <row r="207" spans="2:10">
      <c r="B207" s="179"/>
      <c r="C207" s="77"/>
      <c r="D207" s="77"/>
      <c r="E207" s="105"/>
      <c r="F207" s="145" t="s">
        <v>192</v>
      </c>
      <c r="G207" s="105"/>
      <c r="H207" s="106"/>
      <c r="I207" s="107"/>
      <c r="J207" s="107"/>
    </row>
    <row r="208" spans="2:10">
      <c r="B208" s="170">
        <v>2</v>
      </c>
      <c r="C208" s="51" t="s">
        <v>40</v>
      </c>
      <c r="D208" s="52" t="s">
        <v>53</v>
      </c>
      <c r="E208" s="53" t="s">
        <v>190</v>
      </c>
      <c r="F208" s="138" t="s">
        <v>193</v>
      </c>
      <c r="G208" s="55" t="s">
        <v>161</v>
      </c>
      <c r="H208" s="56">
        <v>6</v>
      </c>
      <c r="I208" s="259"/>
      <c r="J208" s="58">
        <f t="shared" ref="J208:J210" si="22">I208*H208</f>
        <v>0</v>
      </c>
    </row>
    <row r="209" spans="2:10">
      <c r="B209" s="173">
        <v>3</v>
      </c>
      <c r="C209" s="72" t="s">
        <v>60</v>
      </c>
      <c r="D209" s="73" t="s">
        <v>53</v>
      </c>
      <c r="E209" s="78" t="s">
        <v>194</v>
      </c>
      <c r="F209" s="136" t="s">
        <v>195</v>
      </c>
      <c r="G209" s="74" t="s">
        <v>161</v>
      </c>
      <c r="H209" s="75">
        <v>6</v>
      </c>
      <c r="I209" s="260"/>
      <c r="J209" s="76">
        <f>I209*H209</f>
        <v>0</v>
      </c>
    </row>
    <row r="210" spans="2:10" ht="21">
      <c r="B210" s="170">
        <v>4</v>
      </c>
      <c r="C210" s="51" t="s">
        <v>40</v>
      </c>
      <c r="D210" s="52" t="s">
        <v>53</v>
      </c>
      <c r="E210" s="53" t="s">
        <v>196</v>
      </c>
      <c r="F210" s="138" t="s">
        <v>197</v>
      </c>
      <c r="G210" s="55" t="s">
        <v>69</v>
      </c>
      <c r="H210" s="256">
        <v>1.94</v>
      </c>
      <c r="I210" s="256"/>
      <c r="J210" s="58">
        <f t="shared" si="22"/>
        <v>0</v>
      </c>
    </row>
    <row r="211" spans="2:10">
      <c r="B211" s="172"/>
      <c r="F211" s="143"/>
    </row>
    <row r="212" spans="2:10">
      <c r="B212" s="172"/>
      <c r="E212" s="47" t="s">
        <v>198</v>
      </c>
      <c r="F212" s="144" t="s">
        <v>199</v>
      </c>
      <c r="G212" s="47"/>
      <c r="H212" s="49"/>
      <c r="I212" s="50"/>
      <c r="J212" s="50">
        <f>SUM(J213:J228)</f>
        <v>0</v>
      </c>
    </row>
    <row r="213" spans="2:10">
      <c r="B213" s="180">
        <v>1</v>
      </c>
      <c r="C213" s="108" t="s">
        <v>40</v>
      </c>
      <c r="D213" s="53" t="s">
        <v>53</v>
      </c>
      <c r="E213" s="53" t="s">
        <v>200</v>
      </c>
      <c r="F213" s="138" t="s">
        <v>201</v>
      </c>
      <c r="G213" s="55" t="s">
        <v>59</v>
      </c>
      <c r="H213" s="56">
        <f>H214</f>
        <v>91.84</v>
      </c>
      <c r="I213" s="256"/>
      <c r="J213" s="58">
        <f t="shared" ref="J213" si="23">I213*H213</f>
        <v>0</v>
      </c>
    </row>
    <row r="214" spans="2:10">
      <c r="B214" s="179"/>
      <c r="C214" s="77"/>
      <c r="D214" s="77"/>
      <c r="E214" s="105"/>
      <c r="F214" s="145" t="s">
        <v>192</v>
      </c>
      <c r="G214" s="105"/>
      <c r="H214" s="109">
        <f>H78</f>
        <v>91.84</v>
      </c>
      <c r="I214" s="257"/>
      <c r="J214" s="110"/>
    </row>
    <row r="215" spans="2:10">
      <c r="B215" s="180">
        <v>2</v>
      </c>
      <c r="C215" s="108" t="s">
        <v>40</v>
      </c>
      <c r="D215" s="53" t="s">
        <v>53</v>
      </c>
      <c r="E215" s="111" t="s">
        <v>202</v>
      </c>
      <c r="F215" s="146" t="s">
        <v>203</v>
      </c>
      <c r="G215" s="55" t="s">
        <v>59</v>
      </c>
      <c r="H215" s="56">
        <f>H216</f>
        <v>91.84</v>
      </c>
      <c r="I215" s="256"/>
      <c r="J215" s="58">
        <f t="shared" ref="J215" si="24">I215*H215</f>
        <v>0</v>
      </c>
    </row>
    <row r="216" spans="2:10">
      <c r="B216" s="179"/>
      <c r="C216" s="77"/>
      <c r="D216" s="77"/>
      <c r="E216" s="105"/>
      <c r="F216" s="145" t="s">
        <v>204</v>
      </c>
      <c r="G216" s="105"/>
      <c r="H216" s="109">
        <f>H214</f>
        <v>91.84</v>
      </c>
      <c r="I216" s="257"/>
      <c r="J216" s="107"/>
    </row>
    <row r="217" spans="2:10">
      <c r="B217" s="268"/>
      <c r="C217" s="269"/>
      <c r="D217" s="269"/>
      <c r="E217" s="270"/>
      <c r="F217" s="271"/>
      <c r="G217" s="270"/>
      <c r="H217" s="272"/>
      <c r="I217" s="273"/>
      <c r="J217" s="274"/>
    </row>
    <row r="218" spans="2:10">
      <c r="B218" s="275"/>
      <c r="C218" s="276"/>
      <c r="D218" s="276"/>
      <c r="E218" s="277"/>
      <c r="F218" s="278"/>
      <c r="G218" s="277"/>
      <c r="H218" s="279"/>
      <c r="I218" s="280"/>
      <c r="J218" s="281"/>
    </row>
    <row r="219" spans="2:10">
      <c r="B219" s="282"/>
      <c r="C219" s="283"/>
      <c r="D219" s="283"/>
      <c r="E219" s="284"/>
      <c r="F219" s="285"/>
      <c r="G219" s="284"/>
      <c r="H219" s="286"/>
      <c r="I219" s="287"/>
      <c r="J219" s="288"/>
    </row>
    <row r="220" spans="2:10" ht="21">
      <c r="B220" s="180">
        <v>3</v>
      </c>
      <c r="C220" s="108" t="s">
        <v>40</v>
      </c>
      <c r="D220" s="53" t="s">
        <v>53</v>
      </c>
      <c r="E220" s="53" t="s">
        <v>205</v>
      </c>
      <c r="F220" s="138" t="s">
        <v>206</v>
      </c>
      <c r="G220" s="55" t="s">
        <v>59</v>
      </c>
      <c r="H220" s="56">
        <f>H214</f>
        <v>91.84</v>
      </c>
      <c r="I220" s="256"/>
      <c r="J220" s="58">
        <f t="shared" ref="J220" si="25">I220*H220</f>
        <v>0</v>
      </c>
    </row>
    <row r="221" spans="2:10">
      <c r="B221" s="169">
        <v>4</v>
      </c>
      <c r="C221" s="85" t="s">
        <v>60</v>
      </c>
      <c r="D221" s="78" t="s">
        <v>53</v>
      </c>
      <c r="E221" s="78" t="s">
        <v>207</v>
      </c>
      <c r="F221" s="136" t="s">
        <v>208</v>
      </c>
      <c r="G221" s="74" t="s">
        <v>59</v>
      </c>
      <c r="H221" s="76">
        <f>H220*1.1</f>
        <v>101.02400000000002</v>
      </c>
      <c r="I221" s="264"/>
      <c r="J221" s="76">
        <f>I221*H221</f>
        <v>0</v>
      </c>
    </row>
    <row r="222" spans="2:10" ht="63">
      <c r="B222" s="169"/>
      <c r="C222" s="85"/>
      <c r="D222" s="78"/>
      <c r="E222" s="78"/>
      <c r="F222" s="221" t="s">
        <v>209</v>
      </c>
      <c r="G222" s="74"/>
      <c r="H222" s="76"/>
      <c r="I222" s="112"/>
      <c r="J222" s="76"/>
    </row>
    <row r="223" spans="2:10" ht="31.5">
      <c r="B223" s="169"/>
      <c r="C223" s="85"/>
      <c r="D223" s="78"/>
      <c r="E223" s="78"/>
      <c r="F223" s="221" t="s">
        <v>210</v>
      </c>
      <c r="G223" s="74"/>
      <c r="H223" s="76"/>
      <c r="I223" s="112"/>
      <c r="J223" s="76"/>
    </row>
    <row r="224" spans="2:10" ht="33.75">
      <c r="B224" s="169"/>
      <c r="C224" s="85"/>
      <c r="D224" s="78"/>
      <c r="E224" s="78"/>
      <c r="F224" s="194" t="s">
        <v>89</v>
      </c>
      <c r="G224" s="74"/>
      <c r="H224" s="76"/>
      <c r="I224" s="76"/>
      <c r="J224" s="76"/>
    </row>
    <row r="225" spans="2:10" ht="31.5">
      <c r="B225" s="170">
        <v>5</v>
      </c>
      <c r="C225" s="51" t="s">
        <v>40</v>
      </c>
      <c r="D225" s="52" t="s">
        <v>53</v>
      </c>
      <c r="E225" s="53" t="s">
        <v>211</v>
      </c>
      <c r="F225" s="138" t="s">
        <v>212</v>
      </c>
      <c r="G225" s="55" t="s">
        <v>59</v>
      </c>
      <c r="H225" s="56">
        <f>H220</f>
        <v>91.84</v>
      </c>
      <c r="I225" s="256"/>
      <c r="J225" s="58">
        <f t="shared" ref="J225:J228" si="26">I225*H225</f>
        <v>0</v>
      </c>
    </row>
    <row r="226" spans="2:10">
      <c r="B226" s="170">
        <v>6</v>
      </c>
      <c r="C226" s="51" t="s">
        <v>40</v>
      </c>
      <c r="D226" s="52" t="s">
        <v>53</v>
      </c>
      <c r="E226" s="53" t="s">
        <v>213</v>
      </c>
      <c r="F226" s="138" t="s">
        <v>214</v>
      </c>
      <c r="G226" s="55" t="s">
        <v>215</v>
      </c>
      <c r="H226" s="56">
        <v>4.88</v>
      </c>
      <c r="I226" s="256"/>
      <c r="J226" s="58">
        <f t="shared" si="26"/>
        <v>0</v>
      </c>
    </row>
    <row r="227" spans="2:10">
      <c r="B227" s="170">
        <v>7</v>
      </c>
      <c r="C227" s="51" t="s">
        <v>40</v>
      </c>
      <c r="D227" s="52" t="s">
        <v>53</v>
      </c>
      <c r="E227" s="53" t="s">
        <v>216</v>
      </c>
      <c r="F227" s="138" t="s">
        <v>217</v>
      </c>
      <c r="G227" s="55" t="s">
        <v>59</v>
      </c>
      <c r="H227" s="56">
        <f>H220</f>
        <v>91.84</v>
      </c>
      <c r="I227" s="256"/>
      <c r="J227" s="58">
        <f t="shared" si="26"/>
        <v>0</v>
      </c>
    </row>
    <row r="228" spans="2:10" ht="21">
      <c r="B228" s="170">
        <v>8</v>
      </c>
      <c r="C228" s="51" t="s">
        <v>40</v>
      </c>
      <c r="D228" s="52" t="s">
        <v>53</v>
      </c>
      <c r="E228" s="53" t="s">
        <v>218</v>
      </c>
      <c r="F228" s="138" t="s">
        <v>219</v>
      </c>
      <c r="G228" s="55" t="s">
        <v>69</v>
      </c>
      <c r="H228" s="256"/>
      <c r="I228" s="259"/>
      <c r="J228" s="58">
        <f t="shared" si="26"/>
        <v>0</v>
      </c>
    </row>
    <row r="229" spans="2:10">
      <c r="B229" s="172"/>
    </row>
    <row r="230" spans="2:10">
      <c r="B230" s="172"/>
      <c r="E230" s="47" t="s">
        <v>220</v>
      </c>
      <c r="F230" s="48" t="s">
        <v>221</v>
      </c>
      <c r="G230" s="47"/>
      <c r="H230" s="49"/>
      <c r="I230" s="50"/>
      <c r="J230" s="50">
        <f>SUM(J231:J233)</f>
        <v>0</v>
      </c>
    </row>
    <row r="231" spans="2:10" ht="38.25" customHeight="1">
      <c r="B231" s="170">
        <v>1</v>
      </c>
      <c r="C231" s="51" t="s">
        <v>40</v>
      </c>
      <c r="D231" s="52" t="s">
        <v>53</v>
      </c>
      <c r="E231" s="53" t="s">
        <v>222</v>
      </c>
      <c r="F231" s="138" t="s">
        <v>223</v>
      </c>
      <c r="G231" s="55" t="s">
        <v>59</v>
      </c>
      <c r="H231" s="56">
        <f>H233</f>
        <v>19.2</v>
      </c>
      <c r="I231" s="256"/>
      <c r="J231" s="58">
        <f t="shared" ref="J231:J232" si="27">I231*H231</f>
        <v>0</v>
      </c>
    </row>
    <row r="232" spans="2:10">
      <c r="B232" s="170">
        <v>2</v>
      </c>
      <c r="C232" s="51" t="s">
        <v>40</v>
      </c>
      <c r="D232" s="52" t="s">
        <v>53</v>
      </c>
      <c r="E232" s="53" t="s">
        <v>224</v>
      </c>
      <c r="F232" s="54" t="s">
        <v>225</v>
      </c>
      <c r="G232" s="55" t="s">
        <v>59</v>
      </c>
      <c r="H232" s="56">
        <f>SUM(H233)</f>
        <v>19.2</v>
      </c>
      <c r="I232" s="256"/>
      <c r="J232" s="58">
        <f t="shared" si="27"/>
        <v>0</v>
      </c>
    </row>
    <row r="233" spans="2:10">
      <c r="B233" s="62"/>
      <c r="C233" s="63"/>
      <c r="D233" s="55"/>
      <c r="E233" s="87"/>
      <c r="F233" s="79" t="s">
        <v>226</v>
      </c>
      <c r="G233" s="55"/>
      <c r="H233" s="82">
        <v>19.2</v>
      </c>
      <c r="I233" s="58"/>
      <c r="J233" s="113"/>
    </row>
    <row r="236" spans="2:10">
      <c r="C236" s="68" t="s">
        <v>35</v>
      </c>
      <c r="D236" s="69"/>
      <c r="E236" s="69" t="s">
        <v>227</v>
      </c>
      <c r="F236" s="70" t="s">
        <v>228</v>
      </c>
      <c r="G236" s="69"/>
      <c r="H236" s="71"/>
      <c r="I236" s="239">
        <f>J237</f>
        <v>0</v>
      </c>
      <c r="J236" s="240"/>
    </row>
    <row r="237" spans="2:10">
      <c r="E237" s="114" t="s">
        <v>229</v>
      </c>
      <c r="F237" s="115" t="s">
        <v>230</v>
      </c>
      <c r="G237" s="115"/>
      <c r="H237" s="115"/>
      <c r="I237" s="115"/>
      <c r="J237" s="116">
        <f>SUM(J238:J241)</f>
        <v>0</v>
      </c>
    </row>
    <row r="238" spans="2:10">
      <c r="B238" s="222">
        <v>1</v>
      </c>
      <c r="C238" s="223" t="s">
        <v>40</v>
      </c>
      <c r="D238" s="223" t="s">
        <v>227</v>
      </c>
      <c r="E238" s="224" t="s">
        <v>231</v>
      </c>
      <c r="F238" s="225" t="s">
        <v>232</v>
      </c>
      <c r="G238" s="226" t="s">
        <v>233</v>
      </c>
      <c r="H238" s="227">
        <v>1</v>
      </c>
      <c r="I238" s="228"/>
      <c r="J238" s="229">
        <f t="shared" ref="J238:J241" si="28">I238*H238</f>
        <v>0</v>
      </c>
    </row>
    <row r="239" spans="2:10">
      <c r="B239" s="230">
        <v>2</v>
      </c>
      <c r="C239" s="231" t="s">
        <v>40</v>
      </c>
      <c r="D239" s="231" t="s">
        <v>227</v>
      </c>
      <c r="E239" s="232" t="s">
        <v>231</v>
      </c>
      <c r="F239" s="233" t="s">
        <v>230</v>
      </c>
      <c r="G239" s="234" t="s">
        <v>233</v>
      </c>
      <c r="H239" s="235">
        <v>1</v>
      </c>
      <c r="I239" s="236"/>
      <c r="J239" s="237">
        <f t="shared" si="28"/>
        <v>0</v>
      </c>
    </row>
    <row r="240" spans="2:10">
      <c r="B240" s="230">
        <v>3</v>
      </c>
      <c r="C240" s="231" t="s">
        <v>40</v>
      </c>
      <c r="D240" s="231" t="s">
        <v>227</v>
      </c>
      <c r="E240" s="232" t="s">
        <v>231</v>
      </c>
      <c r="F240" s="233" t="s">
        <v>234</v>
      </c>
      <c r="G240" s="234" t="s">
        <v>233</v>
      </c>
      <c r="H240" s="235">
        <v>1</v>
      </c>
      <c r="I240" s="236"/>
      <c r="J240" s="237">
        <f t="shared" si="28"/>
        <v>0</v>
      </c>
    </row>
    <row r="241" spans="2:10">
      <c r="B241" s="230">
        <v>4</v>
      </c>
      <c r="C241" s="231" t="s">
        <v>40</v>
      </c>
      <c r="D241" s="231" t="s">
        <v>227</v>
      </c>
      <c r="E241" s="232" t="s">
        <v>231</v>
      </c>
      <c r="F241" s="233" t="s">
        <v>235</v>
      </c>
      <c r="G241" s="234" t="s">
        <v>233</v>
      </c>
      <c r="H241" s="235">
        <v>1</v>
      </c>
      <c r="I241" s="236"/>
      <c r="J241" s="237">
        <f t="shared" si="28"/>
        <v>0</v>
      </c>
    </row>
    <row r="242" spans="2:10" ht="15.75" thickBot="1"/>
    <row r="243" spans="2:10" ht="3.75" customHeight="1" thickTop="1">
      <c r="B243" s="117"/>
      <c r="C243" s="118"/>
      <c r="D243" s="118"/>
      <c r="E243" s="118"/>
      <c r="F243" s="118"/>
      <c r="G243" s="118"/>
      <c r="H243" s="118"/>
      <c r="I243" s="118"/>
      <c r="J243" s="119"/>
    </row>
    <row r="244" spans="2:10" ht="18.75">
      <c r="B244" s="120"/>
      <c r="D244" s="121" t="s">
        <v>34</v>
      </c>
      <c r="H244" s="241">
        <f>I236+I72+I59</f>
        <v>0</v>
      </c>
      <c r="I244" s="242"/>
      <c r="J244" s="243"/>
    </row>
    <row r="245" spans="2:10" ht="3.75" customHeight="1" thickBot="1">
      <c r="B245" s="122"/>
      <c r="C245" s="123"/>
      <c r="D245" s="123"/>
      <c r="E245" s="123"/>
      <c r="F245" s="123"/>
      <c r="G245" s="123"/>
      <c r="H245" s="123"/>
      <c r="I245" s="123"/>
      <c r="J245" s="124"/>
    </row>
    <row r="246" spans="2:10" ht="15.75" thickTop="1"/>
  </sheetData>
  <mergeCells count="17">
    <mergeCell ref="E22:F22"/>
    <mergeCell ref="H37:I37"/>
    <mergeCell ref="H38:I38"/>
    <mergeCell ref="H43:I43"/>
    <mergeCell ref="H44:I44"/>
    <mergeCell ref="I72:J72"/>
    <mergeCell ref="I236:J236"/>
    <mergeCell ref="H244:J244"/>
    <mergeCell ref="C29:D29"/>
    <mergeCell ref="E31:H32"/>
    <mergeCell ref="H45:I45"/>
    <mergeCell ref="H47:I47"/>
    <mergeCell ref="H48:I48"/>
    <mergeCell ref="H49:I49"/>
    <mergeCell ref="H58:J58"/>
    <mergeCell ref="I59:J59"/>
    <mergeCell ref="H46:I46"/>
  </mergeCells>
  <hyperlinks>
    <hyperlink ref="F185" r:id="rId1" display="https://www.ravak.cz/p.sprchova-vanicka-perseus-pro-chrome/XA044401010"/>
  </hyperlinks>
  <pageMargins left="0.11811023622047245" right="0.11811023622047245" top="0" bottom="0.39370078740157483" header="0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Laptop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2026-01-15T20:38:22Z</cp:lastPrinted>
  <dcterms:created xsi:type="dcterms:W3CDTF">2026-01-15T13:14:46Z</dcterms:created>
  <dcterms:modified xsi:type="dcterms:W3CDTF">2026-01-15T20:52:15Z</dcterms:modified>
</cp:coreProperties>
</file>