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Sanace stropních k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'SO01 - Sanace stropních k...'!$C$106:$L$1287</definedName>
    <definedName name="_xlnm.Print_Area" localSheetId="1">'SO01 - Sanace stropních k...'!$C$4:$K$41,'SO01 - Sanace stropních k...'!$C$47:$K$88,'SO01 - Sanace stropních k...'!$C$94:$L$1287</definedName>
    <definedName name="_xlnm.Print_Titles" localSheetId="1">'SO01 - Sanace stropních k...'!$106:$106</definedName>
    <definedName name="_xlnm.Print_Area" localSheetId="2">'Seznam figur'!$C$4:$G$86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K39"/>
  <c r="K38"/>
  <c i="1" r="BA55"/>
  <c i="2" r="K37"/>
  <c i="1" r="AZ55"/>
  <c i="2" r="BI1285"/>
  <c r="BH1285"/>
  <c r="BG1285"/>
  <c r="BF1285"/>
  <c r="X1285"/>
  <c r="V1285"/>
  <c r="T1285"/>
  <c r="P1285"/>
  <c r="BI1282"/>
  <c r="BH1282"/>
  <c r="BG1282"/>
  <c r="BF1282"/>
  <c r="X1282"/>
  <c r="V1282"/>
  <c r="T1282"/>
  <c r="P1282"/>
  <c r="BI1278"/>
  <c r="BH1278"/>
  <c r="BG1278"/>
  <c r="BF1278"/>
  <c r="X1278"/>
  <c r="V1278"/>
  <c r="T1278"/>
  <c r="P1278"/>
  <c r="BI1275"/>
  <c r="BH1275"/>
  <c r="BG1275"/>
  <c r="BF1275"/>
  <c r="X1275"/>
  <c r="V1275"/>
  <c r="T1275"/>
  <c r="P1275"/>
  <c r="BI1271"/>
  <c r="BH1271"/>
  <c r="BG1271"/>
  <c r="BF1271"/>
  <c r="X1271"/>
  <c r="V1271"/>
  <c r="T1271"/>
  <c r="P1271"/>
  <c r="BI1268"/>
  <c r="BH1268"/>
  <c r="BG1268"/>
  <c r="BF1268"/>
  <c r="X1268"/>
  <c r="V1268"/>
  <c r="T1268"/>
  <c r="P1268"/>
  <c r="BI1264"/>
  <c r="BH1264"/>
  <c r="BG1264"/>
  <c r="BF1264"/>
  <c r="X1264"/>
  <c r="V1264"/>
  <c r="T1264"/>
  <c r="P1264"/>
  <c r="BI1261"/>
  <c r="BH1261"/>
  <c r="BG1261"/>
  <c r="BF1261"/>
  <c r="X1261"/>
  <c r="V1261"/>
  <c r="T1261"/>
  <c r="P1261"/>
  <c r="BI1258"/>
  <c r="BH1258"/>
  <c r="BG1258"/>
  <c r="BF1258"/>
  <c r="X1258"/>
  <c r="V1258"/>
  <c r="T1258"/>
  <c r="P1258"/>
  <c r="BI1255"/>
  <c r="BH1255"/>
  <c r="BG1255"/>
  <c r="BF1255"/>
  <c r="X1255"/>
  <c r="V1255"/>
  <c r="T1255"/>
  <c r="P1255"/>
  <c r="BI1251"/>
  <c r="BH1251"/>
  <c r="BG1251"/>
  <c r="BF1251"/>
  <c r="X1251"/>
  <c r="X1250"/>
  <c r="V1251"/>
  <c r="V1250"/>
  <c r="T1251"/>
  <c r="T1250"/>
  <c r="P1251"/>
  <c r="BI1248"/>
  <c r="BH1248"/>
  <c r="BG1248"/>
  <c r="BF1248"/>
  <c r="X1248"/>
  <c r="V1248"/>
  <c r="T1248"/>
  <c r="P1248"/>
  <c r="BI1245"/>
  <c r="BH1245"/>
  <c r="BG1245"/>
  <c r="BF1245"/>
  <c r="X1245"/>
  <c r="V1245"/>
  <c r="T1245"/>
  <c r="P1245"/>
  <c r="BI1242"/>
  <c r="BH1242"/>
  <c r="BG1242"/>
  <c r="BF1242"/>
  <c r="X1242"/>
  <c r="V1242"/>
  <c r="T1242"/>
  <c r="P1242"/>
  <c r="BI1240"/>
  <c r="BH1240"/>
  <c r="BG1240"/>
  <c r="BF1240"/>
  <c r="X1240"/>
  <c r="V1240"/>
  <c r="T1240"/>
  <c r="P1240"/>
  <c r="BI1233"/>
  <c r="BH1233"/>
  <c r="BG1233"/>
  <c r="BF1233"/>
  <c r="X1233"/>
  <c r="V1233"/>
  <c r="T1233"/>
  <c r="P1233"/>
  <c r="BI1225"/>
  <c r="BH1225"/>
  <c r="BG1225"/>
  <c r="BF1225"/>
  <c r="X1225"/>
  <c r="V1225"/>
  <c r="T1225"/>
  <c r="P1225"/>
  <c r="BI1218"/>
  <c r="BH1218"/>
  <c r="BG1218"/>
  <c r="BF1218"/>
  <c r="X1218"/>
  <c r="V1218"/>
  <c r="T1218"/>
  <c r="P1218"/>
  <c r="BI1211"/>
  <c r="BH1211"/>
  <c r="BG1211"/>
  <c r="BF1211"/>
  <c r="X1211"/>
  <c r="V1211"/>
  <c r="T1211"/>
  <c r="P1211"/>
  <c r="BI1202"/>
  <c r="BH1202"/>
  <c r="BG1202"/>
  <c r="BF1202"/>
  <c r="X1202"/>
  <c r="V1202"/>
  <c r="T1202"/>
  <c r="P1202"/>
  <c r="BI1193"/>
  <c r="BH1193"/>
  <c r="BG1193"/>
  <c r="BF1193"/>
  <c r="X1193"/>
  <c r="V1193"/>
  <c r="T1193"/>
  <c r="P1193"/>
  <c r="BI1172"/>
  <c r="BH1172"/>
  <c r="BG1172"/>
  <c r="BF1172"/>
  <c r="X1172"/>
  <c r="V1172"/>
  <c r="T1172"/>
  <c r="P1172"/>
  <c r="BI1151"/>
  <c r="BH1151"/>
  <c r="BG1151"/>
  <c r="BF1151"/>
  <c r="X1151"/>
  <c r="V1151"/>
  <c r="T1151"/>
  <c r="P1151"/>
  <c r="BI1138"/>
  <c r="BH1138"/>
  <c r="BG1138"/>
  <c r="BF1138"/>
  <c r="X1138"/>
  <c r="V1138"/>
  <c r="T1138"/>
  <c r="P1138"/>
  <c r="BI1126"/>
  <c r="BH1126"/>
  <c r="BG1126"/>
  <c r="BF1126"/>
  <c r="X1126"/>
  <c r="V1126"/>
  <c r="T1126"/>
  <c r="P1126"/>
  <c r="BI1117"/>
  <c r="BH1117"/>
  <c r="BG1117"/>
  <c r="BF1117"/>
  <c r="X1117"/>
  <c r="V1117"/>
  <c r="T1117"/>
  <c r="P1117"/>
  <c r="BI1099"/>
  <c r="BH1099"/>
  <c r="BG1099"/>
  <c r="BF1099"/>
  <c r="X1099"/>
  <c r="V1099"/>
  <c r="T1099"/>
  <c r="P1099"/>
  <c r="BI1094"/>
  <c r="BH1094"/>
  <c r="BG1094"/>
  <c r="BF1094"/>
  <c r="X1094"/>
  <c r="V1094"/>
  <c r="T1094"/>
  <c r="P1094"/>
  <c r="BI1086"/>
  <c r="BH1086"/>
  <c r="BG1086"/>
  <c r="BF1086"/>
  <c r="X1086"/>
  <c r="V1086"/>
  <c r="T1086"/>
  <c r="P1086"/>
  <c r="BI1078"/>
  <c r="BH1078"/>
  <c r="BG1078"/>
  <c r="BF1078"/>
  <c r="X1078"/>
  <c r="V1078"/>
  <c r="T1078"/>
  <c r="P1078"/>
  <c r="BI1069"/>
  <c r="BH1069"/>
  <c r="BG1069"/>
  <c r="BF1069"/>
  <c r="X1069"/>
  <c r="V1069"/>
  <c r="T1069"/>
  <c r="P1069"/>
  <c r="BI1051"/>
  <c r="BH1051"/>
  <c r="BG1051"/>
  <c r="BF1051"/>
  <c r="X1051"/>
  <c r="V1051"/>
  <c r="T1051"/>
  <c r="P1051"/>
  <c r="BI1042"/>
  <c r="BH1042"/>
  <c r="BG1042"/>
  <c r="BF1042"/>
  <c r="X1042"/>
  <c r="V1042"/>
  <c r="T1042"/>
  <c r="P1042"/>
  <c r="BI1024"/>
  <c r="BH1024"/>
  <c r="BG1024"/>
  <c r="BF1024"/>
  <c r="X1024"/>
  <c r="V1024"/>
  <c r="T1024"/>
  <c r="P1024"/>
  <c r="BI1015"/>
  <c r="BH1015"/>
  <c r="BG1015"/>
  <c r="BF1015"/>
  <c r="X1015"/>
  <c r="V1015"/>
  <c r="T1015"/>
  <c r="P1015"/>
  <c r="BI997"/>
  <c r="BH997"/>
  <c r="BG997"/>
  <c r="BF997"/>
  <c r="X997"/>
  <c r="V997"/>
  <c r="T997"/>
  <c r="P997"/>
  <c r="BI988"/>
  <c r="BH988"/>
  <c r="BG988"/>
  <c r="BF988"/>
  <c r="X988"/>
  <c r="V988"/>
  <c r="T988"/>
  <c r="P988"/>
  <c r="BI984"/>
  <c r="BH984"/>
  <c r="BG984"/>
  <c r="BF984"/>
  <c r="X984"/>
  <c r="V984"/>
  <c r="T984"/>
  <c r="P984"/>
  <c r="BI976"/>
  <c r="BH976"/>
  <c r="BG976"/>
  <c r="BF976"/>
  <c r="X976"/>
  <c r="V976"/>
  <c r="T976"/>
  <c r="P976"/>
  <c r="BI972"/>
  <c r="BH972"/>
  <c r="BG972"/>
  <c r="BF972"/>
  <c r="X972"/>
  <c r="V972"/>
  <c r="T972"/>
  <c r="P972"/>
  <c r="BI960"/>
  <c r="BH960"/>
  <c r="BG960"/>
  <c r="BF960"/>
  <c r="X960"/>
  <c r="V960"/>
  <c r="T960"/>
  <c r="P960"/>
  <c r="BI956"/>
  <c r="BH956"/>
  <c r="BG956"/>
  <c r="BF956"/>
  <c r="X956"/>
  <c r="V956"/>
  <c r="T956"/>
  <c r="P956"/>
  <c r="BI949"/>
  <c r="BH949"/>
  <c r="BG949"/>
  <c r="BF949"/>
  <c r="X949"/>
  <c r="V949"/>
  <c r="T949"/>
  <c r="P949"/>
  <c r="BI945"/>
  <c r="BH945"/>
  <c r="BG945"/>
  <c r="BF945"/>
  <c r="X945"/>
  <c r="V945"/>
  <c r="T945"/>
  <c r="P945"/>
  <c r="BI938"/>
  <c r="BH938"/>
  <c r="BG938"/>
  <c r="BF938"/>
  <c r="X938"/>
  <c r="V938"/>
  <c r="T938"/>
  <c r="P938"/>
  <c r="BI933"/>
  <c r="BH933"/>
  <c r="BG933"/>
  <c r="BF933"/>
  <c r="X933"/>
  <c r="V933"/>
  <c r="T933"/>
  <c r="P933"/>
  <c r="BI928"/>
  <c r="BH928"/>
  <c r="BG928"/>
  <c r="BF928"/>
  <c r="X928"/>
  <c r="V928"/>
  <c r="T928"/>
  <c r="P928"/>
  <c r="BI921"/>
  <c r="BH921"/>
  <c r="BG921"/>
  <c r="BF921"/>
  <c r="X921"/>
  <c r="V921"/>
  <c r="T921"/>
  <c r="P921"/>
  <c r="BI916"/>
  <c r="BH916"/>
  <c r="BG916"/>
  <c r="BF916"/>
  <c r="X916"/>
  <c r="V916"/>
  <c r="T916"/>
  <c r="P916"/>
  <c r="BI912"/>
  <c r="BH912"/>
  <c r="BG912"/>
  <c r="BF912"/>
  <c r="X912"/>
  <c r="V912"/>
  <c r="T912"/>
  <c r="P912"/>
  <c r="BI909"/>
  <c r="BH909"/>
  <c r="BG909"/>
  <c r="BF909"/>
  <c r="X909"/>
  <c r="V909"/>
  <c r="T909"/>
  <c r="P909"/>
  <c r="BI904"/>
  <c r="BH904"/>
  <c r="BG904"/>
  <c r="BF904"/>
  <c r="X904"/>
  <c r="V904"/>
  <c r="T904"/>
  <c r="P904"/>
  <c r="BI900"/>
  <c r="BH900"/>
  <c r="BG900"/>
  <c r="BF900"/>
  <c r="X900"/>
  <c r="V900"/>
  <c r="T900"/>
  <c r="P900"/>
  <c r="BI894"/>
  <c r="BH894"/>
  <c r="BG894"/>
  <c r="BF894"/>
  <c r="X894"/>
  <c r="V894"/>
  <c r="T894"/>
  <c r="P894"/>
  <c r="BI889"/>
  <c r="BH889"/>
  <c r="BG889"/>
  <c r="BF889"/>
  <c r="X889"/>
  <c r="V889"/>
  <c r="T889"/>
  <c r="P889"/>
  <c r="BI885"/>
  <c r="BH885"/>
  <c r="BG885"/>
  <c r="BF885"/>
  <c r="X885"/>
  <c r="V885"/>
  <c r="T885"/>
  <c r="P885"/>
  <c r="BI880"/>
  <c r="BH880"/>
  <c r="BG880"/>
  <c r="BF880"/>
  <c r="X880"/>
  <c r="V880"/>
  <c r="T880"/>
  <c r="P880"/>
  <c r="BI876"/>
  <c r="BH876"/>
  <c r="BG876"/>
  <c r="BF876"/>
  <c r="X876"/>
  <c r="V876"/>
  <c r="T876"/>
  <c r="P876"/>
  <c r="BI871"/>
  <c r="BH871"/>
  <c r="BG871"/>
  <c r="BF871"/>
  <c r="X871"/>
  <c r="V871"/>
  <c r="T871"/>
  <c r="P871"/>
  <c r="BI865"/>
  <c r="BH865"/>
  <c r="BG865"/>
  <c r="BF865"/>
  <c r="X865"/>
  <c r="V865"/>
  <c r="T865"/>
  <c r="P865"/>
  <c r="BI861"/>
  <c r="BH861"/>
  <c r="BG861"/>
  <c r="BF861"/>
  <c r="X861"/>
  <c r="V861"/>
  <c r="T861"/>
  <c r="P861"/>
  <c r="BI858"/>
  <c r="BH858"/>
  <c r="BG858"/>
  <c r="BF858"/>
  <c r="X858"/>
  <c r="V858"/>
  <c r="T858"/>
  <c r="P858"/>
  <c r="BI854"/>
  <c r="BH854"/>
  <c r="BG854"/>
  <c r="BF854"/>
  <c r="X854"/>
  <c r="V854"/>
  <c r="T854"/>
  <c r="P854"/>
  <c r="BI850"/>
  <c r="BH850"/>
  <c r="BG850"/>
  <c r="BF850"/>
  <c r="X850"/>
  <c r="V850"/>
  <c r="T850"/>
  <c r="P850"/>
  <c r="BI844"/>
  <c r="BH844"/>
  <c r="BG844"/>
  <c r="BF844"/>
  <c r="X844"/>
  <c r="V844"/>
  <c r="T844"/>
  <c r="P844"/>
  <c r="BI840"/>
  <c r="BH840"/>
  <c r="BG840"/>
  <c r="BF840"/>
  <c r="X840"/>
  <c r="V840"/>
  <c r="T840"/>
  <c r="P840"/>
  <c r="BI831"/>
  <c r="BH831"/>
  <c r="BG831"/>
  <c r="BF831"/>
  <c r="X831"/>
  <c r="V831"/>
  <c r="T831"/>
  <c r="P831"/>
  <c r="BI822"/>
  <c r="BH822"/>
  <c r="BG822"/>
  <c r="BF822"/>
  <c r="X822"/>
  <c r="V822"/>
  <c r="T822"/>
  <c r="P822"/>
  <c r="BI816"/>
  <c r="BH816"/>
  <c r="BG816"/>
  <c r="BF816"/>
  <c r="X816"/>
  <c r="V816"/>
  <c r="T816"/>
  <c r="P816"/>
  <c r="BI810"/>
  <c r="BH810"/>
  <c r="BG810"/>
  <c r="BF810"/>
  <c r="X810"/>
  <c r="V810"/>
  <c r="T810"/>
  <c r="P810"/>
  <c r="BI803"/>
  <c r="BH803"/>
  <c r="BG803"/>
  <c r="BF803"/>
  <c r="X803"/>
  <c r="V803"/>
  <c r="T803"/>
  <c r="P803"/>
  <c r="BI796"/>
  <c r="BH796"/>
  <c r="BG796"/>
  <c r="BF796"/>
  <c r="X796"/>
  <c r="V796"/>
  <c r="T796"/>
  <c r="P796"/>
  <c r="BI790"/>
  <c r="BH790"/>
  <c r="BG790"/>
  <c r="BF790"/>
  <c r="X790"/>
  <c r="V790"/>
  <c r="T790"/>
  <c r="P790"/>
  <c r="BI783"/>
  <c r="BH783"/>
  <c r="BG783"/>
  <c r="BF783"/>
  <c r="X783"/>
  <c r="V783"/>
  <c r="T783"/>
  <c r="P783"/>
  <c r="BI778"/>
  <c r="BH778"/>
  <c r="BG778"/>
  <c r="BF778"/>
  <c r="X778"/>
  <c r="V778"/>
  <c r="T778"/>
  <c r="P778"/>
  <c r="BI769"/>
  <c r="BH769"/>
  <c r="BG769"/>
  <c r="BF769"/>
  <c r="X769"/>
  <c r="V769"/>
  <c r="T769"/>
  <c r="P769"/>
  <c r="BI762"/>
  <c r="BH762"/>
  <c r="BG762"/>
  <c r="BF762"/>
  <c r="X762"/>
  <c r="V762"/>
  <c r="T762"/>
  <c r="P762"/>
  <c r="BI751"/>
  <c r="BH751"/>
  <c r="BG751"/>
  <c r="BF751"/>
  <c r="X751"/>
  <c r="V751"/>
  <c r="T751"/>
  <c r="P751"/>
  <c r="BI747"/>
  <c r="BH747"/>
  <c r="BG747"/>
  <c r="BF747"/>
  <c r="X747"/>
  <c r="V747"/>
  <c r="T747"/>
  <c r="P747"/>
  <c r="BI744"/>
  <c r="BH744"/>
  <c r="BG744"/>
  <c r="BF744"/>
  <c r="X744"/>
  <c r="V744"/>
  <c r="T744"/>
  <c r="P744"/>
  <c r="BI736"/>
  <c r="BH736"/>
  <c r="BG736"/>
  <c r="BF736"/>
  <c r="X736"/>
  <c r="V736"/>
  <c r="T736"/>
  <c r="P736"/>
  <c r="BI728"/>
  <c r="BH728"/>
  <c r="BG728"/>
  <c r="BF728"/>
  <c r="X728"/>
  <c r="V728"/>
  <c r="T728"/>
  <c r="P728"/>
  <c r="BI721"/>
  <c r="BH721"/>
  <c r="BG721"/>
  <c r="BF721"/>
  <c r="X721"/>
  <c r="V721"/>
  <c r="T721"/>
  <c r="P721"/>
  <c r="BI716"/>
  <c r="BH716"/>
  <c r="BG716"/>
  <c r="BF716"/>
  <c r="X716"/>
  <c r="V716"/>
  <c r="T716"/>
  <c r="P716"/>
  <c r="BI711"/>
  <c r="BH711"/>
  <c r="BG711"/>
  <c r="BF711"/>
  <c r="X711"/>
  <c r="V711"/>
  <c r="T711"/>
  <c r="P711"/>
  <c r="BI705"/>
  <c r="BH705"/>
  <c r="BG705"/>
  <c r="BF705"/>
  <c r="X705"/>
  <c r="V705"/>
  <c r="T705"/>
  <c r="P705"/>
  <c r="BI701"/>
  <c r="BH701"/>
  <c r="BG701"/>
  <c r="BF701"/>
  <c r="X701"/>
  <c r="V701"/>
  <c r="T701"/>
  <c r="P701"/>
  <c r="BI695"/>
  <c r="BH695"/>
  <c r="BG695"/>
  <c r="BF695"/>
  <c r="X695"/>
  <c r="V695"/>
  <c r="T695"/>
  <c r="P695"/>
  <c r="BI692"/>
  <c r="BH692"/>
  <c r="BG692"/>
  <c r="BF692"/>
  <c r="X692"/>
  <c r="V692"/>
  <c r="T692"/>
  <c r="P692"/>
  <c r="BI687"/>
  <c r="BH687"/>
  <c r="BG687"/>
  <c r="BF687"/>
  <c r="X687"/>
  <c r="V687"/>
  <c r="T687"/>
  <c r="P687"/>
  <c r="BI684"/>
  <c r="BH684"/>
  <c r="BG684"/>
  <c r="BF684"/>
  <c r="X684"/>
  <c r="V684"/>
  <c r="T684"/>
  <c r="P684"/>
  <c r="BI679"/>
  <c r="BH679"/>
  <c r="BG679"/>
  <c r="BF679"/>
  <c r="X679"/>
  <c r="V679"/>
  <c r="T679"/>
  <c r="P679"/>
  <c r="BI675"/>
  <c r="BH675"/>
  <c r="BG675"/>
  <c r="BF675"/>
  <c r="X675"/>
  <c r="V675"/>
  <c r="T675"/>
  <c r="P675"/>
  <c r="BI668"/>
  <c r="BH668"/>
  <c r="BG668"/>
  <c r="BF668"/>
  <c r="X668"/>
  <c r="V668"/>
  <c r="T668"/>
  <c r="P668"/>
  <c r="BI660"/>
  <c r="BH660"/>
  <c r="BG660"/>
  <c r="BF660"/>
  <c r="X660"/>
  <c r="V660"/>
  <c r="T660"/>
  <c r="P660"/>
  <c r="BI649"/>
  <c r="BH649"/>
  <c r="BG649"/>
  <c r="BF649"/>
  <c r="X649"/>
  <c r="V649"/>
  <c r="T649"/>
  <c r="P649"/>
  <c r="BI640"/>
  <c r="BH640"/>
  <c r="BG640"/>
  <c r="BF640"/>
  <c r="X640"/>
  <c r="V640"/>
  <c r="T640"/>
  <c r="P640"/>
  <c r="BI636"/>
  <c r="BH636"/>
  <c r="BG636"/>
  <c r="BF636"/>
  <c r="X636"/>
  <c r="V636"/>
  <c r="T636"/>
  <c r="P636"/>
  <c r="BI631"/>
  <c r="BH631"/>
  <c r="BG631"/>
  <c r="BF631"/>
  <c r="X631"/>
  <c r="V631"/>
  <c r="T631"/>
  <c r="P631"/>
  <c r="BI627"/>
  <c r="BH627"/>
  <c r="BG627"/>
  <c r="BF627"/>
  <c r="X627"/>
  <c r="V627"/>
  <c r="T627"/>
  <c r="P627"/>
  <c r="BI622"/>
  <c r="BH622"/>
  <c r="BG622"/>
  <c r="BF622"/>
  <c r="X622"/>
  <c r="V622"/>
  <c r="T622"/>
  <c r="P622"/>
  <c r="BI618"/>
  <c r="BH618"/>
  <c r="BG618"/>
  <c r="BF618"/>
  <c r="X618"/>
  <c r="V618"/>
  <c r="T618"/>
  <c r="P618"/>
  <c r="BI612"/>
  <c r="BH612"/>
  <c r="BG612"/>
  <c r="BF612"/>
  <c r="X612"/>
  <c r="V612"/>
  <c r="T612"/>
  <c r="P612"/>
  <c r="BI606"/>
  <c r="BH606"/>
  <c r="BG606"/>
  <c r="BF606"/>
  <c r="X606"/>
  <c r="V606"/>
  <c r="T606"/>
  <c r="P606"/>
  <c r="BI600"/>
  <c r="BH600"/>
  <c r="BG600"/>
  <c r="BF600"/>
  <c r="X600"/>
  <c r="V600"/>
  <c r="T600"/>
  <c r="P600"/>
  <c r="BI596"/>
  <c r="BH596"/>
  <c r="BG596"/>
  <c r="BF596"/>
  <c r="X596"/>
  <c r="V596"/>
  <c r="T596"/>
  <c r="P596"/>
  <c r="BI592"/>
  <c r="BH592"/>
  <c r="BG592"/>
  <c r="BF592"/>
  <c r="X592"/>
  <c r="V592"/>
  <c r="T592"/>
  <c r="P592"/>
  <c r="BI588"/>
  <c r="BH588"/>
  <c r="BG588"/>
  <c r="BF588"/>
  <c r="X588"/>
  <c r="V588"/>
  <c r="T588"/>
  <c r="P588"/>
  <c r="BI584"/>
  <c r="BH584"/>
  <c r="BG584"/>
  <c r="BF584"/>
  <c r="X584"/>
  <c r="V584"/>
  <c r="T584"/>
  <c r="P584"/>
  <c r="BI580"/>
  <c r="BH580"/>
  <c r="BG580"/>
  <c r="BF580"/>
  <c r="X580"/>
  <c r="V580"/>
  <c r="T580"/>
  <c r="P580"/>
  <c r="BI576"/>
  <c r="BH576"/>
  <c r="BG576"/>
  <c r="BF576"/>
  <c r="X576"/>
  <c r="V576"/>
  <c r="T576"/>
  <c r="P576"/>
  <c r="BI571"/>
  <c r="BH571"/>
  <c r="BG571"/>
  <c r="BF571"/>
  <c r="X571"/>
  <c r="V571"/>
  <c r="T571"/>
  <c r="P571"/>
  <c r="BI567"/>
  <c r="BH567"/>
  <c r="BG567"/>
  <c r="BF567"/>
  <c r="X567"/>
  <c r="V567"/>
  <c r="T567"/>
  <c r="P567"/>
  <c r="BI563"/>
  <c r="BH563"/>
  <c r="BG563"/>
  <c r="BF563"/>
  <c r="X563"/>
  <c r="V563"/>
  <c r="T563"/>
  <c r="P563"/>
  <c r="BI560"/>
  <c r="BH560"/>
  <c r="BG560"/>
  <c r="BF560"/>
  <c r="X560"/>
  <c r="V560"/>
  <c r="T560"/>
  <c r="P560"/>
  <c r="BI556"/>
  <c r="BH556"/>
  <c r="BG556"/>
  <c r="BF556"/>
  <c r="X556"/>
  <c r="V556"/>
  <c r="T556"/>
  <c r="P556"/>
  <c r="BI549"/>
  <c r="BH549"/>
  <c r="BG549"/>
  <c r="BF549"/>
  <c r="X549"/>
  <c r="V549"/>
  <c r="T549"/>
  <c r="P549"/>
  <c r="BI545"/>
  <c r="BH545"/>
  <c r="BG545"/>
  <c r="BF545"/>
  <c r="X545"/>
  <c r="V545"/>
  <c r="T545"/>
  <c r="P545"/>
  <c r="BI538"/>
  <c r="BH538"/>
  <c r="BG538"/>
  <c r="BF538"/>
  <c r="X538"/>
  <c r="V538"/>
  <c r="T538"/>
  <c r="P538"/>
  <c r="BI534"/>
  <c r="BH534"/>
  <c r="BG534"/>
  <c r="BF534"/>
  <c r="X534"/>
  <c r="V534"/>
  <c r="T534"/>
  <c r="P534"/>
  <c r="BI527"/>
  <c r="BH527"/>
  <c r="BG527"/>
  <c r="BF527"/>
  <c r="X527"/>
  <c r="V527"/>
  <c r="T527"/>
  <c r="P527"/>
  <c r="BI523"/>
  <c r="BH523"/>
  <c r="BG523"/>
  <c r="BF523"/>
  <c r="X523"/>
  <c r="V523"/>
  <c r="T523"/>
  <c r="P523"/>
  <c r="BI516"/>
  <c r="BH516"/>
  <c r="BG516"/>
  <c r="BF516"/>
  <c r="X516"/>
  <c r="V516"/>
  <c r="T516"/>
  <c r="P516"/>
  <c r="BI513"/>
  <c r="BH513"/>
  <c r="BG513"/>
  <c r="BF513"/>
  <c r="X513"/>
  <c r="V513"/>
  <c r="T513"/>
  <c r="P513"/>
  <c r="BI506"/>
  <c r="BH506"/>
  <c r="BG506"/>
  <c r="BF506"/>
  <c r="X506"/>
  <c r="V506"/>
  <c r="T506"/>
  <c r="P506"/>
  <c r="BI501"/>
  <c r="BH501"/>
  <c r="BG501"/>
  <c r="BF501"/>
  <c r="X501"/>
  <c r="V501"/>
  <c r="T501"/>
  <c r="P501"/>
  <c r="BI498"/>
  <c r="BH498"/>
  <c r="BG498"/>
  <c r="BF498"/>
  <c r="X498"/>
  <c r="V498"/>
  <c r="T498"/>
  <c r="P498"/>
  <c r="BI494"/>
  <c r="BH494"/>
  <c r="BG494"/>
  <c r="BF494"/>
  <c r="X494"/>
  <c r="V494"/>
  <c r="T494"/>
  <c r="P494"/>
  <c r="BI491"/>
  <c r="BH491"/>
  <c r="BG491"/>
  <c r="BF491"/>
  <c r="X491"/>
  <c r="V491"/>
  <c r="T491"/>
  <c r="P491"/>
  <c r="BI488"/>
  <c r="BH488"/>
  <c r="BG488"/>
  <c r="BF488"/>
  <c r="X488"/>
  <c r="V488"/>
  <c r="T488"/>
  <c r="P488"/>
  <c r="BI484"/>
  <c r="BH484"/>
  <c r="BG484"/>
  <c r="BF484"/>
  <c r="X484"/>
  <c r="V484"/>
  <c r="T484"/>
  <c r="P484"/>
  <c r="BI481"/>
  <c r="BH481"/>
  <c r="BG481"/>
  <c r="BF481"/>
  <c r="X481"/>
  <c r="V481"/>
  <c r="T481"/>
  <c r="P481"/>
  <c r="BI478"/>
  <c r="BH478"/>
  <c r="BG478"/>
  <c r="BF478"/>
  <c r="X478"/>
  <c r="V478"/>
  <c r="T478"/>
  <c r="P478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5"/>
  <c r="BH465"/>
  <c r="BG465"/>
  <c r="BF465"/>
  <c r="X465"/>
  <c r="V465"/>
  <c r="T465"/>
  <c r="P465"/>
  <c r="BI460"/>
  <c r="BH460"/>
  <c r="BG460"/>
  <c r="BF460"/>
  <c r="X460"/>
  <c r="V460"/>
  <c r="T460"/>
  <c r="P460"/>
  <c r="BI455"/>
  <c r="BH455"/>
  <c r="BG455"/>
  <c r="BF455"/>
  <c r="X455"/>
  <c r="V455"/>
  <c r="T455"/>
  <c r="P455"/>
  <c r="BI450"/>
  <c r="BH450"/>
  <c r="BG450"/>
  <c r="BF450"/>
  <c r="X450"/>
  <c r="V450"/>
  <c r="T450"/>
  <c r="P450"/>
  <c r="BI445"/>
  <c r="BH445"/>
  <c r="BG445"/>
  <c r="BF445"/>
  <c r="X445"/>
  <c r="V445"/>
  <c r="T445"/>
  <c r="P445"/>
  <c r="BI438"/>
  <c r="BH438"/>
  <c r="BG438"/>
  <c r="BF438"/>
  <c r="X438"/>
  <c r="V438"/>
  <c r="T438"/>
  <c r="P438"/>
  <c r="BI434"/>
  <c r="BH434"/>
  <c r="BG434"/>
  <c r="BF434"/>
  <c r="X434"/>
  <c r="V434"/>
  <c r="T434"/>
  <c r="P434"/>
  <c r="BI429"/>
  <c r="BH429"/>
  <c r="BG429"/>
  <c r="BF429"/>
  <c r="X429"/>
  <c r="V429"/>
  <c r="T429"/>
  <c r="P429"/>
  <c r="BI425"/>
  <c r="BH425"/>
  <c r="BG425"/>
  <c r="BF425"/>
  <c r="X425"/>
  <c r="V425"/>
  <c r="T425"/>
  <c r="P425"/>
  <c r="BI420"/>
  <c r="BH420"/>
  <c r="BG420"/>
  <c r="BF420"/>
  <c r="X420"/>
  <c r="V420"/>
  <c r="T420"/>
  <c r="P420"/>
  <c r="BI415"/>
  <c r="BH415"/>
  <c r="BG415"/>
  <c r="BF415"/>
  <c r="X415"/>
  <c r="V415"/>
  <c r="T415"/>
  <c r="P415"/>
  <c r="BI410"/>
  <c r="BH410"/>
  <c r="BG410"/>
  <c r="BF410"/>
  <c r="X410"/>
  <c r="V410"/>
  <c r="T410"/>
  <c r="P410"/>
  <c r="BI405"/>
  <c r="BH405"/>
  <c r="BG405"/>
  <c r="BF405"/>
  <c r="X405"/>
  <c r="V405"/>
  <c r="T405"/>
  <c r="P405"/>
  <c r="BI400"/>
  <c r="BH400"/>
  <c r="BG400"/>
  <c r="BF400"/>
  <c r="X400"/>
  <c r="V400"/>
  <c r="T400"/>
  <c r="P400"/>
  <c r="BI395"/>
  <c r="BH395"/>
  <c r="BG395"/>
  <c r="BF395"/>
  <c r="X395"/>
  <c r="V395"/>
  <c r="T395"/>
  <c r="P395"/>
  <c r="BI390"/>
  <c r="BH390"/>
  <c r="BG390"/>
  <c r="BF390"/>
  <c r="X390"/>
  <c r="V390"/>
  <c r="T390"/>
  <c r="P390"/>
  <c r="BI382"/>
  <c r="BH382"/>
  <c r="BG382"/>
  <c r="BF382"/>
  <c r="X382"/>
  <c r="V382"/>
  <c r="T382"/>
  <c r="P382"/>
  <c r="BI377"/>
  <c r="BH377"/>
  <c r="BG377"/>
  <c r="BF377"/>
  <c r="X377"/>
  <c r="V377"/>
  <c r="T377"/>
  <c r="P377"/>
  <c r="BI364"/>
  <c r="BH364"/>
  <c r="BG364"/>
  <c r="BF364"/>
  <c r="X364"/>
  <c r="V364"/>
  <c r="T364"/>
  <c r="P364"/>
  <c r="BI359"/>
  <c r="BH359"/>
  <c r="BG359"/>
  <c r="BF359"/>
  <c r="X359"/>
  <c r="V359"/>
  <c r="T359"/>
  <c r="P359"/>
  <c r="BI340"/>
  <c r="BH340"/>
  <c r="BG340"/>
  <c r="BF340"/>
  <c r="X340"/>
  <c r="V340"/>
  <c r="T340"/>
  <c r="P340"/>
  <c r="BI333"/>
  <c r="BH333"/>
  <c r="BG333"/>
  <c r="BF333"/>
  <c r="X333"/>
  <c r="V333"/>
  <c r="T333"/>
  <c r="P333"/>
  <c r="BI326"/>
  <c r="BH326"/>
  <c r="BG326"/>
  <c r="BF326"/>
  <c r="X326"/>
  <c r="V326"/>
  <c r="T326"/>
  <c r="P326"/>
  <c r="BI318"/>
  <c r="BH318"/>
  <c r="BG318"/>
  <c r="BF318"/>
  <c r="X318"/>
  <c r="V318"/>
  <c r="T318"/>
  <c r="P318"/>
  <c r="BI313"/>
  <c r="BH313"/>
  <c r="BG313"/>
  <c r="BF313"/>
  <c r="X313"/>
  <c r="V313"/>
  <c r="T313"/>
  <c r="P313"/>
  <c r="BI305"/>
  <c r="BH305"/>
  <c r="BG305"/>
  <c r="BF305"/>
  <c r="X305"/>
  <c r="V305"/>
  <c r="T305"/>
  <c r="P305"/>
  <c r="BI300"/>
  <c r="BH300"/>
  <c r="BG300"/>
  <c r="BF300"/>
  <c r="X300"/>
  <c r="V300"/>
  <c r="T300"/>
  <c r="P300"/>
  <c r="BI281"/>
  <c r="BH281"/>
  <c r="BG281"/>
  <c r="BF281"/>
  <c r="X281"/>
  <c r="V281"/>
  <c r="T281"/>
  <c r="P281"/>
  <c r="BI268"/>
  <c r="BH268"/>
  <c r="BG268"/>
  <c r="BF268"/>
  <c r="X268"/>
  <c r="V268"/>
  <c r="T268"/>
  <c r="P268"/>
  <c r="BI259"/>
  <c r="BH259"/>
  <c r="BG259"/>
  <c r="BF259"/>
  <c r="X259"/>
  <c r="V259"/>
  <c r="T259"/>
  <c r="P259"/>
  <c r="BI254"/>
  <c r="BH254"/>
  <c r="BG254"/>
  <c r="BF254"/>
  <c r="X254"/>
  <c r="V254"/>
  <c r="T254"/>
  <c r="P254"/>
  <c r="BI249"/>
  <c r="BH249"/>
  <c r="BG249"/>
  <c r="BF249"/>
  <c r="X249"/>
  <c r="V249"/>
  <c r="T249"/>
  <c r="P249"/>
  <c r="BI239"/>
  <c r="BH239"/>
  <c r="BG239"/>
  <c r="BF239"/>
  <c r="X239"/>
  <c r="V239"/>
  <c r="T239"/>
  <c r="P239"/>
  <c r="BI229"/>
  <c r="BH229"/>
  <c r="BG229"/>
  <c r="BF229"/>
  <c r="X229"/>
  <c r="V229"/>
  <c r="T229"/>
  <c r="P229"/>
  <c r="BI209"/>
  <c r="BH209"/>
  <c r="BG209"/>
  <c r="BF209"/>
  <c r="X209"/>
  <c r="V209"/>
  <c r="T209"/>
  <c r="P209"/>
  <c r="BI203"/>
  <c r="BH203"/>
  <c r="BG203"/>
  <c r="BF203"/>
  <c r="X203"/>
  <c r="V203"/>
  <c r="T203"/>
  <c r="P203"/>
  <c r="BI198"/>
  <c r="BH198"/>
  <c r="BG198"/>
  <c r="BF198"/>
  <c r="X198"/>
  <c r="V198"/>
  <c r="T198"/>
  <c r="P198"/>
  <c r="BI194"/>
  <c r="BH194"/>
  <c r="BG194"/>
  <c r="BF194"/>
  <c r="X194"/>
  <c r="V194"/>
  <c r="T194"/>
  <c r="P194"/>
  <c r="BI189"/>
  <c r="BH189"/>
  <c r="BG189"/>
  <c r="BF189"/>
  <c r="X189"/>
  <c r="V189"/>
  <c r="T189"/>
  <c r="P189"/>
  <c r="BI181"/>
  <c r="BH181"/>
  <c r="BG181"/>
  <c r="BF181"/>
  <c r="X181"/>
  <c r="V181"/>
  <c r="T181"/>
  <c r="P181"/>
  <c r="BI173"/>
  <c r="BH173"/>
  <c r="BG173"/>
  <c r="BF173"/>
  <c r="X173"/>
  <c r="V173"/>
  <c r="T173"/>
  <c r="P173"/>
  <c r="BI168"/>
  <c r="BH168"/>
  <c r="BG168"/>
  <c r="BF168"/>
  <c r="X168"/>
  <c r="V168"/>
  <c r="T168"/>
  <c r="P168"/>
  <c r="BI160"/>
  <c r="BH160"/>
  <c r="BG160"/>
  <c r="BF160"/>
  <c r="X160"/>
  <c r="V160"/>
  <c r="T160"/>
  <c r="P160"/>
  <c r="BI153"/>
  <c r="BH153"/>
  <c r="BG153"/>
  <c r="BF153"/>
  <c r="X153"/>
  <c r="V153"/>
  <c r="T153"/>
  <c r="P153"/>
  <c r="BI145"/>
  <c r="BH145"/>
  <c r="BG145"/>
  <c r="BF145"/>
  <c r="X145"/>
  <c r="V145"/>
  <c r="T145"/>
  <c r="P145"/>
  <c r="BI136"/>
  <c r="BH136"/>
  <c r="BG136"/>
  <c r="BF136"/>
  <c r="X136"/>
  <c r="V136"/>
  <c r="T136"/>
  <c r="P136"/>
  <c r="BI128"/>
  <c r="BH128"/>
  <c r="BG128"/>
  <c r="BF128"/>
  <c r="X128"/>
  <c r="V128"/>
  <c r="T128"/>
  <c r="P128"/>
  <c r="BI120"/>
  <c r="BH120"/>
  <c r="BG120"/>
  <c r="BF120"/>
  <c r="X120"/>
  <c r="V120"/>
  <c r="T120"/>
  <c r="P120"/>
  <c r="BI115"/>
  <c r="BH115"/>
  <c r="BG115"/>
  <c r="BF115"/>
  <c r="X115"/>
  <c r="V115"/>
  <c r="T115"/>
  <c r="P115"/>
  <c r="BI110"/>
  <c r="BH110"/>
  <c r="BG110"/>
  <c r="BF110"/>
  <c r="X110"/>
  <c r="V110"/>
  <c r="T110"/>
  <c r="P110"/>
  <c r="J104"/>
  <c r="J103"/>
  <c r="F103"/>
  <c r="F101"/>
  <c r="E99"/>
  <c r="J57"/>
  <c r="J56"/>
  <c r="F56"/>
  <c r="F54"/>
  <c r="E52"/>
  <c r="J18"/>
  <c r="E18"/>
  <c r="F57"/>
  <c r="J17"/>
  <c r="J12"/>
  <c r="J101"/>
  <c r="E7"/>
  <c r="E50"/>
  <c i="1" r="L50"/>
  <c r="AM50"/>
  <c r="AM49"/>
  <c r="L49"/>
  <c r="AM47"/>
  <c r="L47"/>
  <c r="L45"/>
  <c r="L44"/>
  <c i="2" r="Q1258"/>
  <c r="R885"/>
  <c r="Q636"/>
  <c r="R498"/>
  <c r="R359"/>
  <c r="Q181"/>
  <c r="Q1024"/>
  <c r="R822"/>
  <c r="R631"/>
  <c r="R527"/>
  <c r="Q364"/>
  <c r="R115"/>
  <c r="R1251"/>
  <c r="Q933"/>
  <c r="R711"/>
  <c r="R563"/>
  <c r="R460"/>
  <c r="Q326"/>
  <c r="R136"/>
  <c r="R1138"/>
  <c r="R858"/>
  <c r="R769"/>
  <c r="R584"/>
  <c r="Q429"/>
  <c i="1" r="AU54"/>
  <c i="2" r="BK861"/>
  <c r="K488"/>
  <c r="BE488"/>
  <c r="BK1245"/>
  <c r="BK762"/>
  <c r="K469"/>
  <c r="BE469"/>
  <c r="BK1126"/>
  <c r="K858"/>
  <c r="BE858"/>
  <c r="BK527"/>
  <c r="K153"/>
  <c r="BE153"/>
  <c r="K885"/>
  <c r="BE885"/>
  <c r="BK516"/>
  <c r="Q1261"/>
  <c r="Q921"/>
  <c r="R778"/>
  <c r="R627"/>
  <c r="Q484"/>
  <c r="Q377"/>
  <c r="R153"/>
  <c r="Q1015"/>
  <c r="R816"/>
  <c r="R618"/>
  <c r="Q472"/>
  <c r="R194"/>
  <c r="R1275"/>
  <c r="Q1094"/>
  <c r="Q909"/>
  <c r="R721"/>
  <c r="Q560"/>
  <c r="Q445"/>
  <c r="Q209"/>
  <c r="Q1172"/>
  <c r="Q988"/>
  <c r="Q751"/>
  <c r="R675"/>
  <c r="R506"/>
  <c r="R229"/>
  <c r="BK894"/>
  <c r="K498"/>
  <c r="BE498"/>
  <c r="BK1211"/>
  <c r="BK649"/>
  <c r="BK410"/>
  <c r="K1255"/>
  <c r="BE1255"/>
  <c r="K850"/>
  <c r="BE850"/>
  <c r="K359"/>
  <c r="BE359"/>
  <c r="K1086"/>
  <c r="BE1086"/>
  <c r="BK563"/>
  <c r="R1233"/>
  <c r="Q876"/>
  <c r="R687"/>
  <c r="R491"/>
  <c r="Q259"/>
  <c r="Q160"/>
  <c r="R1202"/>
  <c r="Q916"/>
  <c r="Q627"/>
  <c r="R481"/>
  <c r="R254"/>
  <c r="R1285"/>
  <c r="Q1245"/>
  <c r="Q1086"/>
  <c r="Q865"/>
  <c r="Q649"/>
  <c r="R494"/>
  <c r="Q229"/>
  <c r="R1258"/>
  <c r="R1015"/>
  <c r="Q692"/>
  <c r="Q612"/>
  <c r="R516"/>
  <c r="R340"/>
  <c r="BK1282"/>
  <c r="BK840"/>
  <c r="K239"/>
  <c r="BE239"/>
  <c r="K790"/>
  <c r="BE790"/>
  <c r="K549"/>
  <c r="BE549"/>
  <c r="K281"/>
  <c r="BE281"/>
  <c r="BK928"/>
  <c r="K600"/>
  <c r="BE600"/>
  <c r="BK305"/>
  <c r="BK921"/>
  <c r="BK588"/>
  <c r="K203"/>
  <c r="BE203"/>
  <c r="R1117"/>
  <c r="Q861"/>
  <c r="R692"/>
  <c r="Q563"/>
  <c r="R382"/>
  <c r="R239"/>
  <c r="Q1078"/>
  <c r="R850"/>
  <c r="R596"/>
  <c r="R469"/>
  <c r="R203"/>
  <c r="R1264"/>
  <c r="Q1069"/>
  <c r="R876"/>
  <c r="R660"/>
  <c r="Q501"/>
  <c r="Q249"/>
  <c r="Q1211"/>
  <c r="R865"/>
  <c r="Q721"/>
  <c r="R576"/>
  <c r="R425"/>
  <c r="Q128"/>
  <c r="BK871"/>
  <c r="K429"/>
  <c r="BE429"/>
  <c r="BK1275"/>
  <c r="K816"/>
  <c r="BE816"/>
  <c r="BK576"/>
  <c r="BK300"/>
  <c r="K912"/>
  <c r="BE912"/>
  <c r="BK556"/>
  <c r="BK1271"/>
  <c r="K571"/>
  <c r="BE571"/>
  <c r="BK318"/>
  <c r="Q1138"/>
  <c r="Q840"/>
  <c r="Q684"/>
  <c r="R549"/>
  <c r="R434"/>
  <c r="Q145"/>
  <c r="Q1151"/>
  <c r="R909"/>
  <c r="Q600"/>
  <c r="Q460"/>
  <c r="Q239"/>
  <c r="Q1285"/>
  <c r="R1240"/>
  <c r="Q960"/>
  <c r="Q769"/>
  <c r="R600"/>
  <c r="Q481"/>
  <c r="Q254"/>
  <c r="R1248"/>
  <c r="R956"/>
  <c r="Q796"/>
  <c r="R640"/>
  <c r="R400"/>
  <c r="BK1240"/>
  <c r="BK810"/>
  <c r="K259"/>
  <c r="BE259"/>
  <c r="K938"/>
  <c r="BE938"/>
  <c r="BK592"/>
  <c r="K181"/>
  <c r="BE181"/>
  <c r="K751"/>
  <c r="BE751"/>
  <c r="BK465"/>
  <c r="BK1202"/>
  <c r="K747"/>
  <c r="BE747"/>
  <c r="K229"/>
  <c r="BE229"/>
  <c r="Q1193"/>
  <c r="Q844"/>
  <c r="Q668"/>
  <c r="R560"/>
  <c r="Q281"/>
  <c r="R1225"/>
  <c r="Q894"/>
  <c r="Q701"/>
  <c r="Q549"/>
  <c r="Q313"/>
  <c r="R1282"/>
  <c r="R1211"/>
  <c r="R921"/>
  <c r="R840"/>
  <c r="Q640"/>
  <c r="Q498"/>
  <c r="Q359"/>
  <c r="Q120"/>
  <c r="R1051"/>
  <c r="R790"/>
  <c r="Q596"/>
  <c r="K460"/>
  <c r="Q115"/>
  <c r="BK976"/>
  <c r="K612"/>
  <c r="BE612"/>
  <c r="K1258"/>
  <c r="BE1258"/>
  <c r="BK711"/>
  <c r="BK478"/>
  <c r="BK1172"/>
  <c r="K721"/>
  <c r="BE721"/>
  <c r="K506"/>
  <c r="BE506"/>
  <c r="K1264"/>
  <c r="BE1264"/>
  <c r="K736"/>
  <c r="BE736"/>
  <c r="BK390"/>
  <c r="R1069"/>
  <c r="R831"/>
  <c r="K640"/>
  <c r="R545"/>
  <c r="R405"/>
  <c r="R1245"/>
  <c r="Q972"/>
  <c r="R803"/>
  <c r="Q584"/>
  <c r="Q455"/>
  <c r="Q189"/>
  <c r="R1271"/>
  <c r="R938"/>
  <c r="R744"/>
  <c r="Q556"/>
  <c r="R472"/>
  <c r="Q390"/>
  <c r="R305"/>
  <c r="R1094"/>
  <c r="R854"/>
  <c r="Q783"/>
  <c r="R649"/>
  <c r="R415"/>
  <c r="BK1218"/>
  <c r="K675"/>
  <c r="BE675"/>
  <c r="K364"/>
  <c r="BE364"/>
  <c r="K949"/>
  <c r="BE949"/>
  <c r="BK701"/>
  <c r="BK481"/>
  <c r="K160"/>
  <c r="BE160"/>
  <c r="K876"/>
  <c r="BE876"/>
  <c r="K545"/>
  <c r="BE545"/>
  <c r="K198"/>
  <c r="BE198"/>
  <c r="BK796"/>
  <c r="BK534"/>
  <c r="Q1255"/>
  <c r="Q912"/>
  <c r="R751"/>
  <c r="Q588"/>
  <c r="Q425"/>
  <c r="R249"/>
  <c r="R1172"/>
  <c r="Q904"/>
  <c r="R705"/>
  <c r="Q516"/>
  <c r="Q340"/>
  <c r="Q136"/>
  <c r="Q1233"/>
  <c r="Q928"/>
  <c r="R762"/>
  <c r="R571"/>
  <c r="Q434"/>
  <c r="R198"/>
  <c r="R1126"/>
  <c r="Q938"/>
  <c r="Q778"/>
  <c r="Q527"/>
  <c r="R259"/>
  <c r="BK916"/>
  <c r="BK560"/>
  <c r="K1225"/>
  <c r="BE1225"/>
  <c r="BK728"/>
  <c r="BK494"/>
  <c r="K120"/>
  <c r="BE120"/>
  <c r="K783"/>
  <c r="BE783"/>
  <c r="BK472"/>
  <c r="BK194"/>
  <c r="BK844"/>
  <c r="BK173"/>
  <c r="R984"/>
  <c r="R810"/>
  <c r="Q705"/>
  <c r="Q571"/>
  <c r="R390"/>
  <c r="Q268"/>
  <c r="R1242"/>
  <c r="R988"/>
  <c r="R796"/>
  <c r="R538"/>
  <c r="Q415"/>
  <c r="Q173"/>
  <c r="Q1271"/>
  <c r="Q1042"/>
  <c r="R861"/>
  <c r="BK640"/>
  <c r="Q506"/>
  <c r="Q203"/>
  <c r="Q1202"/>
  <c r="R844"/>
  <c r="R684"/>
  <c r="K513"/>
  <c r="Q318"/>
  <c r="K1015"/>
  <c r="BE1015"/>
  <c r="K744"/>
  <c r="BE744"/>
  <c r="BK395"/>
  <c r="K1151"/>
  <c r="BE1151"/>
  <c r="BK684"/>
  <c r="BK538"/>
  <c r="BK333"/>
  <c r="BK956"/>
  <c r="K692"/>
  <c r="BE692"/>
  <c r="K405"/>
  <c r="BE405"/>
  <c r="K984"/>
  <c r="BE984"/>
  <c r="K687"/>
  <c r="BE687"/>
  <c r="BK136"/>
  <c r="Q1051"/>
  <c r="Q880"/>
  <c r="R701"/>
  <c r="R513"/>
  <c r="Q410"/>
  <c r="Q198"/>
  <c r="R1099"/>
  <c r="Q858"/>
  <c r="Q622"/>
  <c r="Q494"/>
  <c r="Q382"/>
  <c r="R145"/>
  <c r="Q1248"/>
  <c r="Q997"/>
  <c r="Q885"/>
  <c r="Q675"/>
  <c r="Q534"/>
  <c r="R429"/>
  <c r="R160"/>
  <c r="Q1099"/>
  <c r="Q871"/>
  <c r="Q687"/>
  <c r="R567"/>
  <c r="Q395"/>
  <c r="K1138"/>
  <c r="BE1138"/>
  <c r="K769"/>
  <c r="BE769"/>
  <c r="BK313"/>
  <c r="BK988"/>
  <c r="K622"/>
  <c r="BE622"/>
  <c r="BK326"/>
  <c r="BK889"/>
  <c r="K584"/>
  <c r="BE584"/>
  <c r="BK128"/>
  <c r="BK865"/>
  <c r="K501"/>
  <c r="BE501"/>
  <c r="Q1242"/>
  <c r="R894"/>
  <c r="Q711"/>
  <c r="Q567"/>
  <c r="Q450"/>
  <c r="Q1264"/>
  <c r="R997"/>
  <c r="Q854"/>
  <c r="R612"/>
  <c r="Q513"/>
  <c r="Q333"/>
  <c r="R128"/>
  <c r="Q1268"/>
  <c r="R972"/>
  <c r="Q790"/>
  <c r="Q618"/>
  <c r="R523"/>
  <c r="R438"/>
  <c r="Q194"/>
  <c r="R1218"/>
  <c r="Q889"/>
  <c r="Q822"/>
  <c r="R580"/>
  <c r="Q438"/>
  <c r="R120"/>
  <c r="BK880"/>
  <c r="K450"/>
  <c r="BE450"/>
  <c r="K1242"/>
  <c r="BE1242"/>
  <c r="K668"/>
  <c r="BE668"/>
  <c r="BK377"/>
  <c r="K1099"/>
  <c r="BE1099"/>
  <c r="K695"/>
  <c r="BE695"/>
  <c r="K445"/>
  <c r="BE445"/>
  <c r="K1251"/>
  <c r="BE1251"/>
  <c r="K716"/>
  <c r="BE716"/>
  <c r="K438"/>
  <c r="BE438"/>
  <c r="K1211"/>
  <c r="R889"/>
  <c r="Q716"/>
  <c r="R622"/>
  <c r="Q488"/>
  <c r="R333"/>
  <c r="R173"/>
  <c r="Q984"/>
  <c r="Q762"/>
  <c r="Q580"/>
  <c r="R410"/>
  <c r="Q1275"/>
  <c r="Q949"/>
  <c r="Q810"/>
  <c r="R636"/>
  <c r="Q469"/>
  <c r="R313"/>
  <c r="Q168"/>
  <c r="R1078"/>
  <c r="Q850"/>
  <c r="R679"/>
  <c r="R501"/>
  <c r="R377"/>
  <c r="K1078"/>
  <c r="BE1078"/>
  <c r="K705"/>
  <c r="BE705"/>
  <c r="BK168"/>
  <c r="K972"/>
  <c r="BE972"/>
  <c r="BK679"/>
  <c r="BK434"/>
  <c r="BK1248"/>
  <c r="BK660"/>
  <c r="K268"/>
  <c r="BE268"/>
  <c r="K945"/>
  <c r="BE945"/>
  <c r="K484"/>
  <c r="BE484"/>
  <c r="Q1218"/>
  <c r="R904"/>
  <c r="Q736"/>
  <c r="Q592"/>
  <c r="R465"/>
  <c r="Q305"/>
  <c r="R1255"/>
  <c r="R960"/>
  <c r="R736"/>
  <c r="R484"/>
  <c r="R300"/>
  <c r="Q1278"/>
  <c r="Q1126"/>
  <c r="Q900"/>
  <c r="R668"/>
  <c r="Q538"/>
  <c r="R420"/>
  <c r="R189"/>
  <c r="R1042"/>
  <c r="R928"/>
  <c r="R716"/>
  <c r="R556"/>
  <c r="Q491"/>
  <c r="R168"/>
  <c r="K909"/>
  <c r="BE909"/>
  <c r="K580"/>
  <c r="BE580"/>
  <c r="K115"/>
  <c r="BE115"/>
  <c r="K1024"/>
  <c r="BE1024"/>
  <c r="K636"/>
  <c r="BE636"/>
  <c r="K415"/>
  <c r="BE415"/>
  <c r="BK1278"/>
  <c r="BK900"/>
  <c r="K596"/>
  <c r="BE596"/>
  <c r="K249"/>
  <c r="BE249"/>
  <c r="BK822"/>
  <c r="K455"/>
  <c r="BE455"/>
  <c r="Q1240"/>
  <c r="R900"/>
  <c r="R728"/>
  <c r="Q576"/>
  <c r="R455"/>
  <c r="R326"/>
  <c r="Q1251"/>
  <c r="Q976"/>
  <c r="R747"/>
  <c r="R592"/>
  <c r="R450"/>
  <c r="R110"/>
  <c r="R1268"/>
  <c r="R945"/>
  <c r="R783"/>
  <c r="Q606"/>
  <c r="R478"/>
  <c r="R281"/>
  <c r="Q1225"/>
  <c r="Q945"/>
  <c r="Q831"/>
  <c r="Q420"/>
  <c r="BK1268"/>
  <c r="BK854"/>
  <c r="K382"/>
  <c r="BE382"/>
  <c r="K145"/>
  <c r="BE145"/>
  <c r="K904"/>
  <c r="BE904"/>
  <c r="BK567"/>
  <c r="K254"/>
  <c r="BE254"/>
  <c r="K997"/>
  <c r="BE997"/>
  <c r="K606"/>
  <c r="BE606"/>
  <c r="K209"/>
  <c r="BE209"/>
  <c r="K960"/>
  <c r="BE960"/>
  <c r="BK618"/>
  <c r="BK189"/>
  <c r="Q956"/>
  <c r="Q747"/>
  <c r="R606"/>
  <c r="Q478"/>
  <c r="R364"/>
  <c r="R318"/>
  <c r="R209"/>
  <c r="R1086"/>
  <c r="R880"/>
  <c r="Q744"/>
  <c r="R534"/>
  <c r="R395"/>
  <c r="R1278"/>
  <c r="R1193"/>
  <c r="R916"/>
  <c r="Q679"/>
  <c r="R588"/>
  <c r="Q405"/>
  <c r="Q153"/>
  <c r="R1151"/>
  <c r="R949"/>
  <c r="Q728"/>
  <c r="Q465"/>
  <c r="R181"/>
  <c r="BK933"/>
  <c r="BK523"/>
  <c r="BK1285"/>
  <c r="BK1094"/>
  <c r="K631"/>
  <c r="BE631"/>
  <c r="BK425"/>
  <c r="BK1233"/>
  <c r="BK803"/>
  <c r="K491"/>
  <c r="BE491"/>
  <c r="BK1042"/>
  <c r="BK831"/>
  <c r="K110"/>
  <c r="BE110"/>
  <c r="R1024"/>
  <c r="Q816"/>
  <c r="Q660"/>
  <c r="Q523"/>
  <c r="BK460"/>
  <c r="Q300"/>
  <c r="R1261"/>
  <c r="R933"/>
  <c r="R871"/>
  <c r="Q695"/>
  <c r="R488"/>
  <c r="R268"/>
  <c r="Q1282"/>
  <c r="Q1117"/>
  <c r="R912"/>
  <c r="R695"/>
  <c r="Q545"/>
  <c r="Q400"/>
  <c r="Q110"/>
  <c r="R976"/>
  <c r="Q803"/>
  <c r="Q631"/>
  <c r="R445"/>
  <c r="BK1261"/>
  <c r="BK778"/>
  <c r="BK340"/>
  <c r="BK1051"/>
  <c r="BK627"/>
  <c r="K400"/>
  <c r="BE400"/>
  <c r="BK1193"/>
  <c r="K1069"/>
  <c r="BE1069"/>
  <c r="K420"/>
  <c r="BE420"/>
  <c r="K1117"/>
  <c r="BE1117"/>
  <c r="BK513"/>
  <c l="1" r="X109"/>
  <c r="R109"/>
  <c r="R144"/>
  <c r="J64"/>
  <c r="X208"/>
  <c r="T312"/>
  <c r="R312"/>
  <c r="J66"/>
  <c r="R477"/>
  <c r="J67"/>
  <c r="X497"/>
  <c r="T505"/>
  <c r="R505"/>
  <c r="X537"/>
  <c r="R599"/>
  <c r="J74"/>
  <c r="T853"/>
  <c r="T750"/>
  <c r="Q853"/>
  <c r="I76"/>
  <c r="T864"/>
  <c r="Q864"/>
  <c r="I77"/>
  <c r="V903"/>
  <c r="Q903"/>
  <c r="I78"/>
  <c r="T915"/>
  <c r="X915"/>
  <c r="R915"/>
  <c r="J79"/>
  <c r="V937"/>
  <c r="X1239"/>
  <c r="T1254"/>
  <c r="R1254"/>
  <c r="J84"/>
  <c r="X1267"/>
  <c r="T1274"/>
  <c r="Q1274"/>
  <c r="I86"/>
  <c r="X1281"/>
  <c r="X144"/>
  <c r="V208"/>
  <c r="Q208"/>
  <c r="I65"/>
  <c r="X312"/>
  <c r="T477"/>
  <c r="Q477"/>
  <c r="I67"/>
  <c r="V497"/>
  <c r="X505"/>
  <c r="V537"/>
  <c r="T599"/>
  <c r="X599"/>
  <c r="V853"/>
  <c r="V750"/>
  <c r="R853"/>
  <c r="J76"/>
  <c r="X864"/>
  <c r="T937"/>
  <c r="X937"/>
  <c r="V1239"/>
  <c r="V1254"/>
  <c r="BK1267"/>
  <c r="K1267"/>
  <c r="K85"/>
  <c r="Q1267"/>
  <c r="I85"/>
  <c r="BK1281"/>
  <c r="K1281"/>
  <c r="K87"/>
  <c r="Q1281"/>
  <c r="I87"/>
  <c r="V109"/>
  <c r="T144"/>
  <c r="Q144"/>
  <c r="I64"/>
  <c r="T208"/>
  <c r="R208"/>
  <c r="J65"/>
  <c r="Q312"/>
  <c r="I66"/>
  <c r="V477"/>
  <c r="R497"/>
  <c r="J68"/>
  <c r="Q505"/>
  <c r="T537"/>
  <c r="R537"/>
  <c r="J71"/>
  <c r="V566"/>
  <c r="Q566"/>
  <c r="I72"/>
  <c r="V587"/>
  <c r="R587"/>
  <c r="J73"/>
  <c r="Q599"/>
  <c r="I74"/>
  <c r="X853"/>
  <c r="X750"/>
  <c r="V864"/>
  <c r="R864"/>
  <c r="J77"/>
  <c r="T903"/>
  <c r="X903"/>
  <c r="R903"/>
  <c r="J78"/>
  <c r="BK915"/>
  <c r="K915"/>
  <c r="K79"/>
  <c r="V915"/>
  <c r="Q915"/>
  <c r="I79"/>
  <c r="Q937"/>
  <c r="I80"/>
  <c r="Q1239"/>
  <c r="Q1254"/>
  <c r="I84"/>
  <c r="V1267"/>
  <c r="BK1274"/>
  <c r="K1274"/>
  <c r="K86"/>
  <c r="X1274"/>
  <c r="T1281"/>
  <c r="R1281"/>
  <c r="J87"/>
  <c r="T109"/>
  <c r="Q109"/>
  <c r="V144"/>
  <c r="V312"/>
  <c r="X477"/>
  <c r="T497"/>
  <c r="Q497"/>
  <c r="I68"/>
  <c r="V505"/>
  <c r="Q537"/>
  <c r="I71"/>
  <c r="T566"/>
  <c r="X566"/>
  <c r="R566"/>
  <c r="J72"/>
  <c r="T587"/>
  <c r="X587"/>
  <c r="Q587"/>
  <c r="I73"/>
  <c r="V599"/>
  <c r="R937"/>
  <c r="J80"/>
  <c r="T1239"/>
  <c r="R1239"/>
  <c r="X1254"/>
  <c r="T1267"/>
  <c r="R1267"/>
  <c r="J85"/>
  <c r="V1274"/>
  <c r="R1274"/>
  <c r="J86"/>
  <c r="V1281"/>
  <c r="Q1250"/>
  <c r="I83"/>
  <c r="Q750"/>
  <c r="I75"/>
  <c r="R750"/>
  <c r="J75"/>
  <c r="R1250"/>
  <c r="J83"/>
  <c r="J54"/>
  <c r="E97"/>
  <c r="F104"/>
  <c r="BE513"/>
  <c r="BE640"/>
  <c r="BE1211"/>
  <c r="BE460"/>
  <c r="BK239"/>
  <c r="BK636"/>
  <c r="K1202"/>
  <c r="BE1202"/>
  <c r="BK606"/>
  <c r="K1271"/>
  <c r="BE1271"/>
  <c r="BK160"/>
  <c r="BK498"/>
  <c r="BK945"/>
  <c r="K333"/>
  <c r="BE333"/>
  <c r="BK751"/>
  <c r="BK1117"/>
  <c r="K592"/>
  <c r="BE592"/>
  <c r="K300"/>
  <c r="BE300"/>
  <c r="BK631"/>
  <c r="K844"/>
  <c r="BE844"/>
  <c r="K988"/>
  <c r="BE988"/>
  <c r="BK1258"/>
  <c r="BK405"/>
  <c r="BK816"/>
  <c r="BK281"/>
  <c r="BK115"/>
  <c r="BK450"/>
  <c r="K840"/>
  <c r="BE840"/>
  <c r="BK1251"/>
  <c r="BK1250"/>
  <c r="K1250"/>
  <c r="K83"/>
  <c r="BK438"/>
  <c r="K865"/>
  <c r="BE865"/>
  <c r="K534"/>
  <c r="BE534"/>
  <c r="K36"/>
  <c i="1" r="AY55"/>
  <c i="2" r="BK153"/>
  <c r="K538"/>
  <c r="BE538"/>
  <c r="K928"/>
  <c r="BE928"/>
  <c r="K1261"/>
  <c r="BE1261"/>
  <c r="BK769"/>
  <c r="BK997"/>
  <c r="BK420"/>
  <c r="K627"/>
  <c r="BE627"/>
  <c r="K889"/>
  <c r="BE889"/>
  <c r="K168"/>
  <c r="BE168"/>
  <c r="K649"/>
  <c r="BE649"/>
  <c r="K1268"/>
  <c r="BE1268"/>
  <c r="K956"/>
  <c r="BE956"/>
  <c r="BK359"/>
  <c r="BK484"/>
  <c r="BK705"/>
  <c r="BK885"/>
  <c r="BK259"/>
  <c r="BK747"/>
  <c r="BK1264"/>
  <c r="K1193"/>
  <c r="BE1193"/>
  <c r="K326"/>
  <c r="BE326"/>
  <c r="K588"/>
  <c r="BE588"/>
  <c r="BK904"/>
  <c r="K173"/>
  <c r="BE173"/>
  <c r="BK716"/>
  <c r="K1248"/>
  <c r="BE1248"/>
  <c r="K684"/>
  <c r="BE684"/>
  <c r="BK110"/>
  <c r="K128"/>
  <c r="BE128"/>
  <c r="BK254"/>
  <c r="BK455"/>
  <c r="BK545"/>
  <c r="BK736"/>
  <c r="K854"/>
  <c r="BE854"/>
  <c r="BK938"/>
  <c r="K1240"/>
  <c r="BE1240"/>
  <c r="K340"/>
  <c r="BE340"/>
  <c r="K701"/>
  <c r="BE701"/>
  <c r="BK1015"/>
  <c r="K1218"/>
  <c r="BE1218"/>
  <c r="BK675"/>
  <c r="BK622"/>
  <c r="BK790"/>
  <c r="BK949"/>
  <c r="BK1138"/>
  <c r="K1275"/>
  <c r="BE1275"/>
  <c r="BK415"/>
  <c r="K618"/>
  <c r="BE618"/>
  <c r="BK912"/>
  <c r="BK120"/>
  <c r="BK268"/>
  <c r="K425"/>
  <c r="BE425"/>
  <c r="BK491"/>
  <c r="K576"/>
  <c r="BE576"/>
  <c r="BK692"/>
  <c r="BK744"/>
  <c r="BK876"/>
  <c r="BK984"/>
  <c r="BK1078"/>
  <c r="BK145"/>
  <c r="K318"/>
  <c r="BE318"/>
  <c r="K377"/>
  <c r="BE377"/>
  <c r="K516"/>
  <c r="BE516"/>
  <c r="K679"/>
  <c r="BE679"/>
  <c r="K810"/>
  <c r="BE810"/>
  <c r="K921"/>
  <c r="BE921"/>
  <c r="BK1151"/>
  <c r="K1282"/>
  <c r="BE1282"/>
  <c r="BK229"/>
  <c r="BK571"/>
  <c r="K861"/>
  <c r="BE861"/>
  <c r="BK1242"/>
  <c r="BK1239"/>
  <c r="K1239"/>
  <c r="K82"/>
  <c r="BK249"/>
  <c r="BK364"/>
  <c r="K434"/>
  <c r="BE434"/>
  <c r="K478"/>
  <c r="BE478"/>
  <c r="K560"/>
  <c r="BE560"/>
  <c r="BK584"/>
  <c r="K660"/>
  <c r="BE660"/>
  <c r="BK695"/>
  <c r="K762"/>
  <c r="BE762"/>
  <c r="K871"/>
  <c r="BE871"/>
  <c r="BK909"/>
  <c r="K1051"/>
  <c r="BE1051"/>
  <c r="K1233"/>
  <c r="BE1233"/>
  <c r="K136"/>
  <c r="BE136"/>
  <c r="BK203"/>
  <c r="K390"/>
  <c r="BE390"/>
  <c r="BK506"/>
  <c r="K563"/>
  <c r="BE563"/>
  <c r="K711"/>
  <c r="BE711"/>
  <c r="BK858"/>
  <c r="BK853"/>
  <c r="K853"/>
  <c r="K76"/>
  <c r="K933"/>
  <c r="BE933"/>
  <c r="BK1024"/>
  <c r="K1245"/>
  <c r="BE1245"/>
  <c r="K1278"/>
  <c r="BE1278"/>
  <c r="K395"/>
  <c r="BE395"/>
  <c r="BK549"/>
  <c r="K778"/>
  <c r="BE778"/>
  <c r="F37"/>
  <c i="1" r="BD55"/>
  <c r="BD54"/>
  <c r="AZ54"/>
  <c i="2" r="BK382"/>
  <c r="K796"/>
  <c r="BE796"/>
  <c r="BK501"/>
  <c r="BK972"/>
  <c r="BK668"/>
  <c r="K465"/>
  <c r="BE465"/>
  <c r="K831"/>
  <c r="BE831"/>
  <c r="BK1255"/>
  <c r="K523"/>
  <c r="BE523"/>
  <c r="K880"/>
  <c r="BE880"/>
  <c r="K189"/>
  <c r="BE189"/>
  <c r="F38"/>
  <c i="1" r="BE55"/>
  <c r="BE54"/>
  <c r="W32"/>
  <c i="2" r="BK960"/>
  <c r="K472"/>
  <c r="BE472"/>
  <c r="BK850"/>
  <c r="BK209"/>
  <c r="K1126"/>
  <c r="BE1126"/>
  <c r="BK400"/>
  <c r="K305"/>
  <c r="BE305"/>
  <c r="K728"/>
  <c r="BE728"/>
  <c r="BK1099"/>
  <c r="BK445"/>
  <c r="K976"/>
  <c r="BE976"/>
  <c r="BK469"/>
  <c r="K194"/>
  <c r="BE194"/>
  <c r="BK429"/>
  <c r="BK580"/>
  <c r="BK783"/>
  <c r="K916"/>
  <c r="BE916"/>
  <c r="K1172"/>
  <c r="BE1172"/>
  <c r="BK596"/>
  <c r="BK587"/>
  <c r="K587"/>
  <c r="K73"/>
  <c r="K1094"/>
  <c r="BE1094"/>
  <c r="K567"/>
  <c r="BE567"/>
  <c r="BK198"/>
  <c r="BK721"/>
  <c r="K1042"/>
  <c r="BE1042"/>
  <c r="K556"/>
  <c r="BE556"/>
  <c r="BK1086"/>
  <c r="BK612"/>
  <c r="BK1225"/>
  <c r="K313"/>
  <c r="BE313"/>
  <c r="K410"/>
  <c r="BE410"/>
  <c r="K494"/>
  <c r="BE494"/>
  <c r="BK600"/>
  <c r="BK687"/>
  <c r="K803"/>
  <c r="BE803"/>
  <c r="K900"/>
  <c r="BE900"/>
  <c r="BK1069"/>
  <c r="BK181"/>
  <c r="BK488"/>
  <c r="K527"/>
  <c r="BE527"/>
  <c r="K894"/>
  <c r="BE894"/>
  <c r="K1285"/>
  <c r="BE1285"/>
  <c r="K481"/>
  <c r="BE481"/>
  <c r="F36"/>
  <c i="1" r="BC55"/>
  <c r="BC54"/>
  <c r="W30"/>
  <c i="2" r="K822"/>
  <c r="BE822"/>
  <c r="F39"/>
  <c i="1" r="BF55"/>
  <c r="BF54"/>
  <c r="W33"/>
  <c i="2" l="1" r="T108"/>
  <c r="V1238"/>
  <c r="X1238"/>
  <c r="X108"/>
  <c r="V504"/>
  <c r="Q504"/>
  <c r="I69"/>
  <c r="T504"/>
  <c r="R1238"/>
  <c r="J81"/>
  <c r="V108"/>
  <c r="V107"/>
  <c r="R504"/>
  <c r="J69"/>
  <c r="T1238"/>
  <c r="Q108"/>
  <c r="Q1238"/>
  <c r="I81"/>
  <c r="X504"/>
  <c r="R108"/>
  <c r="R107"/>
  <c r="J61"/>
  <c r="K31"/>
  <c i="1" r="AT55"/>
  <c i="2" r="BK505"/>
  <c r="J63"/>
  <c r="J70"/>
  <c r="J82"/>
  <c r="I63"/>
  <c r="I70"/>
  <c r="I82"/>
  <c r="BK109"/>
  <c r="K109"/>
  <c r="K63"/>
  <c r="BK599"/>
  <c r="K599"/>
  <c r="K74"/>
  <c r="BK903"/>
  <c r="K903"/>
  <c r="K78"/>
  <c r="BK144"/>
  <c r="K144"/>
  <c r="K64"/>
  <c r="BK566"/>
  <c r="K566"/>
  <c r="K72"/>
  <c r="BK497"/>
  <c r="K497"/>
  <c r="K68"/>
  <c r="BK208"/>
  <c r="K208"/>
  <c r="K65"/>
  <c r="BK312"/>
  <c r="K312"/>
  <c r="K66"/>
  <c r="BK477"/>
  <c r="K477"/>
  <c r="K67"/>
  <c r="BK537"/>
  <c r="K537"/>
  <c r="K71"/>
  <c r="BK864"/>
  <c r="K864"/>
  <c r="K77"/>
  <c r="BK937"/>
  <c r="K937"/>
  <c r="K80"/>
  <c r="BK1254"/>
  <c r="K1254"/>
  <c r="K84"/>
  <c r="BK750"/>
  <c r="K750"/>
  <c r="K75"/>
  <c i="1" r="BA54"/>
  <c r="W31"/>
  <c i="2" r="F35"/>
  <c i="1" r="BB55"/>
  <c r="BB54"/>
  <c r="W29"/>
  <c r="AY54"/>
  <c r="AK30"/>
  <c r="AT54"/>
  <c i="2" r="K35"/>
  <c i="1" r="AX55"/>
  <c r="AV55"/>
  <c i="2" l="1" r="Q107"/>
  <c r="I61"/>
  <c r="K30"/>
  <c i="1" r="AS55"/>
  <c i="2" r="BK504"/>
  <c r="K504"/>
  <c r="K69"/>
  <c r="X107"/>
  <c r="T107"/>
  <c i="1" r="AW55"/>
  <c i="2" r="BK1238"/>
  <c r="K1238"/>
  <c r="K81"/>
  <c r="J62"/>
  <c r="BK108"/>
  <c r="K108"/>
  <c r="K62"/>
  <c r="K505"/>
  <c r="K70"/>
  <c r="I62"/>
  <c i="1" r="AX54"/>
  <c r="AK29"/>
  <c r="AW54"/>
  <c r="AS54"/>
  <c i="2" l="1" r="BK107"/>
  <c r="K107"/>
  <c r="K61"/>
  <c i="1" r="AV54"/>
  <c i="2" l="1" r="K32"/>
  <c i="1" r="AG55"/>
  <c r="AG54"/>
  <c r="AK26"/>
  <c i="2" l="1" r="K41"/>
  <c i="1" r="AN55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<sst xmlns="http://schemas.openxmlformats.org/spreadsheetml/2006/main">
  <si>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</si>
  <si>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</si>
  <si>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</si>
  <si>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</si>
  <si>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</si>
  <si>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</si>
  <si>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{0e71b967-5099-4615-8c5d-76344392a6e2}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</si>
  <si>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</si>
  <si>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</si>
  <si>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</si>
  <si>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</si>
  <si>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</si>
  <si>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</si>
  <si>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</si>
  <si>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</si>
  <si>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2025_01_08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</si>
  <si>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</si>
  <si>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</si>
  <si>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Sanace stropních konstrukcí společenského domu Střelnice Děčín</t>
  </si>
  <si>
    <t>KSO:</t>
  </si>
  <si>
    <t/>
  </si>
  <si>
    <t>CC-CZ:</t>
  </si>
  <si>
    <t>Místo:</t>
  </si>
  <si>
    <t>Děčín</t>
  </si>
  <si>
    <t>Datum:</t>
  </si>
  <si>
    <t>8. 1. 2025</t>
  </si>
  <si>
    <t>Zadavatel:</t>
  </si>
  <si>
    <t>IČ:</t>
  </si>
  <si>
    <t>00261238</t>
  </si>
  <si>
    <t>Statutární město Děčín</t>
  </si>
  <si>
    <t>DIČ:</t>
  </si>
  <si>
    <t>Účastník:</t>
  </si>
  <si>
    <t>Vyplň údaj</t>
  </si>
  <si>
    <t>Projektant:</t>
  </si>
  <si>
    <t>Adam Novák</t>
  </si>
  <si>
    <t>Zpracovatel:</t>
  </si>
  <si>
    <t>24190853</t>
  </si>
  <si>
    <t xml:space="preserve">Ing. Jana Krčmová, Artendr s.r.o. </t>
  </si>
  <si>
    <t>CZ24190853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</si>
  <si>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</si>
  <si>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</si>
  <si>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</si>
  <si>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</si>
  <si>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</si>
  <si>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</si>
  <si>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</si>
  <si>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</si>
  <si>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</si>
  <si>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</si>
  <si>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</si>
  <si>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</si>
  <si>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</si>
  <si>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</si>
  <si>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</si>
  <si>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</si>
  <si>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</si>
  <si>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</si>
  <si>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</si>
  <si>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</si>
  <si>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</si>
  <si>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</si>
  <si>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</si>
  <si>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</si>
  <si>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</si>
  <si>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</si>
  <si>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</si>
  <si>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</si>
  <si>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</si>
  <si>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</si>
  <si>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</si>
  <si>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</si>
  <si>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</si>
  <si>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</si>
  <si>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</si>
  <si>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</si>
  <si>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</si>
  <si>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</si>
  <si>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</si>
  <si>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</si>
  <si>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</si>
  <si>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</si>
  <si>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</si>
  <si>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</si>
  <si>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Sanace stropních konstrukcí</t>
  </si>
  <si>
    <t>STA</t>
  </si>
  <si>
    <t>1</t>
  </si>
  <si>
    <t>{6213bb08-2e23-4cce-be38-3e8c7bf27d7e}</t>
  </si>
  <si>
    <t>2</t>
  </si>
  <si>
    <t>STROP_2NP</t>
  </si>
  <si>
    <t>Strop 2.NP SDK</t>
  </si>
  <si>
    <t>m2</t>
  </si>
  <si>
    <t>465,1</t>
  </si>
  <si>
    <t>3</t>
  </si>
  <si>
    <t>STROP_1NP</t>
  </si>
  <si>
    <t xml:space="preserve">Strop 1.NP  SDK</t>
  </si>
  <si>
    <t>295,5</t>
  </si>
  <si>
    <t>KRYCÍ LIST SOUPISU PRACÍ</t>
  </si>
  <si>
    <t>STROP_3NP</t>
  </si>
  <si>
    <t>Strop 3.NP</t>
  </si>
  <si>
    <t>53,2</t>
  </si>
  <si>
    <t>Sokl</t>
  </si>
  <si>
    <t>Výmalba omyvatelnou barvou - sokl</t>
  </si>
  <si>
    <t>66,3</t>
  </si>
  <si>
    <t>OBKLAD</t>
  </si>
  <si>
    <t xml:space="preserve">odstranovaný obklad </t>
  </si>
  <si>
    <t>28</t>
  </si>
  <si>
    <t>Objekt:</t>
  </si>
  <si>
    <t>SO01 - Sanace stropních konstrukcí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</si>
  <si>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</si>
  <si>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</si>
  <si>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</si>
  <si>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</si>
  <si>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</si>
  <si>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</si>
  <si>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</si>
  <si>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</si>
  <si>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</si>
  <si>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</si>
  <si>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</si>
  <si>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</si>
  <si>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</si>
  <si>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</si>
  <si>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</si>
  <si>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</si>
  <si>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</si>
  <si>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</si>
  <si>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</si>
  <si>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</si>
  <si>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</si>
  <si>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</si>
  <si>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  766 - Konstrukce truhlářské</t>
  </si>
  <si>
    <t xml:space="preserve">    765 - Krytina skládaná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</si>
  <si>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</si>
  <si>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</si>
  <si>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</si>
  <si>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</si>
  <si>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</si>
  <si>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</si>
  <si>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</si>
  <si>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</si>
  <si>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</si>
  <si>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</si>
  <si>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</si>
  <si>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</si>
  <si>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</si>
  <si>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</si>
  <si>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</si>
  <si>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</si>
  <si>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</si>
  <si>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</si>
  <si>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</si>
  <si>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</si>
  <si>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</si>
  <si>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</si>
  <si>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</si>
  <si>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</si>
  <si>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</si>
  <si>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</si>
  <si>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</si>
  <si>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</si>
  <si>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</si>
  <si>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</si>
  <si>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</si>
  <si>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Svislé a kompletní konstrukce</t>
  </si>
  <si>
    <t>K</t>
  </si>
  <si>
    <t>310236241</t>
  </si>
  <si>
    <t>Zazdívka otvorů pl přes 0,0225 do 0,09 m2 ve zdivu nadzákladovém cihlami pálenými tl do 300 mm</t>
  </si>
  <si>
    <t>kus</t>
  </si>
  <si>
    <t>CS ÚRS 2025 01</t>
  </si>
  <si>
    <t>4</t>
  </si>
  <si>
    <t>1560067472</t>
  </si>
  <si>
    <t>PP</t>
  </si>
  <si>
    <t>Zazdívka otvorů ve zdivu nadzákladovém cihlami pálenými plochy přes 0,0225 m2 do 0,09 m2, ve zdi tl. do 300 mm</t>
  </si>
  <si>
    <t>Online PSC</t>
  </si>
  <si>
    <t>https://podminky.urs.cz/item/CS_URS_2025_01/310236241</t>
  </si>
  <si>
    <t>P</t>
  </si>
  <si>
    <t>Poznámka k položce:_x000d_
2.NP</t>
  </si>
  <si>
    <t>VV</t>
  </si>
  <si>
    <t>89*2 "zazdění původních kapes trámů</t>
  </si>
  <si>
    <t>310237251</t>
  </si>
  <si>
    <t>Zazdívka otvorů pl přes 0,09 do 0,25 m2 ve zdivu nadzákladovém cihlami pálenými tl přes 300 do 450 mm</t>
  </si>
  <si>
    <t>1727643508</t>
  </si>
  <si>
    <t>Zazdívka otvorů ve zdivu nadzákladovém cihlami pálenými plochy přes 0,09 m2 do 0,25 m2, ve zdi tl. přes 300 do 450 mm</t>
  </si>
  <si>
    <t>https://podminky.urs.cz/item/CS_URS_2025_01/310237251</t>
  </si>
  <si>
    <t xml:space="preserve">Poznámka k položce:_x000d_
2.NP_x000d_
</t>
  </si>
  <si>
    <t>10 "zazdění pomocných prostupů</t>
  </si>
  <si>
    <t>417351115</t>
  </si>
  <si>
    <t>Zřízení bednění ztužujících věnců</t>
  </si>
  <si>
    <t>-1049361908</t>
  </si>
  <si>
    <t>Bednění bočnic ztužujících pásů a věnců včetně vzpěr zřízení</t>
  </si>
  <si>
    <t>https://podminky.urs.cz/item/CS_URS_2025_01/417351115</t>
  </si>
  <si>
    <t>Poznámka k položce:_x000d_
2.NP,3.NP</t>
  </si>
  <si>
    <t>"bednění pro podbetonávku zhlaví trámů</t>
  </si>
  <si>
    <t>0,5*0,2*(89*2) "2.NP</t>
  </si>
  <si>
    <t>0,5*0,2*6 "3.NP</t>
  </si>
  <si>
    <t>Součet</t>
  </si>
  <si>
    <t>417351116</t>
  </si>
  <si>
    <t>Odstranění bednění ztužujících věnců</t>
  </si>
  <si>
    <t>-739008017</t>
  </si>
  <si>
    <t>Bednění bočnic ztužujících pásů a věnců včetně vzpěr odstranění</t>
  </si>
  <si>
    <t>https://podminky.urs.cz/item/CS_URS_2025_01/417351116</t>
  </si>
  <si>
    <t>5</t>
  </si>
  <si>
    <t>417321515</t>
  </si>
  <si>
    <t>Ztužující pásy a věnce ze ŽB tř. C 25/30</t>
  </si>
  <si>
    <t>m3</t>
  </si>
  <si>
    <t>-1670496412</t>
  </si>
  <si>
    <t>Ztužující pásy a věnce z betonu železového (bez výztuže) tř. C 25/30</t>
  </si>
  <si>
    <t>https://podminky.urs.cz/item/CS_URS_2025_01/417321515</t>
  </si>
  <si>
    <t>"podbetonávka pod zhlaví trámů</t>
  </si>
  <si>
    <t>0,2*0,1*(89*2) "2.NP</t>
  </si>
  <si>
    <t>0,2*0,1*6 "3.NP</t>
  </si>
  <si>
    <t>Vodorovné konstrukce</t>
  </si>
  <si>
    <t>6</t>
  </si>
  <si>
    <t>411322525</t>
  </si>
  <si>
    <t>Stropy trámové nebo kazetové ze ŽB tř. C 20/25</t>
  </si>
  <si>
    <t>2047168188</t>
  </si>
  <si>
    <t>Stropy z betonu železového (bez výztuže) trámových, žebrových, kazetových nebo vložkových z tvárnic nebo z hraněných či zaoblených vln zabudovaného plechového bednění tř. C 20/25</t>
  </si>
  <si>
    <t>https://podminky.urs.cz/item/CS_URS_2025_01/411322525</t>
  </si>
  <si>
    <t>STROP_2NP*0,02+STROP_2NP*0,06*0,5 "beton deska na TR plechy 10% ztraté</t>
  </si>
  <si>
    <t>FIG</t>
  </si>
  <si>
    <t>Rozpad figury: STROP_2NP</t>
  </si>
  <si>
    <t>23,255*1,1 'Přepočtené koeficientem množství</t>
  </si>
  <si>
    <t>7</t>
  </si>
  <si>
    <t>631319191</t>
  </si>
  <si>
    <t>Příplatek k mazanině tl přes 50 do 80 mm za práci v nízkém prostoru</t>
  </si>
  <si>
    <t>1000982868</t>
  </si>
  <si>
    <t>Příplatek k cenám mazanin za práci v nízkém prostoru výšky do 1,30 m, mazanina tl. přes 50 do 80 mm</t>
  </si>
  <si>
    <t>https://podminky.urs.cz/item/CS_URS_2025_01/631319191</t>
  </si>
  <si>
    <t>STROP_2NP*0,02+STROP_2NP*0,06*0,5</t>
  </si>
  <si>
    <t>8</t>
  </si>
  <si>
    <t>411354249</t>
  </si>
  <si>
    <t>Bednění stropů ztracené z hraněných trapézových vln v 60 mm plech pozinkovaný tl 1,0 mm</t>
  </si>
  <si>
    <t>-978922901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</si>
  <si>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60 mm, tl. plechu 1,00 mm</t>
  </si>
  <si>
    <t>https://podminky.urs.cz/item/CS_URS_2025_01/411354249</t>
  </si>
  <si>
    <t>STROP_2NP "2.NP trapézový plech statická zpráva str.2 TR 50/250 tl.min.1,0mm</t>
  </si>
  <si>
    <t>465,1*1,2 'Přepočtené koeficientem množství</t>
  </si>
  <si>
    <t>9</t>
  </si>
  <si>
    <t>634112113</t>
  </si>
  <si>
    <t>Obvodová dilatace podlahovým páskem z pěnového PE mezi stěnou a mazaninou nebo potěrem v 80 mm</t>
  </si>
  <si>
    <t>m</t>
  </si>
  <si>
    <t>1452504166</t>
  </si>
  <si>
    <t>Obvodová dilatace mezi stěnou a mazaninou nebo potěrem podlahovým páskem z pěnového PE tl. do 10 mm, výšky 80 mm</t>
  </si>
  <si>
    <t>https://podminky.urs.cz/item/CS_URS_2025_01/634112113</t>
  </si>
  <si>
    <t>422 "betonová mazanina</t>
  </si>
  <si>
    <t>10</t>
  </si>
  <si>
    <t>411361821</t>
  </si>
  <si>
    <t>Výztuž stropů betonářskou ocelí 10 505</t>
  </si>
  <si>
    <t>t</t>
  </si>
  <si>
    <t>-560729214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</si>
  <si>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</si>
  <si>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https://podminky.urs.cz/item/CS_URS_2025_01/411361821</t>
  </si>
  <si>
    <t>STROP_2NP*4*0,395*0,001 "výztuž každé vlny TR plechu</t>
  </si>
  <si>
    <t>0,735*1,15 'Přepočtené koeficientem množství</t>
  </si>
  <si>
    <t>11</t>
  </si>
  <si>
    <t>411362021</t>
  </si>
  <si>
    <t>Výztuž stropů svařovanými sítěmi Kari</t>
  </si>
  <si>
    <t>204087803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</si>
  <si>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</si>
  <si>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https://podminky.urs.cz/item/CS_URS_2025_01/411362021</t>
  </si>
  <si>
    <t>STROP_2NP*3,033*0,001</t>
  </si>
  <si>
    <t>1,411*1,3 'Přepočtené koeficientem množství</t>
  </si>
  <si>
    <t>413941133</t>
  </si>
  <si>
    <t>Osazování ocelových válcovaných nosníků stropů HEA nebo HEB výšky přes 120 do do 220 mm</t>
  </si>
  <si>
    <t>1348983713</t>
  </si>
  <si>
    <t>Osazování ocelových válcovaných nosníků ve stropech HE-A nebo HE-B, výšky přes 120 do 220 mm</t>
  </si>
  <si>
    <t>https://podminky.urs.cz/item/CS_URS_2025_01/413941133</t>
  </si>
  <si>
    <t xml:space="preserve">464,0*30,7*0,001 "30,7 kg/m HEB160 8% prořez </t>
  </si>
  <si>
    <t>13</t>
  </si>
  <si>
    <t>M</t>
  </si>
  <si>
    <t>13010976</t>
  </si>
  <si>
    <t>ocel profilová jakost S235JR (11 375) průřez HEB 160</t>
  </si>
  <si>
    <t>-591380130</t>
  </si>
  <si>
    <t>14,245*1,08 'Přepočtené koeficientem množství</t>
  </si>
  <si>
    <t>14</t>
  </si>
  <si>
    <t>413232221</t>
  </si>
  <si>
    <t>Zazdívka zhlaví válcovaných nosníků v přes 150 do 300 mm</t>
  </si>
  <si>
    <t>-1079713052</t>
  </si>
  <si>
    <t>Zazdívka zhlaví stropních trámů nebo válcovaných nosníků pálenými cihlami válcovaných nosníků, výšky přes 150 do 300 mm</t>
  </si>
  <si>
    <t>https://podminky.urs.cz/item/CS_URS_2025_01/413232221</t>
  </si>
  <si>
    <t>89*2 "2.NP zhlaví ocelových nosníků</t>
  </si>
  <si>
    <t>15</t>
  </si>
  <si>
    <t>413231221</t>
  </si>
  <si>
    <t>Zazdívka zhlaví stropních trámů průřezu přes 0,02 do 0,04 m2</t>
  </si>
  <si>
    <t>1622996020</t>
  </si>
  <si>
    <t>Zazdívka zhlaví stropních trámů nebo válcovaných nosníků pálenými cihlami trámů, průřezu přes 0,02 do 0,04 m2</t>
  </si>
  <si>
    <t>https://podminky.urs.cz/item/CS_URS_2025_01/413231221</t>
  </si>
  <si>
    <t>Poznámka k položce:_x000d_
3.NP</t>
  </si>
  <si>
    <t>6 "trámy 3.NP</t>
  </si>
  <si>
    <t>Úpravy povrchů, podlahy a osazování výplní</t>
  </si>
  <si>
    <t>16</t>
  </si>
  <si>
    <t>611131121</t>
  </si>
  <si>
    <t>Penetrační disperzní nátěr vnitřních stropů nanášený ručně</t>
  </si>
  <si>
    <t>-2144853249</t>
  </si>
  <si>
    <t>Podkladní a spojovací vrstva vnitřních omítaných ploch penetrace disperzní nanášená ručně stropů</t>
  </si>
  <si>
    <t>https://podminky.urs.cz/item/CS_URS_2025_01/611131121</t>
  </si>
  <si>
    <t xml:space="preserve">Poznámka k položce:_x000d_
malby_x000d_
</t>
  </si>
  <si>
    <t>"penetrace pod štuk</t>
  </si>
  <si>
    <t>791,8-STROP_1NP</t>
  </si>
  <si>
    <t>646,87-STROP_2NP</t>
  </si>
  <si>
    <t>-87,4 "strop 1.NP schodiště</t>
  </si>
  <si>
    <t>-115,16 "strop 2.NP schodiště</t>
  </si>
  <si>
    <t>-28,4 "mč122</t>
  </si>
  <si>
    <t>-26,3 "mč120</t>
  </si>
  <si>
    <t>-4,89 "mč 223 strop je tam obklad</t>
  </si>
  <si>
    <t>Rozpad figury: STROP_1NP</t>
  </si>
  <si>
    <t>Rozpad figury: OBKLAD</t>
  </si>
  <si>
    <t>"mč 227</t>
  </si>
  <si>
    <t>17</t>
  </si>
  <si>
    <t>611131125</t>
  </si>
  <si>
    <t>Penetrační disperzní nátěr vnitřních schodišťových konstrukcí nanášený ručně</t>
  </si>
  <si>
    <t>324666202</t>
  </si>
  <si>
    <t>Podkladní a spojovací vrstva vnitřních omítaných ploch penetrace disperzní nanášená ručně schodišťových konstrukcí</t>
  </si>
  <si>
    <t>https://podminky.urs.cz/item/CS_URS_2025_01/611131125</t>
  </si>
  <si>
    <t>87,4 "strop 1.NP schodiště</t>
  </si>
  <si>
    <t>115,16 "strop 2.NP schodiště</t>
  </si>
  <si>
    <t>325,8 "1.NP schodiště stěny</t>
  </si>
  <si>
    <t>363,14 "2.NP shocdiště stěny</t>
  </si>
  <si>
    <t>18</t>
  </si>
  <si>
    <t>612131121</t>
  </si>
  <si>
    <t>Penetrační disperzní nátěr vnitřních stěn nanášený ručně</t>
  </si>
  <si>
    <t>1143030632</t>
  </si>
  <si>
    <t>Podkladní a spojovací vrstva vnitřních omítaných ploch penetrace disperzní nanášená ručně stěn</t>
  </si>
  <si>
    <t>https://podminky.urs.cz/item/CS_URS_2025_01/612131121</t>
  </si>
  <si>
    <t>Poznámka k položce:_x000d_
malby</t>
  </si>
  <si>
    <t>2419,17 "1.NP stěny</t>
  </si>
  <si>
    <t>1786,7 "2.NP stěny</t>
  </si>
  <si>
    <t>-321,1 "1.NP schodiště</t>
  </si>
  <si>
    <t>-363,14 "2.NP shocdiště</t>
  </si>
  <si>
    <t>19</t>
  </si>
  <si>
    <t>612325411</t>
  </si>
  <si>
    <t>Oprava vnitřní vápenocementové hladké omítky tl do 20 mm stěn v rozsahu plochy do 10 %</t>
  </si>
  <si>
    <t>1177458732</t>
  </si>
  <si>
    <t>Oprava vápenocementové omítky vnitřních ploch hladké, tl. do 20 mm stěn, v rozsahu opravované plochy do 10%</t>
  </si>
  <si>
    <t>https://podminky.urs.cz/item/CS_URS_2025_01/612325411</t>
  </si>
  <si>
    <t>(175+77) "mč 209, 120, 122 bez štukování</t>
  </si>
  <si>
    <t>20</t>
  </si>
  <si>
    <t>612325417</t>
  </si>
  <si>
    <t>Oprava vnitřní vápenocementové hladké omítky tl do 20 mm stěn v rozsahu plochy přes 10 do 30 % s celoplošným přeštukováním tl do 3 mm</t>
  </si>
  <si>
    <t>616590386</t>
  </si>
  <si>
    <t>Oprava vápenocementové omítky vnitřních ploch hladké, tl. do 20 mm, s celoplošným přeštukováním, tl. štuku do 3 mm stěn, v rozsahu opravované plochy přes 10 do 30%</t>
  </si>
  <si>
    <t>https://podminky.urs.cz/item/CS_URS_2025_01/612325417</t>
  </si>
  <si>
    <t>27 "mč227 30% oprav</t>
  </si>
  <si>
    <t>612321141</t>
  </si>
  <si>
    <t>Vápenocementová omítka štuková dvouvrstvá vnitřních stěn nanášená ručně</t>
  </si>
  <si>
    <t>680731482</t>
  </si>
  <si>
    <t>Omítka vápenocementová vnitřních ploch nanášená ručně dvouvrstvá, tloušťky jádrové omítky do 10 mm a tloušťky štuku do 3 mm štuková svislých konstrukcí stěn</t>
  </si>
  <si>
    <t>https://podminky.urs.cz/item/CS_URS_2025_01/612321141</t>
  </si>
  <si>
    <t>"odstraňovaný obklad</t>
  </si>
  <si>
    <t>22</t>
  </si>
  <si>
    <t>612325416</t>
  </si>
  <si>
    <t>Oprava vnitřní vápenocementové hladké omítky tl do 20 mm stěn v rozsahu plochy do 10 % s celoplošným přeštukováním tl do 3 mm</t>
  </si>
  <si>
    <t>1145898062</t>
  </si>
  <si>
    <t>Oprava vápenocementové omítky vnitřních ploch hladké, tl. do 20 mm, s celoplošným přeštukováním, tl. štuku do 3 mm stěn, v rozsahu opravované plochy do 10%</t>
  </si>
  <si>
    <t>https://podminky.urs.cz/item/CS_URS_2025_01/612325416</t>
  </si>
  <si>
    <t>1786,83 "2.NP stěny</t>
  </si>
  <si>
    <t>-obklad "mč 212 odstranovaný obklad</t>
  </si>
  <si>
    <t>-(175+77) "mč 209, 120, 122 bez štukování</t>
  </si>
  <si>
    <t>-27 "mč227 30% oprav</t>
  </si>
  <si>
    <t>23</t>
  </si>
  <si>
    <t>611325416</t>
  </si>
  <si>
    <t>Oprava vnitřní vápenocementové hladké omítky tl do 20 mm stropů v rozsahu plochy do 10 % s celoplošným přeštukováním tl do 3 mm</t>
  </si>
  <si>
    <t>-1839148575</t>
  </si>
  <si>
    <t>Oprava vápenocementové omítky vnitřních ploch hladké, tl. do 20 mm, s celoplošným přeštukováním, tl. štuku do 3 mm stropů, v rozsahu opravované plochy do 10%</t>
  </si>
  <si>
    <t>https://podminky.urs.cz/item/CS_URS_2025_01/611325416</t>
  </si>
  <si>
    <t>"oprava omítek bude realizováno podle skutečnosti</t>
  </si>
  <si>
    <t xml:space="preserve">791,8-STROP_1NP "1.NP s odečtením SDK </t>
  </si>
  <si>
    <t>646,9-STROP_2NP "2.NP s odečtením SDK</t>
  </si>
  <si>
    <t>-11,8 "mč227 oprava omítek 30%</t>
  </si>
  <si>
    <t>24</t>
  </si>
  <si>
    <t>611325417</t>
  </si>
  <si>
    <t>Oprava vnitřní vápenocementové hladké omítky tl do 20 mm stropů v rozsahu plochy přes 10 do 30 % s celoplošným přeštukováním tl do 3 mm</t>
  </si>
  <si>
    <t>-476519879</t>
  </si>
  <si>
    <t>Oprava vápenocementové omítky vnitřních ploch hladké, tl. do 20 mm, s celoplošným přeštukováním, tl. štuku do 3 mm stropů, v rozsahu opravované plochy přes 10 do 30%</t>
  </si>
  <si>
    <t>https://podminky.urs.cz/item/CS_URS_2025_01/611325417</t>
  </si>
  <si>
    <t>11,8 "mč227 oprava omítek 30%</t>
  </si>
  <si>
    <t>25</t>
  </si>
  <si>
    <t>611325411</t>
  </si>
  <si>
    <t>Oprava vnitřní vápenocementové hladké omítky tl do 20 mm stropů v rozsahu plochy do 10 %</t>
  </si>
  <si>
    <t>-1388312490</t>
  </si>
  <si>
    <t>Oprava vápenocementové omítky vnitřních ploch hladké, tl. do 20 mm stropů, v rozsahu opravované plochy do 10%</t>
  </si>
  <si>
    <t>https://podminky.urs.cz/item/CS_URS_2025_01/611325411</t>
  </si>
  <si>
    <t>28,4 "mč122</t>
  </si>
  <si>
    <t>26,3 "mč120</t>
  </si>
  <si>
    <t>Ostatní konstrukce a práce, bourání</t>
  </si>
  <si>
    <t>26</t>
  </si>
  <si>
    <t>971033451</t>
  </si>
  <si>
    <t>Vybourání otvorů ve zdivu cihelném pl do 0,25 m2 na MVC nebo MV tl do 450 mm</t>
  </si>
  <si>
    <t>1137269267</t>
  </si>
  <si>
    <t>Vybourání otvorů ve zdivu základovém nebo nadzákladovém z cihel, tvárnic, příčkovek z cihel pálených na maltu vápennou nebo vápenocementovou plochy do 0,25 m2, tl. do 450 mm</t>
  </si>
  <si>
    <t>https://podminky.urs.cz/item/CS_URS_2025_01/971033451</t>
  </si>
  <si>
    <t>10 "pomocné otvory pro pronesení nosníků</t>
  </si>
  <si>
    <t>27</t>
  </si>
  <si>
    <t>973031325</t>
  </si>
  <si>
    <t>Vysekání kapes ve zdivu cihelném na MV nebo MVC pl do 0,10 m2 hl do 300 mm</t>
  </si>
  <si>
    <t>119579379</t>
  </si>
  <si>
    <t>Vysekání výklenků nebo kapes ve zdivu z cihel na maltu vápennou nebo vápenocementovou kapes, plochy do 0,10 m2, hl. do 300 mm</t>
  </si>
  <si>
    <t>https://podminky.urs.cz/item/CS_URS_2025_01/973031325</t>
  </si>
  <si>
    <t>Poznámka k položce:_x000d_
strop 2.NP, 3.NP</t>
  </si>
  <si>
    <t>"vysekání kapes, jejich očištění a příprava pro osazení nových nosníků</t>
  </si>
  <si>
    <t>6 "mč. 203</t>
  </si>
  <si>
    <t>89*2 "2.NP</t>
  </si>
  <si>
    <t>964061321</t>
  </si>
  <si>
    <t>Uvolnění zhlaví trámů ze zdiva cihelného průřezu zhlaví do 0,03 m2</t>
  </si>
  <si>
    <t>-1355799300</t>
  </si>
  <si>
    <t>Uvolnění zhlaví trámu pro jakoukoliv délku uložení, ze zdiva cihelného, o průřezu zhlaví do 0,03 m2</t>
  </si>
  <si>
    <t>https://podminky.urs.cz/item/CS_URS_2025_01/964061321</t>
  </si>
  <si>
    <t>Poznámka k položce:_x000d_
demontáž</t>
  </si>
  <si>
    <t>29</t>
  </si>
  <si>
    <t>965083122</t>
  </si>
  <si>
    <t>Odstranění násypů pod podlahami mezi trámy tl do 200 mm pl přes 2 m2</t>
  </si>
  <si>
    <t>565121260</t>
  </si>
  <si>
    <t>Odstranění násypu mezi stropními trámy tl. do 200 mm, plochy přes 2 m2</t>
  </si>
  <si>
    <t>https://podminky.urs.cz/item/CS_URS_2025_01/965083122</t>
  </si>
  <si>
    <t>STROP_2NP*0,12 "2.NP</t>
  </si>
  <si>
    <t>30</t>
  </si>
  <si>
    <t>978011121</t>
  </si>
  <si>
    <t>Otlučení (osekání) vnitřní vápenné nebo vápenocementové omítky stropů v rozsahu přes 5 do 10 %</t>
  </si>
  <si>
    <t>-1015785459</t>
  </si>
  <si>
    <t>Otlučení vápenných nebo vápenocementových omítek vnitřních ploch stropů, v rozsahu přes 5 do 10 %</t>
  </si>
  <si>
    <t>https://podminky.urs.cz/item/CS_URS_2025_01/978011121</t>
  </si>
  <si>
    <t>31</t>
  </si>
  <si>
    <t>978011141</t>
  </si>
  <si>
    <t>Otlučení (osekání) vnitřní vápenné nebo vápenocementové omítky stropů v rozsahu přes 10 do 30 %</t>
  </si>
  <si>
    <t>507888808</t>
  </si>
  <si>
    <t>Otlučení vápenných nebo vápenocementových omítek vnitřních ploch stropů, v rozsahu přes 10 do 30 %</t>
  </si>
  <si>
    <t>https://podminky.urs.cz/item/CS_URS_2025_01/978011141</t>
  </si>
  <si>
    <t>32</t>
  </si>
  <si>
    <t>978013121</t>
  </si>
  <si>
    <t>Otlučení (osekání) vnitřní vápenné nebo vápenocementové omítky stěn v rozsahu přes 5 do 10 %</t>
  </si>
  <si>
    <t>473257798</t>
  </si>
  <si>
    <t>Otlučení vápenných nebo vápenocementových omítek vnitřních ploch stěn s vyškrabáním spar, s očištěním zdiva, v rozsahu přes 5 do 10 %</t>
  </si>
  <si>
    <t>https://podminky.urs.cz/item/CS_URS_2025_01/978013121</t>
  </si>
  <si>
    <t>33</t>
  </si>
  <si>
    <t>978013141</t>
  </si>
  <si>
    <t>Otlučení (osekání) vnitřní vápenné nebo vápenocementové omítky stěn v rozsahu přes 10 do 30 %</t>
  </si>
  <si>
    <t>1905033468</t>
  </si>
  <si>
    <t>Otlučení vápenných nebo vápenocementových omítek vnitřních ploch stěn s vyškrabáním spar, s očištěním zdiva, v rozsahu přes 10 do 30 %</t>
  </si>
  <si>
    <t>https://podminky.urs.cz/item/CS_URS_2025_01/978013141</t>
  </si>
  <si>
    <t>34</t>
  </si>
  <si>
    <t>978059541</t>
  </si>
  <si>
    <t>Odsekání a odebrání obkladů stěn z vnitřních obkládaček plochy přes 1 m2</t>
  </si>
  <si>
    <t>-390298652</t>
  </si>
  <si>
    <t>Odsekání obkladů stěn včetně otlučení podkladní omítky až na zdivo z obkládaček vnitřních, z jakýchkoliv materiálů, plochy přes 1 m2</t>
  </si>
  <si>
    <t>https://podminky.urs.cz/item/CS_URS_2025_01/978059541</t>
  </si>
  <si>
    <t>35</t>
  </si>
  <si>
    <t>941111112</t>
  </si>
  <si>
    <t>Montáž lešení řadového trubkového lehkého s podlahami zatížení do 200 kg/m2 š od 0,6 do 0,9 m v přes 10 do 25 m</t>
  </si>
  <si>
    <t>-1155077676</t>
  </si>
  <si>
    <t>Lešení řadové trubkové lehké pracovní s podlahami s provozním zatížením tř. 3 do 200 kg/m2 šířky tř. W06 od 0,6 do 0,9 m výšky přes 10 do 25 m montáž</t>
  </si>
  <si>
    <t>https://podminky.urs.cz/item/CS_URS_2025_01/941111112</t>
  </si>
  <si>
    <t>Poznámka k položce:_x000d_
lešení</t>
  </si>
  <si>
    <t>20*12</t>
  </si>
  <si>
    <t>36</t>
  </si>
  <si>
    <t>941111212</t>
  </si>
  <si>
    <t>Příplatek k lešení řadovému trubkovému lehkému s podlahami do 200 kg/m2 š od 0,6 do 0,9 m v přes 10 do 25 m za každý den použití</t>
  </si>
  <si>
    <t>-99324972</t>
  </si>
  <si>
    <t>Lešení řadové trubkové lehké pracovní s podlahami s provozním zatížením tř. 3 do 200 kg/m2 šířky tř. W06 od 0,6 do 0,9 m výšky přes 10 do 25 m příplatek k ceně za každý den použití</t>
  </si>
  <si>
    <t>https://podminky.urs.cz/item/CS_URS_2025_01/941111212</t>
  </si>
  <si>
    <t>(20*12)*120 "120 dnů</t>
  </si>
  <si>
    <t>37</t>
  </si>
  <si>
    <t>941111812</t>
  </si>
  <si>
    <t>Demontáž lešení řadového trubkového lehkého s podlahami zatížení do 200 kg/m2 š od 0,6 do 0,9 m v přes 10 do 25 m</t>
  </si>
  <si>
    <t>921426468</t>
  </si>
  <si>
    <t>Lešení řadové trubkové lehké pracovní s podlahami s provozním zatížením tř. 3 do 200 kg/m2 šířky tř. W06 od 0,6 do 0,9 m výšky přes 10 do 25 m demontáž</t>
  </si>
  <si>
    <t>https://podminky.urs.cz/item/CS_URS_2025_01/941111812</t>
  </si>
  <si>
    <t>38</t>
  </si>
  <si>
    <t>945231112</t>
  </si>
  <si>
    <t>Závěsná klec dl přes 1,2 do 6 m s elektrickým zdvihem do výšky 50 m</t>
  </si>
  <si>
    <t>den</t>
  </si>
  <si>
    <t>-952290640</t>
  </si>
  <si>
    <t>Závěsná klec (pohyblivá pracovní plošina - lávka) se zdvihem elektrickým výšky do 50 m délky přes 1,20 do 6 m</t>
  </si>
  <si>
    <t>https://podminky.urs.cz/item/CS_URS_2025_01/945231112</t>
  </si>
  <si>
    <t>90</t>
  </si>
  <si>
    <t>39</t>
  </si>
  <si>
    <t>944511111</t>
  </si>
  <si>
    <t>Montáž ochranné sítě z textilie z umělých vláken</t>
  </si>
  <si>
    <t>1328068565</t>
  </si>
  <si>
    <t>Síť ochranná zavěšená na konstrukci lešení z textilie z umělých vláken montáž</t>
  </si>
  <si>
    <t>https://podminky.urs.cz/item/CS_URS_2025_01/944511111</t>
  </si>
  <si>
    <t>40</t>
  </si>
  <si>
    <t>944511211</t>
  </si>
  <si>
    <t>Příplatek k ochranné síti za každý den použití</t>
  </si>
  <si>
    <t>-1915577515</t>
  </si>
  <si>
    <t>Síť ochranná zavěšená na konstrukci lešení z textilie z umělých vláken příplatek k ceně za každý den použití</t>
  </si>
  <si>
    <t>https://podminky.urs.cz/item/CS_URS_2025_01/944511211</t>
  </si>
  <si>
    <t>20*12*120 "předpoklad 120 dní</t>
  </si>
  <si>
    <t>41</t>
  </si>
  <si>
    <t>944511811</t>
  </si>
  <si>
    <t>Demontáž ochranné sítě z textilie z umělých vláken</t>
  </si>
  <si>
    <t>854538663</t>
  </si>
  <si>
    <t>Síť ochranná zavěšená na konstrukci lešení z textilie z umělých vláken demontáž</t>
  </si>
  <si>
    <t>https://podminky.urs.cz/item/CS_URS_2025_01/944511811</t>
  </si>
  <si>
    <t>42</t>
  </si>
  <si>
    <t>946111114</t>
  </si>
  <si>
    <t>Montáž pojízdných věží trubkových/dílcových š od 0,6 do 0,9 m dl do 3,2 m v přes 3,5 do 4,5 m</t>
  </si>
  <si>
    <t>1719665119</t>
  </si>
  <si>
    <t>Věže pojízdné trubkové nebo dílcové s maximálním zatížením podlahy do 200 kg/m2 šířky od 0,6 do 0,9 m, délky do 3,2 m výšky přes 3,5 m do 4,5 m montáž</t>
  </si>
  <si>
    <t>https://podminky.urs.cz/item/CS_URS_2025_01/946111114</t>
  </si>
  <si>
    <t>43</t>
  </si>
  <si>
    <t>946111214</t>
  </si>
  <si>
    <t>Příplatek k pojízdným věžím š od 0,6 do 0,9 m dl do 3,2 m v přes 3,5 do 4,5 m za každý den použití</t>
  </si>
  <si>
    <t>-409887124</t>
  </si>
  <si>
    <t>Věže pojízdné trubkové nebo dílcové s maximálním zatížením podlahy do 200 kg/m2 šířky od 0,6 do 0,9 m, délky do 3,2 m výšky přes 3,5 m do 4,5 m příplatek k ceně za každý den použití</t>
  </si>
  <si>
    <t>https://podminky.urs.cz/item/CS_URS_2025_01/946111214</t>
  </si>
  <si>
    <t>4*120 "předpoklad 2 měsíce</t>
  </si>
  <si>
    <t>44</t>
  </si>
  <si>
    <t>946111814</t>
  </si>
  <si>
    <t>Demontáž pojízdných věží trubkových/dílcových š od 0,6 do 0,9 m dl do 3,2 m v přes 3,5 do 4,5 m</t>
  </si>
  <si>
    <t>-1224967974</t>
  </si>
  <si>
    <t>Věže pojízdné trubkové nebo dílcové s maximálním zatížením podlahy do 200 kg/m2 šířky od 0,6 do 0,9 m, délky do 3,2 m výšky přes 3,5 m do 4,5 m demontáž</t>
  </si>
  <si>
    <t>https://podminky.urs.cz/item/CS_URS_2025_01/946111814</t>
  </si>
  <si>
    <t>45</t>
  </si>
  <si>
    <t>993121111</t>
  </si>
  <si>
    <t>Dovoz a odvoz lešení prostorového lehkého do 10 km včetně naložení a složení</t>
  </si>
  <si>
    <t>-1403884782</t>
  </si>
  <si>
    <t>Dovoz a odvoz lešení včetně naložení a složení prostorového lehkého, na vzdálenost do 10 km</t>
  </si>
  <si>
    <t>https://podminky.urs.cz/item/CS_URS_2025_01/993121111</t>
  </si>
  <si>
    <t>3*1,5*4,5*4</t>
  </si>
  <si>
    <t>20*12*1,5</t>
  </si>
  <si>
    <t>46</t>
  </si>
  <si>
    <t>975121311</t>
  </si>
  <si>
    <t>Zřízení jednořadého podchycení konstrukcí systémovými stojkami s nosníky v do 4 m zatížení do 750 kg/m</t>
  </si>
  <si>
    <t>-1371516569</t>
  </si>
  <si>
    <t>Jednořadé podchycení konstrukcí systémovými prvky stojkami včetně nosníků výšky podepření do 4 m, zatížení do 750 kg/m zřízení</t>
  </si>
  <si>
    <t>https://podminky.urs.cz/item/CS_URS_2025_01/975121311</t>
  </si>
  <si>
    <t>40 "podpěry pro potřeby stavby při montáži a demontáži</t>
  </si>
  <si>
    <t>47</t>
  </si>
  <si>
    <t>975121312</t>
  </si>
  <si>
    <t>Příplatek k jednořadému podchycení konstrukcí systémovými stojkami s nosníky v do 4 m zatížení do 750 kg/m za první a ZKD den použití</t>
  </si>
  <si>
    <t>-51588001</t>
  </si>
  <si>
    <t>Jednořadé podchycení konstrukcí systémovými prvky stojkami včetně nosníků výšky podepření do 4 m, zatížení do 750 kg/m příplatek za první a každý další den použití</t>
  </si>
  <si>
    <t>https://podminky.urs.cz/item/CS_URS_2025_01/975121312</t>
  </si>
  <si>
    <t>40*90 "3 měsíce</t>
  </si>
  <si>
    <t>48</t>
  </si>
  <si>
    <t>975121313</t>
  </si>
  <si>
    <t>Odstranění jednořadého podchycení konstrukcí systémovými stojkami s nosníky v do 4 m zatížení do 750 kg/m</t>
  </si>
  <si>
    <t>902132944</t>
  </si>
  <si>
    <t>Jednořadé podchycení konstrukcí systémovými prvky stojkami včetně nosníků výšky podepření do 4 m, zatížení do 750 kg/m odstranění</t>
  </si>
  <si>
    <t>https://podminky.urs.cz/item/CS_URS_2025_01/975121313</t>
  </si>
  <si>
    <t>49</t>
  </si>
  <si>
    <t>993211111</t>
  </si>
  <si>
    <t>Dovoz a odvoz systémových stojek včetně nosníků pro podchycování konstrukcí do 10 km včetně naložení a složení</t>
  </si>
  <si>
    <t>-2087748767</t>
  </si>
  <si>
    <t>Dovoz a odvoz systémových prvků pro podchycování konstrukcí včetně naložení a složení stojek včetně nosníků, na vzdálenost do 10 km</t>
  </si>
  <si>
    <t>https://podminky.urs.cz/item/CS_URS_2025_01/993211111</t>
  </si>
  <si>
    <t>40*3,5</t>
  </si>
  <si>
    <t>50</t>
  </si>
  <si>
    <t>953943211R</t>
  </si>
  <si>
    <t>Dodávka a osazování hasicího přístroje</t>
  </si>
  <si>
    <t>soubor</t>
  </si>
  <si>
    <t>-396567544</t>
  </si>
  <si>
    <t>Dodávka a osazování hasicích přístrojů - dodávka a provedení podle samostatného projektu</t>
  </si>
  <si>
    <t>Poznámka k položce:_x000d_
PBŘ</t>
  </si>
  <si>
    <t>1 "množství typy hasící přístrojů budou přesně zadány v samostatném projektu</t>
  </si>
  <si>
    <t>51</t>
  </si>
  <si>
    <t>953993311R</t>
  </si>
  <si>
    <t>Dodávka a osazení bezpečnostní, orientační nebo informační tabulky a cedule samolepicí</t>
  </si>
  <si>
    <t>komplet</t>
  </si>
  <si>
    <t>283493844</t>
  </si>
  <si>
    <t>Dodávka a osazení bezpečnostní, orientační nebo informační tabulky a cedule samolepicí - směry úniku na únikových cestách a únikové východy. Požární a bezpečnostní tabulky dle ČSN ISO 3864-1 a nařízení vlády č.375/2017 Sb. Podle samostatného projektu</t>
  </si>
  <si>
    <t>52</t>
  </si>
  <si>
    <t>952901111</t>
  </si>
  <si>
    <t>Vyčištění budov bytové a občanské výstavby při výšce podlaží do 4 m</t>
  </si>
  <si>
    <t>-258166483</t>
  </si>
  <si>
    <t>Vyčištění budov nebo objektů před předáním do užívání budov bytové nebo občanské výstavby, světlé výšky podlaží do 4 m</t>
  </si>
  <si>
    <t>https://podminky.urs.cz/item/CS_URS_2025_01/952901111</t>
  </si>
  <si>
    <t>Poznámka k položce:_x000d_
úklid</t>
  </si>
  <si>
    <t>804,8+584,5</t>
  </si>
  <si>
    <t>997</t>
  </si>
  <si>
    <t>Přesun sutě</t>
  </si>
  <si>
    <t>53</t>
  </si>
  <si>
    <t>997013153</t>
  </si>
  <si>
    <t>Vnitrostaveništní doprava suti a vybouraných hmot pro budovy v přes 9 do 12 m s omezením mechanizace</t>
  </si>
  <si>
    <t>-819732167</t>
  </si>
  <si>
    <t>Vnitrostaveništní doprava suti a vybouraných hmot vodorovně do 50 m s naložením s omezením mechanizace pro budovy a haly výšky přes 9 do 12 m</t>
  </si>
  <si>
    <t>https://podminky.urs.cz/item/CS_URS_2025_01/997013153</t>
  </si>
  <si>
    <t>54</t>
  </si>
  <si>
    <t>997013501</t>
  </si>
  <si>
    <t>Odvoz suti a vybouraných hmot na skládku nebo meziskládku do 1 km se složením</t>
  </si>
  <si>
    <t>-1609076913</t>
  </si>
  <si>
    <t>Odvoz suti a vybouraných hmot na skládku nebo meziskládku se složením, na vzdálenost do 1 km</t>
  </si>
  <si>
    <t>https://podminky.urs.cz/item/CS_URS_2025_01/997013501</t>
  </si>
  <si>
    <t>55</t>
  </si>
  <si>
    <t>997013509</t>
  </si>
  <si>
    <t>Příplatek k odvozu suti a vybouraných hmot na skládku ZKD 1 km přes 1 km</t>
  </si>
  <si>
    <t>-768901703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</si>
  <si>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</si>
  <si>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</si>
  <si>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153,721*30 'Přepočtené koeficientem množství</t>
  </si>
  <si>
    <t>56</t>
  </si>
  <si>
    <t>997013811</t>
  </si>
  <si>
    <t>Poplatek za uložení na skládce (skládkovné) stavebního odpadu dřevěného kód odpadu 17 02 01</t>
  </si>
  <si>
    <t>-1322121128</t>
  </si>
  <si>
    <t>Poplatek za uložení stavebního odpadu na skládce (skládkovné) dřevěného zatříděného do Katalogu odpadů pod kódem 17 02 01</t>
  </si>
  <si>
    <t>https://podminky.urs.cz/item/CS_URS_2025_01/997013811</t>
  </si>
  <si>
    <t>57</t>
  </si>
  <si>
    <t>997013812</t>
  </si>
  <si>
    <t>Poplatek za uložení na skládce (skládkovné) stavebního odpadu na bázi sádry kód odpadu 17 08 02</t>
  </si>
  <si>
    <t>1635699968</t>
  </si>
  <si>
    <t>Poplatek za uložení stavebního odpadu na skládce (skládkovné) z materiálů na bázi sádry zatříděného do Katalogu odpadů pod kódem 17 08 02</t>
  </si>
  <si>
    <t>https://podminky.urs.cz/item/CS_URS_2025_01/997013812</t>
  </si>
  <si>
    <t>58</t>
  </si>
  <si>
    <t>997013871</t>
  </si>
  <si>
    <t>Poplatek za uložení stavebního odpadu na recyklační skládce (skládkovné) směsného stavebního a demoličního kód odpadu 17 09 04</t>
  </si>
  <si>
    <t>-788581273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</si>
  <si>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</si>
  <si>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</si>
  <si>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998</t>
  </si>
  <si>
    <t>Přesun hmot</t>
  </si>
  <si>
    <t>59</t>
  </si>
  <si>
    <t>998011010</t>
  </si>
  <si>
    <t>Přesun hmot pro budovy zděné s omezením mechanizace pro budovy v přes 12 do 24 m</t>
  </si>
  <si>
    <t>-984462115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</si>
  <si>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</si>
  <si>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https://podminky.urs.cz/item/CS_URS_2025_01/998011010</t>
  </si>
  <si>
    <t>60</t>
  </si>
  <si>
    <t>998011014</t>
  </si>
  <si>
    <t>Příplatek k přesunu hmot pro budovy zděné za zvětšený přesun do 500 m</t>
  </si>
  <si>
    <t>-953443044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</si>
  <si>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</si>
  <si>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https://podminky.urs.cz/item/CS_URS_2025_01/998011014</t>
  </si>
  <si>
    <t>PSV</t>
  </si>
  <si>
    <t>Práce a dodávky PSV</t>
  </si>
  <si>
    <t>711</t>
  </si>
  <si>
    <t>Izolace proti vodě, vlhkosti a plynům</t>
  </si>
  <si>
    <t>61</t>
  </si>
  <si>
    <t>711111052</t>
  </si>
  <si>
    <t>Provedení izolace proti zemní vlhkosti vodorovné za studena 2x nátěr tekutou lepenkou</t>
  </si>
  <si>
    <t>-1204817873</t>
  </si>
  <si>
    <t>Provedení izolace proti zemní vlhkosti natěradly a tmely za studena na ploše vodorovné V dvojnásobným nátěrem tekutou lepenkou</t>
  </si>
  <si>
    <t>https://podminky.urs.cz/item/CS_URS_2025_01/711111052</t>
  </si>
  <si>
    <t>"izolace v kapsách zdiva pod nové trámy</t>
  </si>
  <si>
    <t>0,2*0,17*(89*2) "2.NP</t>
  </si>
  <si>
    <t>0,2*0,17*6 "3.NP</t>
  </si>
  <si>
    <t>62</t>
  </si>
  <si>
    <t>24551275</t>
  </si>
  <si>
    <t>stěrka minerální hydroizolační 2-složková cementem pojená</t>
  </si>
  <si>
    <t>kg</t>
  </si>
  <si>
    <t>1728586161</t>
  </si>
  <si>
    <t>63</t>
  </si>
  <si>
    <t>711191001</t>
  </si>
  <si>
    <t>Provedení adhezního můstku na vodorovné ploše</t>
  </si>
  <si>
    <t>1658521123</t>
  </si>
  <si>
    <t>Provedení nátěru adhezního můstku na ploše vodorovné V</t>
  </si>
  <si>
    <t>https://podminky.urs.cz/item/CS_URS_2025_01/711191001</t>
  </si>
  <si>
    <t>64</t>
  </si>
  <si>
    <t>58581220</t>
  </si>
  <si>
    <t>adhezní můstek pod izolační a vyrovnávací lepící hmoty</t>
  </si>
  <si>
    <t>809789550</t>
  </si>
  <si>
    <t>0,204*0,12075 'Přepočtené koeficientem množství</t>
  </si>
  <si>
    <t>65</t>
  </si>
  <si>
    <t>711199095</t>
  </si>
  <si>
    <t>Příplatek k izolacím proti zemní vlhkosti za plochu do 10 m2 natěradly za studena nebo za horka</t>
  </si>
  <si>
    <t>-1612398196</t>
  </si>
  <si>
    <t>Příplatek k cenám provedení izolace proti zemní vlhkosti za plochu do 10 m2 natěradly za studena nebo za horka</t>
  </si>
  <si>
    <t>https://podminky.urs.cz/item/CS_URS_2025_01/711199095</t>
  </si>
  <si>
    <t>66</t>
  </si>
  <si>
    <t>998711213</t>
  </si>
  <si>
    <t>Přesun hmot procentní pro izolace proti vodě, vlhkosti a plynům s omezením mechanizace v objektech v přes 12 do 60 m</t>
  </si>
  <si>
    <t>%</t>
  </si>
  <si>
    <t>2017589650</t>
  </si>
  <si>
    <t>Přesun hmot pro izolace proti vodě, vlhkosti a plynům stanovený procentní sazbou (%) z ceny vodorovná dopravní vzdálenost do 50 m s omezením mechanizace v objektech výšky přes 12 do 60 m</t>
  </si>
  <si>
    <t>https://podminky.urs.cz/item/CS_URS_2025_01/998711213</t>
  </si>
  <si>
    <t>713</t>
  </si>
  <si>
    <t>Izolace tepelné</t>
  </si>
  <si>
    <t>67</t>
  </si>
  <si>
    <t>713111121</t>
  </si>
  <si>
    <t>Montáž izolace tepelné spodem stropů s uchycením drátem rohoží, pásů, dílců, desek</t>
  </si>
  <si>
    <t>-929748656</t>
  </si>
  <si>
    <t>Montáž tepelné izolace stropů rohožemi, pásy, dílci, deskami, bloky (izolační materiál ve specifikaci) rovných spodem s uchycením (drátem, páskou apod.)</t>
  </si>
  <si>
    <t>https://podminky.urs.cz/item/CS_URS_2025_01/713111121</t>
  </si>
  <si>
    <t>68</t>
  </si>
  <si>
    <t>63152104</t>
  </si>
  <si>
    <t>pás tepelně izolační univerzální λ=0,032-0,033 tl 160mm</t>
  </si>
  <si>
    <t>-618323823</t>
  </si>
  <si>
    <t>465,1*1,05 'Přepočtené koeficientem množství</t>
  </si>
  <si>
    <t>69</t>
  </si>
  <si>
    <t>883931933</t>
  </si>
  <si>
    <t>Poznámka k položce:_x000d_
1.NP</t>
  </si>
  <si>
    <t>70</t>
  </si>
  <si>
    <t>63152099</t>
  </si>
  <si>
    <t>pás tepelně izolační univerzální λ=0,032-0,033 tl 100mm</t>
  </si>
  <si>
    <t>-347385814</t>
  </si>
  <si>
    <t>295,5*1,05 'Přepočtené koeficientem množství</t>
  </si>
  <si>
    <t>71</t>
  </si>
  <si>
    <t>998713123</t>
  </si>
  <si>
    <t>Přesun hmot tonážní pro izolace tepelné ruční v objektech v přes 12 do 24 m</t>
  </si>
  <si>
    <t>-1946554010</t>
  </si>
  <si>
    <t>Přesun hmot pro izolace tepelné stanovený z hmotnosti přesunovaného materiálu vodorovná dopravní vzdálenost do 50 m ruční (bez užití mechanizace) v objektech výšky přes 12 m do 24 m</t>
  </si>
  <si>
    <t>https://podminky.urs.cz/item/CS_URS_2025_01/998713123</t>
  </si>
  <si>
    <t>72</t>
  </si>
  <si>
    <t>998713129</t>
  </si>
  <si>
    <t>Příplatek k ručnímu přesunu hmot tonážnímu pro izolace tepelné za zvětšený přesun ZKD 50 m</t>
  </si>
  <si>
    <t>1480240389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</si>
  <si>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</si>
  <si>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https://podminky.urs.cz/item/CS_URS_2025_01/998713129</t>
  </si>
  <si>
    <t>741</t>
  </si>
  <si>
    <t>Elektroinstalace - silnoproud</t>
  </si>
  <si>
    <t>73</t>
  </si>
  <si>
    <t>741100000R</t>
  </si>
  <si>
    <t>Odpojení a zpětné zapojení svítidel - příprava elektroinstalace, odpojení kabelů, zaslepení a příprava pro zpětné použití, nutný elektroinstalační materiál pro zpětnou montáž</t>
  </si>
  <si>
    <t>1210257996</t>
  </si>
  <si>
    <t>Demotnáž a zpětné zapojení svítidel - příprava elektroinstalace, odpojení kabelů, zaslepení a příprava pro zpětné použití, nutný elektroinstalační materiál pro zpětnou montáž</t>
  </si>
  <si>
    <t>Poznámka k položce:_x000d_
elektro</t>
  </si>
  <si>
    <t>74</t>
  </si>
  <si>
    <t>741122219</t>
  </si>
  <si>
    <t>Montáž kabel Cu plný kulatý žíla 4x1,5 až 4 mm2 uložený volně (např. CYKY)</t>
  </si>
  <si>
    <t>-1741654454</t>
  </si>
  <si>
    <t>Montáž kabelů měděných bez ukončení uložených volně nebo v liště plných kulatých (např. CYKY) počtu a průřezu žil 4x1,5 až 2,5 mm2</t>
  </si>
  <si>
    <t>https://podminky.urs.cz/item/CS_URS_2025_01/741122219</t>
  </si>
  <si>
    <t>(140+421)*0,5 "elektroinstalace nutná k dopojení světel bude určeno dle skutečnosti po demotnáži podledů a zjištění stavu elektroinstalace</t>
  </si>
  <si>
    <t>75</t>
  </si>
  <si>
    <t>34111064</t>
  </si>
  <si>
    <t>kabel instalační jádro Cu plné izolace PVC plášť PVC 450/750V (CYKY) 4x2,5mm2</t>
  </si>
  <si>
    <t>-1557406864</t>
  </si>
  <si>
    <t>Poznámka k položce:_x000d_
eketro</t>
  </si>
  <si>
    <t>280,5*1,15 'Přepočtené koeficientem množství</t>
  </si>
  <si>
    <t>76</t>
  </si>
  <si>
    <t>741374000R</t>
  </si>
  <si>
    <t>Demontáž a zpětná montáž interiérových svítidel se zachováním funkčnosti</t>
  </si>
  <si>
    <t>-999242380</t>
  </si>
  <si>
    <t>Demontáž a zpětná montáž interiérových svítidel se zachováním funkčnosti - podle skutečného stavu</t>
  </si>
  <si>
    <t>77</t>
  </si>
  <si>
    <t>998741123</t>
  </si>
  <si>
    <t>Přesun hmot tonážní pro silnoproud ruční v objektech v přes 12 do 24 m</t>
  </si>
  <si>
    <t>2023361896</t>
  </si>
  <si>
    <t>Přesun hmot pro silnoproud stanovený z hmotnosti přesunovaného materiálu vodorovná dopravní vzdálenost do 50 m ruční (bez užití mechanizace) v objektech výšky přes 12 do 24 m</t>
  </si>
  <si>
    <t>https://podminky.urs.cz/item/CS_URS_2025_01/998741123</t>
  </si>
  <si>
    <t>751</t>
  </si>
  <si>
    <t>Vzduchotechnika</t>
  </si>
  <si>
    <t>78</t>
  </si>
  <si>
    <t>751322000R</t>
  </si>
  <si>
    <t>Demontáž a zpětná montáž talířových ventilů vzduchotechniky</t>
  </si>
  <si>
    <t>1703597251</t>
  </si>
  <si>
    <t>Poznámka k položce:_x000d_
vzt</t>
  </si>
  <si>
    <t>1 "1.NP</t>
  </si>
  <si>
    <t>79</t>
  </si>
  <si>
    <t>751510000R</t>
  </si>
  <si>
    <t>Vzduchotechnické potrubí - odpojení a zpětné dopojení vzduchotechniky</t>
  </si>
  <si>
    <t>385931718</t>
  </si>
  <si>
    <t>Vzduchotechnické potrubí - odpojení a zpětné dopojení vzduchotechniky, doplňkový montážní materiál, čistění, příprava pro zpětnou montáž do SDK podhledu - podle skutečnosti</t>
  </si>
  <si>
    <t>80</t>
  </si>
  <si>
    <t>998751122</t>
  </si>
  <si>
    <t>Přesun hmot tonážní pro vzduchotechniku ruční v objektech v přes 12 do 24 m</t>
  </si>
  <si>
    <t>823526575</t>
  </si>
  <si>
    <t>Přesun hmot pro vzduchotechniku stanovený z hmotnosti přesunovaného materiálu vodorovná dopravní vzdálenost do 100 m ruční (bez užití mechanizace) v objektech výšky přes 12 do 24 m</t>
  </si>
  <si>
    <t>https://podminky.urs.cz/item/CS_URS_2025_01/998751122</t>
  </si>
  <si>
    <t>762</t>
  </si>
  <si>
    <t>Konstrukce tesařské</t>
  </si>
  <si>
    <t>81</t>
  </si>
  <si>
    <t>762342811</t>
  </si>
  <si>
    <t>Demontáž laťování střech z latí osové vzdálenosti do 0,22 m</t>
  </si>
  <si>
    <t>-641235354</t>
  </si>
  <si>
    <t>Demontáž bednění a laťování laťování střech sklonu do 60° se všemi nadstřešními konstrukcemi, z latí průřezové plochy do 25 cm2 při osové vzdálenosti do 0,22 m</t>
  </si>
  <si>
    <t>https://podminky.urs.cz/item/CS_URS_2025_01/762342811</t>
  </si>
  <si>
    <t>Poznámka k položce:_x000d_
provedení dočasného manipulačního prostupu střechou</t>
  </si>
  <si>
    <t>"příprava pro manipulaci ocelových prvků</t>
  </si>
  <si>
    <t>7*5</t>
  </si>
  <si>
    <t>82</t>
  </si>
  <si>
    <t>762341811</t>
  </si>
  <si>
    <t>Demontáž bednění střech z prken</t>
  </si>
  <si>
    <t>-1035074897</t>
  </si>
  <si>
    <t>Demontáž bednění a laťování bednění střech rovných, obloukových, sklonu do 60° se všemi nadstřešními konstrukcemi z prken hrubých, hoblovaných tl. do 32 mm</t>
  </si>
  <si>
    <t>https://podminky.urs.cz/item/CS_URS_2025_01/762341811</t>
  </si>
  <si>
    <t>83</t>
  </si>
  <si>
    <t>762341210</t>
  </si>
  <si>
    <t>Montáž bednění střech rovných a šikmých sklonu do 60° z hrubých prken na sraz tl do 32 mm</t>
  </si>
  <si>
    <t>-1227146532</t>
  </si>
  <si>
    <t>Montáž bednění střech rovných a šikmých sklonu do 60° s vyřezáním otvorů z prken hrubých na sraz tl. do 32 mm</t>
  </si>
  <si>
    <t>https://podminky.urs.cz/item/CS_URS_2025_01/762341210</t>
  </si>
  <si>
    <t>"zpětná montáž bednění</t>
  </si>
  <si>
    <t>84</t>
  </si>
  <si>
    <t>60511088</t>
  </si>
  <si>
    <t>řezivo jehličnaté boční omítané š 80-160mm tl 23mm dl 3-3,5m</t>
  </si>
  <si>
    <t>-1654627764</t>
  </si>
  <si>
    <t>7*5*0,025</t>
  </si>
  <si>
    <t>85</t>
  </si>
  <si>
    <t>762342214</t>
  </si>
  <si>
    <t>Montáž laťování na střechách jednoduchých sklonu do 60° osové vzdálenosti přes 150 do 360 mm</t>
  </si>
  <si>
    <t>-887532910</t>
  </si>
  <si>
    <t>Montáž laťování střech jednoduchých sklonu do 60° při osové vzdálenosti latí přes 150 do 360 mm</t>
  </si>
  <si>
    <t>https://podminky.urs.cz/item/CS_URS_2025_01/762342214</t>
  </si>
  <si>
    <t>86</t>
  </si>
  <si>
    <t>60514114</t>
  </si>
  <si>
    <t>řezivo jehličnaté lať impregnovaná dl 4 m</t>
  </si>
  <si>
    <t>1178752362</t>
  </si>
  <si>
    <t>0,025*0,025*40*5</t>
  </si>
  <si>
    <t>87</t>
  </si>
  <si>
    <t>762342511</t>
  </si>
  <si>
    <t>Montáž kontralatí na podklad bez tepelné izolace</t>
  </si>
  <si>
    <t>-836319645</t>
  </si>
  <si>
    <t>Montáž laťování montáž kontralatí na podklad bez tepelné izolace</t>
  </si>
  <si>
    <t>https://podminky.urs.cz/item/CS_URS_2025_01/762342511</t>
  </si>
  <si>
    <t>88</t>
  </si>
  <si>
    <t>-936167693</t>
  </si>
  <si>
    <t>0,025*0,025*3*10</t>
  </si>
  <si>
    <t>89</t>
  </si>
  <si>
    <t>762395000</t>
  </si>
  <si>
    <t>Spojovací prostředky krovů, bednění, laťování, nadstřešních konstrukcí</t>
  </si>
  <si>
    <t>-2068309154</t>
  </si>
  <si>
    <t>Spojovací prostředky krovů, bednění a laťování, nadstřešních konstrukcí svorníky, prkna, hřebíky, pásová ocel, vruty</t>
  </si>
  <si>
    <t>https://podminky.urs.cz/item/CS_URS_2025_01/762395000</t>
  </si>
  <si>
    <t>"pro manipulační otvor střechou</t>
  </si>
  <si>
    <t>7*5*0,025 "bednění střechy</t>
  </si>
  <si>
    <t>0,025*0,025*40*5 "montáž kontralatí</t>
  </si>
  <si>
    <t>0,025*0,025*3*10 "montáž latí</t>
  </si>
  <si>
    <t>762811811</t>
  </si>
  <si>
    <t>Demontáž záklopů stropů z hrubých prken tl do 32 mm</t>
  </si>
  <si>
    <t>862913167</t>
  </si>
  <si>
    <t>Demontáž záklopů stropů vrchních a zapuštěných z hrubých prken, tl. do 32 mm</t>
  </si>
  <si>
    <t>https://podminky.urs.cz/item/CS_URS_2025_01/762811811</t>
  </si>
  <si>
    <t>STROP_2NP "záklop stropu 2.NP</t>
  </si>
  <si>
    <t>STROP_3NP "záklop stroup 3.NP</t>
  </si>
  <si>
    <t>Rozpad figury: STROP_3NP</t>
  </si>
  <si>
    <t>91</t>
  </si>
  <si>
    <t>762841811</t>
  </si>
  <si>
    <t>Demontáž podbíjení obkladů stropů a střech sklonu do 60° z hrubých prken tl do 35 mm</t>
  </si>
  <si>
    <t>800234902</t>
  </si>
  <si>
    <t>Demontáž podbíjení obkladů stropů a střech sklonu do 60° z hrubých prken tl. do 35 mm bez omítky</t>
  </si>
  <si>
    <t>https://podminky.urs.cz/item/CS_URS_2025_01/762841811</t>
  </si>
  <si>
    <t>92</t>
  </si>
  <si>
    <t>762822820</t>
  </si>
  <si>
    <t>Demontáž stropních trámů z hraněného řeziva průřezové pl přes 144 do 288 cm2</t>
  </si>
  <si>
    <t>-388602264</t>
  </si>
  <si>
    <t>Demontáž stropních trámů z hraněného řeziva, průřezové plochy přes 144 do 288 cm2</t>
  </si>
  <si>
    <t>https://podminky.urs.cz/item/CS_URS_2025_01/762822820</t>
  </si>
  <si>
    <t>464,2 "strop 2.NP</t>
  </si>
  <si>
    <t>44,250 "mč.203</t>
  </si>
  <si>
    <t>93</t>
  </si>
  <si>
    <t>762381012R</t>
  </si>
  <si>
    <t>Heverování a podepření tesařských konstrukcí krovů, plná vazba přes 9 do 12,5 m</t>
  </si>
  <si>
    <t>22314839</t>
  </si>
  <si>
    <t xml:space="preserve">Dočasné podepření tesařských konstrukcí krovů plná vazba, rozpětí přes 9 do 12,5 m - provedení podchycení bude specifikováno v dílenské dokumentaci a podle průzkumu krovu, provedení podpěr bude určeno statikem. Odstranění podepření. </t>
  </si>
  <si>
    <t>Poznámka k položce:_x000d_
krov</t>
  </si>
  <si>
    <t>6 "dočasné podepření stojek krovu</t>
  </si>
  <si>
    <t>94</t>
  </si>
  <si>
    <t>762085103</t>
  </si>
  <si>
    <t>Montáž kotevních želez, příložek, patek nebo táhel</t>
  </si>
  <si>
    <t>-947682146</t>
  </si>
  <si>
    <t>Montáž ocelových spojovacích prostředků (materiál ve specifikaci) kotevních želez příložek, patek, táhel</t>
  </si>
  <si>
    <t>https://podminky.urs.cz/item/CS_URS_2025_01/762085103</t>
  </si>
  <si>
    <t>6 "patky pro kotvení stojek krovu na betonovou desku stropu 2.NP, přesná specifikace patky bude podle dílenské dokumentace dodavatele</t>
  </si>
  <si>
    <t>95</t>
  </si>
  <si>
    <t>54825039</t>
  </si>
  <si>
    <t>kotevní patka pilíře 125x125-330mm,matice M30,s pojistkou</t>
  </si>
  <si>
    <t>-1296473254</t>
  </si>
  <si>
    <t>96</t>
  </si>
  <si>
    <t>762085111</t>
  </si>
  <si>
    <t>Montáž svorníků nebo šroubů dl do 150 mm</t>
  </si>
  <si>
    <t>1864612948</t>
  </si>
  <si>
    <t>Montáž ocelových spojovacích prostředků (materiál ve specifikaci) svorníků nebo šroubů délky do 150 mm</t>
  </si>
  <si>
    <t>https://podminky.urs.cz/item/CS_URS_2025_01/762085111</t>
  </si>
  <si>
    <t>5*4 "oprava starého krovu - odhad - přesné množství bude upřesněno po odkyrtí stropu</t>
  </si>
  <si>
    <t>97</t>
  </si>
  <si>
    <t>31197006</t>
  </si>
  <si>
    <t>tyč závitová Pz 4.6 M16</t>
  </si>
  <si>
    <t>910822872</t>
  </si>
  <si>
    <t>98</t>
  </si>
  <si>
    <t>762822931</t>
  </si>
  <si>
    <t>Doplnění části stropního trámu z hranolů průřezové pl do 120 cm2 - montáž</t>
  </si>
  <si>
    <t>21050644</t>
  </si>
  <si>
    <t>Doplnění části stropního trámu - montáž (materiál ve specifikaci) průřezové plochy do 120 cm2</t>
  </si>
  <si>
    <t>https://podminky.urs.cz/item/CS_URS_2025_01/762822931</t>
  </si>
  <si>
    <t xml:space="preserve">"výměna nebo vyztužení poškozených částí dřevěných trámů 1.NP -  jen předběžný odhad, skutečné množství bude stanoveno po odkrytí podhledů</t>
  </si>
  <si>
    <t>5*2,0 "5 kusů</t>
  </si>
  <si>
    <t>99</t>
  </si>
  <si>
    <t>60512125</t>
  </si>
  <si>
    <t>hranol stavební řezivo průřezu do 120cm2 do dl 6m</t>
  </si>
  <si>
    <t>-1341070207</t>
  </si>
  <si>
    <t>0,14*0,06*2*2*5</t>
  </si>
  <si>
    <t>100</t>
  </si>
  <si>
    <t>762824120</t>
  </si>
  <si>
    <t>Montáž stropního trámu z lepeného hranolu průřezové pl přes 144 do 288 cm2 s výměnami</t>
  </si>
  <si>
    <t>1182753878</t>
  </si>
  <si>
    <t>Montáž stropních trámů z lepených hranolů s trámovými výměnami, průřezové plochy přes 144 do 288 cm2</t>
  </si>
  <si>
    <t>https://podminky.urs.cz/item/CS_URS_2025_01/762824120</t>
  </si>
  <si>
    <t>"trámy 140x140 mm</t>
  </si>
  <si>
    <t>14,75*3 "mč. 203</t>
  </si>
  <si>
    <t>101</t>
  </si>
  <si>
    <t>61223274</t>
  </si>
  <si>
    <t>hranol konstrukční DUO/TRIO lepený průřezu 160x160-240mm</t>
  </si>
  <si>
    <t>1275546610</t>
  </si>
  <si>
    <t>14,75*3*(0,16*0,16)</t>
  </si>
  <si>
    <t>1,133*1,08 'Přepočtené koeficientem množství</t>
  </si>
  <si>
    <t>102</t>
  </si>
  <si>
    <t>-841748220</t>
  </si>
  <si>
    <t>14,75*3*(0,16*0,16) "trámy mč 203</t>
  </si>
  <si>
    <t>103</t>
  </si>
  <si>
    <t>762083111</t>
  </si>
  <si>
    <t>Impregnace řeziva proti dřevokaznému hmyzu a houbám máčením třída ohrožení 1 a 2</t>
  </si>
  <si>
    <t>29567268</t>
  </si>
  <si>
    <t>Impregnace řeziva máčením proti dřevokaznému hmyzu a houbám, třída ohrožení 1 a 2 (dřevo v interiéru)</t>
  </si>
  <si>
    <t>https://podminky.urs.cz/item/CS_URS_2025_01/762083111</t>
  </si>
  <si>
    <t>Poznámka k položce:_x000d_
1.NP, 3.NP</t>
  </si>
  <si>
    <t>14,75*3*(0,16*0,16) "mč. 203 trámy</t>
  </si>
  <si>
    <t>5*2,0*(0,12*0,14) "5 kusů výměny</t>
  </si>
  <si>
    <t>104</t>
  </si>
  <si>
    <t>762810016</t>
  </si>
  <si>
    <t>Záklop stropů z desek OSB tl 22 mm na sraz šroubovaných na trámy</t>
  </si>
  <si>
    <t>817153200</t>
  </si>
  <si>
    <t>Záklop stropů z dřevoštěpkových desek OSB šroubovaných na trámy na sraz, tloušťky desky 22 mm</t>
  </si>
  <si>
    <t>https://podminky.urs.cz/item/CS_URS_2025_01/762810016</t>
  </si>
  <si>
    <t>STROP_3NP "mč. 203 záklop stropu 10% na prořez</t>
  </si>
  <si>
    <t>53,2*1,1 'Přepočtené koeficientem množství</t>
  </si>
  <si>
    <t>105</t>
  </si>
  <si>
    <t>762495000</t>
  </si>
  <si>
    <t>Spojovací prostředky pro montáž olištování, obložení stropů, střešních podhledů a stěn</t>
  </si>
  <si>
    <t>929876036</t>
  </si>
  <si>
    <t>Spojovací prostředky olištování spár, obložení stropů, střešních podhledů a stěn hřebíky, vruty</t>
  </si>
  <si>
    <t>https://podminky.urs.cz/item/CS_URS_2025_01/762495000</t>
  </si>
  <si>
    <t>STROP_3NP "OSB desky</t>
  </si>
  <si>
    <t>106</t>
  </si>
  <si>
    <t>998762123</t>
  </si>
  <si>
    <t>Přesun hmot tonážní pro kce tesařské ruční v objektech v přes 12 do 24 m</t>
  </si>
  <si>
    <t>1044922167</t>
  </si>
  <si>
    <t>Přesun hmot pro konstrukce tesařské stanovený z hmotnosti přesunovaného materiálu vodorovná dopravní vzdálenost do 50 m ruční (bez užití mechanizace) v objektech výšky přes 12 do 24 m</t>
  </si>
  <si>
    <t>https://podminky.urs.cz/item/CS_URS_2025_01/998762123</t>
  </si>
  <si>
    <t>107</t>
  </si>
  <si>
    <t>998762129</t>
  </si>
  <si>
    <t>Příplatek k ručnímu přesunu hmot tonážnímu pro kce tesařské za zvětšený přesun ZKD 50 m</t>
  </si>
  <si>
    <t>-5496521</t>
  </si>
  <si>
    <t>Přesun hmot pro konstrukce tesařské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</si>
  <si>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https://podminky.urs.cz/item/CS_URS_2025_01/998762129</t>
  </si>
  <si>
    <t>763</t>
  </si>
  <si>
    <t>Konstrukce suché výstavby</t>
  </si>
  <si>
    <t>108</t>
  </si>
  <si>
    <t>763131821</t>
  </si>
  <si>
    <t>Demontáž SDK podhledu s dvouvrstvou nosnou kcí z ocelových profilů opláštění jednoduché</t>
  </si>
  <si>
    <t>-1735960568</t>
  </si>
  <si>
    <t>Demontáž podhledu nebo samostatného požárního předělu ze sádrokartonových desek s nosnou konstrukcí dvouvrstvou z ocelových profilů, opláštění jednoduché</t>
  </si>
  <si>
    <t>https://podminky.urs.cz/item/CS_URS_2025_01/763131821</t>
  </si>
  <si>
    <t>Poznámka k položce:_x000d_
demotáž</t>
  </si>
  <si>
    <t>STROP_1NP "1.NP</t>
  </si>
  <si>
    <t>STROP_2NP "2.NP</t>
  </si>
  <si>
    <t>109</t>
  </si>
  <si>
    <t>763131411</t>
  </si>
  <si>
    <t>SDK podhled desky 1xA 12,5 bez izolace dvouvrstvá spodní kce profil CD+UD</t>
  </si>
  <si>
    <t>246234336</t>
  </si>
  <si>
    <t>Podhled ze sádrokartonových desek dvouvrstvá zavěšená spodní konstrukce z ocelových profilů CD, UD jednoduše opláštěná deskou standardní A, tl. 12,5 mm, bez izolace</t>
  </si>
  <si>
    <t>https://podminky.urs.cz/item/CS_URS_2025_01/763131411</t>
  </si>
  <si>
    <t>110</t>
  </si>
  <si>
    <t>763131431</t>
  </si>
  <si>
    <t>SDK podhled deska 1xDF 12,5 bez izolace dvouvrstvá spodní kce profil CD+UD REI do 90</t>
  </si>
  <si>
    <t>-1176180009</t>
  </si>
  <si>
    <t>Podhled ze sádrokartonových desek dvouvrstvá zavěšená spodní konstrukce z ocelových profilů CD, UD jednoduše opláštěná deskou protipožární DF, tl. 12,5 mm, bez izolace, REI do 90</t>
  </si>
  <si>
    <t>https://podminky.urs.cz/item/CS_URS_2025_01/763131431</t>
  </si>
  <si>
    <t>-7,25 "impregnované</t>
  </si>
  <si>
    <t>111</t>
  </si>
  <si>
    <t>763131471</t>
  </si>
  <si>
    <t>SDK podhled deska 1xDFH2 12,5 bez izolace dvouvrstvá spodní kce profil CD+UD REI do 90</t>
  </si>
  <si>
    <t>-1639217442</t>
  </si>
  <si>
    <t>Podhled ze sádrokartonových desek dvouvrstvá zavěšená spodní konstrukce z ocelových profilů CD, UD jednoduše opláštěná deskou impregnovanou protipožární DFH2, tl. 12,5 mm, bez izolace, REI do 90</t>
  </si>
  <si>
    <t>https://podminky.urs.cz/item/CS_URS_2025_01/763131471</t>
  </si>
  <si>
    <t>7,25 "mč 214, 215</t>
  </si>
  <si>
    <t>112</t>
  </si>
  <si>
    <t>763131613</t>
  </si>
  <si>
    <t>Montáž zavěšené jednovrstvé nosné konstrukce z profilů CD, UD SDK podhled</t>
  </si>
  <si>
    <t>1990447818</t>
  </si>
  <si>
    <t>Podhled ze sádrokartonových desek montáž nosné konstrukce z profilů CD, UD jednovrstvé</t>
  </si>
  <si>
    <t>https://podminky.urs.cz/item/CS_URS_2025_01/763131613</t>
  </si>
  <si>
    <t>8,9 "ozdobná lišta mč 116</t>
  </si>
  <si>
    <t>16*0,25 "mč 117 ozdobná lišta</t>
  </si>
  <si>
    <t>113</t>
  </si>
  <si>
    <t>59030626</t>
  </si>
  <si>
    <t>profil pro stropní konstrukce a předsazené stěny CD 60</t>
  </si>
  <si>
    <t>-240372341</t>
  </si>
  <si>
    <t>38 "ozdobná lišta mč 216</t>
  </si>
  <si>
    <t>16 "lišta mč 217</t>
  </si>
  <si>
    <t>114</t>
  </si>
  <si>
    <t>763131621</t>
  </si>
  <si>
    <t>Montáž desek tl. 12,5 mm SDK podhled</t>
  </si>
  <si>
    <t>-885676152</t>
  </si>
  <si>
    <t>Podhled ze sádrokartonových desek montáž desek, tl. 12,5 mm</t>
  </si>
  <si>
    <t>https://podminky.urs.cz/item/CS_URS_2025_01/763131621</t>
  </si>
  <si>
    <t>38*(0,25+0,2*2) "mč 116 ozdobná lišta</t>
  </si>
  <si>
    <t>16*(0,25+0,2*2) "mč 117 ozdobná lišta</t>
  </si>
  <si>
    <t>115</t>
  </si>
  <si>
    <t>59030021</t>
  </si>
  <si>
    <t>deska SDK A tl 12,5mm</t>
  </si>
  <si>
    <t>1965101975</t>
  </si>
  <si>
    <t>35,1*1,05 'Přepočtené koeficientem množství</t>
  </si>
  <si>
    <t>116</t>
  </si>
  <si>
    <t>763131712</t>
  </si>
  <si>
    <t>SDK podhled napojení na jiný druh podhledu</t>
  </si>
  <si>
    <t>757712874</t>
  </si>
  <si>
    <t>Podhled ze sádrokartonových desek ostatní práce a konstrukce na podhledech ze sádrokartonových desek napojení na jiný druh podhledu</t>
  </si>
  <si>
    <t>https://podminky.urs.cz/item/CS_URS_2025_01/763131712</t>
  </si>
  <si>
    <t>74 "mč 116 - ozdobná lišta</t>
  </si>
  <si>
    <t>16*2 "mč 117 - ozdobná lišta</t>
  </si>
  <si>
    <t>117</t>
  </si>
  <si>
    <t>763131762R</t>
  </si>
  <si>
    <t>Příplatek k SDK podhledu za prostorové zakřivení</t>
  </si>
  <si>
    <t>537775772</t>
  </si>
  <si>
    <t xml:space="preserve">Podhled ze sádrokartonových desek Příplatek k cenám za prostorové provedení ozdobného podhledu </t>
  </si>
  <si>
    <t xml:space="preserve">74 "mč  116</t>
  </si>
  <si>
    <t>16*0,25 "mč 17</t>
  </si>
  <si>
    <t>118</t>
  </si>
  <si>
    <t>763131714</t>
  </si>
  <si>
    <t>SDK podhled základní penetrační nátěr</t>
  </si>
  <si>
    <t>-76651873</t>
  </si>
  <si>
    <t>Podhled ze sádrokartonových desek ostatní práce a konstrukce na podhledech ze sádrokartonových desek základní penetrační nátěr</t>
  </si>
  <si>
    <t>https://podminky.urs.cz/item/CS_URS_2025_01/763131714</t>
  </si>
  <si>
    <t>Poznámka k položce:_x000d_
1.NP,2.NP</t>
  </si>
  <si>
    <t>STROP_1NP+STROP_2NP</t>
  </si>
  <si>
    <t>119</t>
  </si>
  <si>
    <t>763131751</t>
  </si>
  <si>
    <t>Montáž parotěsné zábrany do SDK podhledu</t>
  </si>
  <si>
    <t>249994654</t>
  </si>
  <si>
    <t>Podhled ze sádrokartonových desek ostatní práce a konstrukce na podhledech ze sádrokartonových desek montáž parotěsné zábrany</t>
  </si>
  <si>
    <t>https://podminky.urs.cz/item/CS_URS_2025_01/763131751</t>
  </si>
  <si>
    <t>120</t>
  </si>
  <si>
    <t>28329027</t>
  </si>
  <si>
    <t>fólie PE vyztužená Al vrstvou pro parotěsnou vrstvu 150g/m2</t>
  </si>
  <si>
    <t>764786307</t>
  </si>
  <si>
    <t>760,6*1,1235 'Přepočtené koeficientem množství</t>
  </si>
  <si>
    <t>121</t>
  </si>
  <si>
    <t>766699773R</t>
  </si>
  <si>
    <t>Dodávka a montáž překrytí podhledových spár lištou profilovanou</t>
  </si>
  <si>
    <t>152099566</t>
  </si>
  <si>
    <t>Dodávka a montáž překrytí spár podhledů lištou profilovanou v rozích ozdobné části stropu - dle výběru investora</t>
  </si>
  <si>
    <t>74 "ozdobná lišta mč. 116</t>
  </si>
  <si>
    <t>16*2 "ozdobná lišta mč 117</t>
  </si>
  <si>
    <t>122</t>
  </si>
  <si>
    <t>998763333</t>
  </si>
  <si>
    <t>Přesun hmot tonážní pro konstrukce montované z desek ruční v objektech v přes 12 do 24 m</t>
  </si>
  <si>
    <t>704214591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</si>
  <si>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</si>
  <si>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https://podminky.urs.cz/item/CS_URS_2025_01/998763333</t>
  </si>
  <si>
    <t>766</t>
  </si>
  <si>
    <t>Konstrukce truhlářské</t>
  </si>
  <si>
    <t>123</t>
  </si>
  <si>
    <t>766231113</t>
  </si>
  <si>
    <t>Montáž sklápěcích půdních schodů</t>
  </si>
  <si>
    <t>-67224817</t>
  </si>
  <si>
    <t>Montáž sklápěcích schodů na půdu s vyřezáním otvoru a kompletizací</t>
  </si>
  <si>
    <t>https://podminky.urs.cz/item/CS_URS_2025_01/766231113</t>
  </si>
  <si>
    <t>124</t>
  </si>
  <si>
    <t>61233166</t>
  </si>
  <si>
    <t>schody půdní skládací protipožární dřevěné, pro výšku max. 280cm, 12 schodnic El 15, 120x70cm</t>
  </si>
  <si>
    <t>220165764</t>
  </si>
  <si>
    <t>125</t>
  </si>
  <si>
    <t>998766123</t>
  </si>
  <si>
    <t>Přesun hmot tonážní pro kce truhlářské ruční v objektech v přes 12 do 24 m</t>
  </si>
  <si>
    <t>777707935</t>
  </si>
  <si>
    <t>Přesun hmot pro konstrukce truhlářské stanovený z hmotnosti přesunovaného materiálu vodorovná dopravní vzdálenost do 50 m ruční (bez užití mechanizace) v objektech výšky přes 12 do 24 m</t>
  </si>
  <si>
    <t>https://podminky.urs.cz/item/CS_URS_2025_01/998766123</t>
  </si>
  <si>
    <t>765</t>
  </si>
  <si>
    <t>Krytina skládaná</t>
  </si>
  <si>
    <t>126</t>
  </si>
  <si>
    <t>765111803</t>
  </si>
  <si>
    <t>Demontáž krytiny keramické drážkové sklonu do 30° na sucho k dalšímu použití</t>
  </si>
  <si>
    <t>1115576981</t>
  </si>
  <si>
    <t>Demontáž krytiny keramické drážkové, sklonu do 30° na sucho k dalšímu použití</t>
  </si>
  <si>
    <t>https://podminky.urs.cz/item/CS_URS_2025_01/765111803</t>
  </si>
  <si>
    <t>5*7</t>
  </si>
  <si>
    <t>127</t>
  </si>
  <si>
    <t>765191023</t>
  </si>
  <si>
    <t>Montáž pojistné hydroizolační nebo parotěsné kladené ve sklonu přes 20° s lepenými spoji na bednění</t>
  </si>
  <si>
    <t>-202766315</t>
  </si>
  <si>
    <t>Montáž pojistné hydroizolační nebo parotěsné fólie kladené ve sklonu přes 20° s lepenými přesahy na bednění nebo tepelnou izolaci</t>
  </si>
  <si>
    <t>https://podminky.urs.cz/item/CS_URS_2025_01/765191023</t>
  </si>
  <si>
    <t>128</t>
  </si>
  <si>
    <t>28329326</t>
  </si>
  <si>
    <t>fólie kontaktní difuzně propustná pro doplňkovou hydroizolační vrstvu, třívrstvá mikroporézní PP 135 g/m2 s reflexní vrstvou</t>
  </si>
  <si>
    <t>618516627</t>
  </si>
  <si>
    <t>35*1,1 'Přepočtené koeficientem množství</t>
  </si>
  <si>
    <t>129</t>
  </si>
  <si>
    <t>765191031</t>
  </si>
  <si>
    <t>Lepení těsnících pásků pod kontralatě</t>
  </si>
  <si>
    <t>-393590698</t>
  </si>
  <si>
    <t>Montáž pojistné hydroizolační nebo parotěsné fólie lepení těsnících pásků pod kontralatě</t>
  </si>
  <si>
    <t>https://podminky.urs.cz/item/CS_URS_2025_01/765191031</t>
  </si>
  <si>
    <t>7*5*2</t>
  </si>
  <si>
    <t>130</t>
  </si>
  <si>
    <t>28355058</t>
  </si>
  <si>
    <t>páska těsnící jednostranně lepící pěnová pod kontralatě š 80mm</t>
  </si>
  <si>
    <t>-873946187</t>
  </si>
  <si>
    <t>70*1,1 'Přepočtené koeficientem množství</t>
  </si>
  <si>
    <t>131</t>
  </si>
  <si>
    <t>765192001</t>
  </si>
  <si>
    <t>Nouzové (provizorní) zakrytí střechy plachtou</t>
  </si>
  <si>
    <t>-413789083</t>
  </si>
  <si>
    <t>Nouzové zakrytí střechy plachtou</t>
  </si>
  <si>
    <t>https://podminky.urs.cz/item/CS_URS_2025_01/765192001</t>
  </si>
  <si>
    <t>10*7</t>
  </si>
  <si>
    <t>132</t>
  </si>
  <si>
    <t>765111015</t>
  </si>
  <si>
    <t>Montáž krytiny keramické drážkové sklonu do 30° na sucho přes 11 do 12 ks/m2</t>
  </si>
  <si>
    <t>-1732420913</t>
  </si>
  <si>
    <t>Montáž krytiny keramické sklonu do 30° drážkové na sucho, počet kusů přes 11 do 12 ks/m2</t>
  </si>
  <si>
    <t>https://podminky.urs.cz/item/CS_URS_2025_01/765111015</t>
  </si>
  <si>
    <t>"zpětné použití rozebrané krytiny</t>
  </si>
  <si>
    <t>133</t>
  </si>
  <si>
    <t>998765113</t>
  </si>
  <si>
    <t>Přesun hmot tonážní pro krytiny skládané s omezením mechanizace v objektech v přes 12 do 24 m</t>
  </si>
  <si>
    <t>-1466508648</t>
  </si>
  <si>
    <t>Přesun hmot pro krytiny skládané stanovený z hmotnosti přesunovaného materiálu vodorovná dopravní vzdálenost do 50 m s omezením mechanizace na objektech výšky přes 12 do 24 m</t>
  </si>
  <si>
    <t>https://podminky.urs.cz/item/CS_URS_2025_01/998765113</t>
  </si>
  <si>
    <t>767</t>
  </si>
  <si>
    <t>Konstrukce zámečnické</t>
  </si>
  <si>
    <t>134</t>
  </si>
  <si>
    <t>767995115R</t>
  </si>
  <si>
    <t>Montáž a dodávka ocelové podložky pod zhlaví HEB160 nosníků v kapsách ve zdivu - tl. plechu 2mm</t>
  </si>
  <si>
    <t>271367242</t>
  </si>
  <si>
    <t>"ocelová podložka pod zhlaví HEB160 tl. 2mm</t>
  </si>
  <si>
    <t>((0,17*0,2)*(89*2))*16 "podložka 170x200 mm</t>
  </si>
  <si>
    <t>135</t>
  </si>
  <si>
    <t>998767213</t>
  </si>
  <si>
    <t>Přesun hmot procentní pro zámečnické konstrukce s omezením mechanizace v objektech v přes 12 do 24 m</t>
  </si>
  <si>
    <t>-1809074977</t>
  </si>
  <si>
    <t>Přesun hmot pro zámečnické konstrukce stanovený procentní sazbou (%) z ceny vodorovná dopravní vzdálenost do 50 m s omezením mechanizace v objektech výšky přes 12 do 24 m</t>
  </si>
  <si>
    <t>https://podminky.urs.cz/item/CS_URS_2025_01/998767213</t>
  </si>
  <si>
    <t>136</t>
  </si>
  <si>
    <t>998767292</t>
  </si>
  <si>
    <t>Příplatek k přesunu hmot procentnímu pro zámečnické konstrukce za zvětšený přesun do 100 m</t>
  </si>
  <si>
    <t>-127195167</t>
  </si>
  <si>
    <t>Přesun hmot pro zámečnické konstrukce stanovený procentní sazbou (%) z ceny vodorovná dopravní vzdálenost do 50 m Příplatek k cenám za zvětšený přesun přes vymezenou vodorovnou dopravní vzdálenost do 100 m</t>
  </si>
  <si>
    <t>https://podminky.urs.cz/item/CS_URS_2025_01/998767292</t>
  </si>
  <si>
    <t>783</t>
  </si>
  <si>
    <t>Dokončovací práce - nátěry</t>
  </si>
  <si>
    <t>137</t>
  </si>
  <si>
    <t>783213101</t>
  </si>
  <si>
    <t>Napouštěcí jednonásobný syntetický nátěr tesařských konstrukcí zabudovaných do konstrukce</t>
  </si>
  <si>
    <t>1858404422</t>
  </si>
  <si>
    <t>Napouštěcí nátěr tesařských konstrukcí zabudovaných do konstrukce jednonásobný syntetický</t>
  </si>
  <si>
    <t>https://podminky.urs.cz/item/CS_URS_2025_01/783213101</t>
  </si>
  <si>
    <t>0,5*0,16*4*6 "impregnace zhlaví trámů 3.NP</t>
  </si>
  <si>
    <t>138</t>
  </si>
  <si>
    <t>783213121</t>
  </si>
  <si>
    <t>Napouštěcí dvojnásobný syntetický biocidní nátěr tesařských konstrukcí zabudovaných do konstrukce</t>
  </si>
  <si>
    <t>-472183309</t>
  </si>
  <si>
    <t>Preventivní napouštěcí nátěr tesařských prvků proti dřevokazným houbám, hmyzu a plísním zabudovaných do konstrukce dvojnásobný syntetický</t>
  </si>
  <si>
    <t>https://podminky.urs.cz/item/CS_URS_2025_01/783213121</t>
  </si>
  <si>
    <t>14,75*3*(0,16*4) "3.NP výměna trámů mč.203</t>
  </si>
  <si>
    <t>6,0*(0,14*4)*5 "výměna poškozených trámů</t>
  </si>
  <si>
    <t>139</t>
  </si>
  <si>
    <t>783314201</t>
  </si>
  <si>
    <t>Základní antikorozní jednonásobný syntetický standardní nátěr zámečnických konstrukcí</t>
  </si>
  <si>
    <t>322165067</t>
  </si>
  <si>
    <t>Základní antikorozní nátěr zámečnických konstrukcí jednonásobný syntetický standardní</t>
  </si>
  <si>
    <t>https://podminky.urs.cz/item/CS_URS_2025_01/783314201</t>
  </si>
  <si>
    <t>((0,16*6)*0,2*(89*2))*2 "antikorozní nátěr zhlaví HEB profilů 2x nátěr</t>
  </si>
  <si>
    <t>140</t>
  </si>
  <si>
    <t>628613610R</t>
  </si>
  <si>
    <t>Žárové zinkování ponorem dílů ocelových konstrukcí hmotnosti do 100 kg</t>
  </si>
  <si>
    <t>-281670752</t>
  </si>
  <si>
    <t>Žárové zinkování ponorem dílů ocelových konstrukcí hmotnosti dílců do 100 kg</t>
  </si>
  <si>
    <t xml:space="preserve">464,0*30,7 "30,7 kg/m HEB160 </t>
  </si>
  <si>
    <t>784</t>
  </si>
  <si>
    <t>Dokončovací práce - malby a tapety</t>
  </si>
  <si>
    <t>141</t>
  </si>
  <si>
    <t>784171001</t>
  </si>
  <si>
    <t>Olepování vnitřních ploch páskou v místnostech v do 3,80 m</t>
  </si>
  <si>
    <t>1096831402</t>
  </si>
  <si>
    <t>Olepování vnitřních ploch (materiál ve specifikaci) včetně pozdějšího odlepení páskou nebo fólií v místnostech výšky do 3,80 m</t>
  </si>
  <si>
    <t>https://podminky.urs.cz/item/CS_URS_2025_01/784171001</t>
  </si>
  <si>
    <t xml:space="preserve">Poznámka k položce:_x000d_
malba_x000d_
</t>
  </si>
  <si>
    <t xml:space="preserve">1235 "obvod místností </t>
  </si>
  <si>
    <t>451,22+336,93 "otvory</t>
  </si>
  <si>
    <t>142</t>
  </si>
  <si>
    <t>58124833</t>
  </si>
  <si>
    <t>páska pro malířské potřeby maskovací krepová 19mmx50m</t>
  </si>
  <si>
    <t>-733044713</t>
  </si>
  <si>
    <t>2023,15*1,05 'Přepočtené koeficientem množství</t>
  </si>
  <si>
    <t>143</t>
  </si>
  <si>
    <t>784171101</t>
  </si>
  <si>
    <t>Zakrytí vnitřních podlah včetně pozdějšího odkrytí</t>
  </si>
  <si>
    <t>-1061518887</t>
  </si>
  <si>
    <t>Zakrytí nemalovaných ploch (materiál ve specifikaci) včetně pozdějšího odkrytí podlah</t>
  </si>
  <si>
    <t>https://podminky.urs.cz/item/CS_URS_2025_01/784171101</t>
  </si>
  <si>
    <t>Poznámka k položce:_x000d_
malba</t>
  </si>
  <si>
    <t>804,8 "1.NP</t>
  </si>
  <si>
    <t>584,5 "2.NP</t>
  </si>
  <si>
    <t>144</t>
  </si>
  <si>
    <t>58124842</t>
  </si>
  <si>
    <t>fólie pro malířské potřeby zakrývací tl 7µ 4x5m</t>
  </si>
  <si>
    <t>-1065945979</t>
  </si>
  <si>
    <t>1389,3*1,05 'Přepočtené koeficientem množství</t>
  </si>
  <si>
    <t>145</t>
  </si>
  <si>
    <t>784171111</t>
  </si>
  <si>
    <t>Zakrytí vnitřních ploch stěn v místnostech v do 3,80 m</t>
  </si>
  <si>
    <t>657604555</t>
  </si>
  <si>
    <t>Zakrytí nemalovaných ploch (materiál ve specifikaci) včetně pozdějšího odkrytí svislých ploch např. stěn, oken, dveří v místnostech výšky do 3,80</t>
  </si>
  <si>
    <t>https://podminky.urs.cz/item/CS_URS_2025_01/784171111</t>
  </si>
  <si>
    <t>451 "1.NP dveře a okna</t>
  </si>
  <si>
    <t>336 "2.NP dveře a okna</t>
  </si>
  <si>
    <t>25 "mč 106 obklad</t>
  </si>
  <si>
    <t>33,6*1,65 "mc 103 obklad</t>
  </si>
  <si>
    <t>146</t>
  </si>
  <si>
    <t>-206864845</t>
  </si>
  <si>
    <t>867,44*1,05 'Přepočtené koeficientem množství</t>
  </si>
  <si>
    <t>147</t>
  </si>
  <si>
    <t>784171129</t>
  </si>
  <si>
    <t>Zakrytí vnitřních ploch konstrukcí nebo prvků na schodišti podlaží v přes 3,80 do 5,00 m</t>
  </si>
  <si>
    <t>-1220643292</t>
  </si>
  <si>
    <t>Zakrytí nemalovaných ploch (materiál ve specifikaci) včetně pozdějšího odkrytí konstrukcí nebo samostatných prvků např. schodišť, nábytku, radiátorů, zábradlí na schodišti o výšce podlaží přes 3,80 do 5,00</t>
  </si>
  <si>
    <t>https://podminky.urs.cz/item/CS_URS_2025_01/784171129</t>
  </si>
  <si>
    <t>45*1,5 "topení</t>
  </si>
  <si>
    <t>10 "bar</t>
  </si>
  <si>
    <t>4*3,8*1,1 "zábradlí</t>
  </si>
  <si>
    <t>148</t>
  </si>
  <si>
    <t>-1699272374</t>
  </si>
  <si>
    <t>94,22*1,05 'Přepočtené koeficientem množství</t>
  </si>
  <si>
    <t>149</t>
  </si>
  <si>
    <t>784111011</t>
  </si>
  <si>
    <t>Obroušení podkladu omítnutého v místnostech v do 3,80 m</t>
  </si>
  <si>
    <t>1725302790</t>
  </si>
  <si>
    <t>Obroušení podkladu omítky v místnostech výšky do 3,80 m</t>
  </si>
  <si>
    <t>https://podminky.urs.cz/item/CS_URS_2025_01/784111011</t>
  </si>
  <si>
    <t>"dle skutečnosti</t>
  </si>
  <si>
    <t>(26,28+90,56) "mč 1.20</t>
  </si>
  <si>
    <t>(28,4+85,42) "mč 1.22</t>
  </si>
  <si>
    <t>(26,24) "mč 2.09</t>
  </si>
  <si>
    <t>150</t>
  </si>
  <si>
    <t>784111001</t>
  </si>
  <si>
    <t>Oprášení (ometení ) podkladu v místnostech v do 3,80 m</t>
  </si>
  <si>
    <t>-858210767</t>
  </si>
  <si>
    <t>Oprášení (ometení) podkladu v místnostech výšky do 3,80 m</t>
  </si>
  <si>
    <t>https://podminky.urs.cz/item/CS_URS_2025_01/784111001</t>
  </si>
  <si>
    <t>2507,13 "1.NP stěny</t>
  </si>
  <si>
    <t>1724,97 "2.NP stěny</t>
  </si>
  <si>
    <t>-325,81 "1.NP schodiště stěny</t>
  </si>
  <si>
    <t>-366,55 "2.NP shocdiště stěny</t>
  </si>
  <si>
    <t>791,8-STROP_1NP "strop 1.NP</t>
  </si>
  <si>
    <t>646,87-STROP_2NP "strop 2.NP</t>
  </si>
  <si>
    <t>-4,89 "mč 223 strop dřevěný</t>
  </si>
  <si>
    <t>151</t>
  </si>
  <si>
    <t>784111009</t>
  </si>
  <si>
    <t>Oprášení (ometení ) podkladu na schodišti podlaží v přes 3,80 do 5,00 m</t>
  </si>
  <si>
    <t>498644184</t>
  </si>
  <si>
    <t>Oprášení (ometení) podkladu na schodišti o výšce podlaží přes 3,80 do 5,00 m</t>
  </si>
  <si>
    <t>https://podminky.urs.cz/item/CS_URS_2025_01/784111009</t>
  </si>
  <si>
    <t>325,81 "1.NP schodiště stěny</t>
  </si>
  <si>
    <t>366,55 "2.NP shocdiště stěny</t>
  </si>
  <si>
    <t>152</t>
  </si>
  <si>
    <t>784121001</t>
  </si>
  <si>
    <t>Oškrabání malby v místnostech v do 3,80 m</t>
  </si>
  <si>
    <t>2054028651</t>
  </si>
  <si>
    <t>Oškrabání malby v místnostech výšky do 3,80 m</t>
  </si>
  <si>
    <t>https://podminky.urs.cz/item/CS_URS_2025_01/784121001</t>
  </si>
  <si>
    <t>153</t>
  </si>
  <si>
    <t>784121009</t>
  </si>
  <si>
    <t>Oškrabání malby na schodišti podlaží v přes 3,80 do 5,00 m</t>
  </si>
  <si>
    <t>518007776</t>
  </si>
  <si>
    <t>Oškrabání malby na schodišti o výšce podlaží přes 3,80 do 5,00 m</t>
  </si>
  <si>
    <t>https://podminky.urs.cz/item/CS_URS_2025_01/784121009</t>
  </si>
  <si>
    <t>154</t>
  </si>
  <si>
    <t>784121011</t>
  </si>
  <si>
    <t>Rozmývání podkladu po oškrabání malby v místnostech v do 3,80 m</t>
  </si>
  <si>
    <t>513979171</t>
  </si>
  <si>
    <t>Rozmývání podkladu po oškrabání malby v místnostech výšky do 3,80 m</t>
  </si>
  <si>
    <t>https://podminky.urs.cz/item/CS_URS_2025_01/784121011</t>
  </si>
  <si>
    <t>155</t>
  </si>
  <si>
    <t>784121019</t>
  </si>
  <si>
    <t>Rozmývání podkladu po oškrabání malby na schodišti podlaží v přes 3,80 do 5,00 m</t>
  </si>
  <si>
    <t>2040359969</t>
  </si>
  <si>
    <t>Rozmývání podkladu po oškrabání malby na schodišti o výšce podlaží přes 3,80 do 5,00 m</t>
  </si>
  <si>
    <t>https://podminky.urs.cz/item/CS_URS_2025_01/784121019</t>
  </si>
  <si>
    <t>156</t>
  </si>
  <si>
    <t>784131201</t>
  </si>
  <si>
    <t>Odstranění dekoračních technik (imitací) obroušením</t>
  </si>
  <si>
    <t>-1851166037</t>
  </si>
  <si>
    <t>Odstranění dekoračních technik imitací antických zemin, benátského štuku, betonu, zdiva, dřeva, travertinu, metalických efektů apod. obroušením</t>
  </si>
  <si>
    <t>https://podminky.urs.cz/item/CS_URS_2025_01/784131201</t>
  </si>
  <si>
    <t>124,19 "mč 222</t>
  </si>
  <si>
    <t>87,1 "mč 224</t>
  </si>
  <si>
    <t>112,5 "mč 225</t>
  </si>
  <si>
    <t>Dekorace</t>
  </si>
  <si>
    <t>157</t>
  </si>
  <si>
    <t>784161001</t>
  </si>
  <si>
    <t>Tmelení spar a rohů šířky do 3 mm akrylátovým tmelem v místnostech v do 3,80 m</t>
  </si>
  <si>
    <t>944533043</t>
  </si>
  <si>
    <t>Tmelení spar a rohů, šířky do 3 mm akrylátovým tmelem v místnostech výšky do 3,80 m</t>
  </si>
  <si>
    <t>https://podminky.urs.cz/item/CS_URS_2025_01/784161001</t>
  </si>
  <si>
    <t>"předpokládané množství bude stanoveno dle skutenočsti</t>
  </si>
  <si>
    <t xml:space="preserve">711,64 "1.NP </t>
  </si>
  <si>
    <t>546,25 "2.NP</t>
  </si>
  <si>
    <t>158</t>
  </si>
  <si>
    <t>784161321</t>
  </si>
  <si>
    <t>Lokální vyrovnání podkladu disperzní stěrkou pl přes 0,25 do 0,5 m2 v místnostech v do 3,80 m</t>
  </si>
  <si>
    <t>-1989449911</t>
  </si>
  <si>
    <t>Lokální vyrovnání podkladu disperzní stěrkou, tloušťky do 3 mm, plochy přes 0,25 do 0,5 m2 v místnostech výšky do 3,80 m</t>
  </si>
  <si>
    <t>https://podminky.urs.cz/item/CS_URS_2025_01/784161321</t>
  </si>
  <si>
    <t>3*5*10 "předpoklad, práce budou dle skutečnosti v místnostech č. 209, 120, 122</t>
  </si>
  <si>
    <t>159</t>
  </si>
  <si>
    <t>784181121</t>
  </si>
  <si>
    <t>Hloubková jednonásobná bezbarvá penetrace podkladu v místnostech v do 3,80 m</t>
  </si>
  <si>
    <t>700395755</t>
  </si>
  <si>
    <t>Penetrace podkladu jednonásobná hloubková akrylátová bezbarvá v místnostech výšky do 3,80 m</t>
  </si>
  <si>
    <t>https://podminky.urs.cz/item/CS_URS_2025_01/784181121</t>
  </si>
  <si>
    <t>160</t>
  </si>
  <si>
    <t>784181129</t>
  </si>
  <si>
    <t>Hloubková jednonásobná bezbarvá penetrace podkladu na schodišti podlaží v přes 3,80 do 5,00 m</t>
  </si>
  <si>
    <t>-106736671</t>
  </si>
  <si>
    <t>Penetrace podkladu jednonásobná hloubková akrylátová bezbarvá na schodišti o výšce podlaží přes 3,80 do 5,00 m</t>
  </si>
  <si>
    <t>https://podminky.urs.cz/item/CS_URS_2025_01/784181129</t>
  </si>
  <si>
    <t>161</t>
  </si>
  <si>
    <t>784211141</t>
  </si>
  <si>
    <t>Příplatek k cenám 2x maleb ze směsí za mokra oděruvzdorných za provádění pl do 5 m2</t>
  </si>
  <si>
    <t>-1891728299</t>
  </si>
  <si>
    <t>Malby z malířských směsí oděruvzdorných za mokra Příplatek k cenám dvojnásobných maleb za zvýšenou pracnost při provádění malého rozsahu plochy do 5 m2</t>
  </si>
  <si>
    <t>https://podminky.urs.cz/item/CS_URS_2025_01/784211141</t>
  </si>
  <si>
    <t>"složitost malby a malé plochy</t>
  </si>
  <si>
    <t>22,6*3,85 "mč 118</t>
  </si>
  <si>
    <t>28,7 "mč 125</t>
  </si>
  <si>
    <t>28,29 "mč 204</t>
  </si>
  <si>
    <t>34,2*3,6 "mč 222</t>
  </si>
  <si>
    <t>33,9*2,93 "mč 224</t>
  </si>
  <si>
    <t>29,5*3,55 "mč 225</t>
  </si>
  <si>
    <t>162</t>
  </si>
  <si>
    <t>784211143</t>
  </si>
  <si>
    <t>Příplatek k cenám 2x maleb ze směsí za mokra oděruvzdorných za provádění styku 2 barev</t>
  </si>
  <si>
    <t>-1985627154</t>
  </si>
  <si>
    <t>Malby z malířských směsí oděruvzdorných za mokra Příplatek k cenám dvojnásobných maleb za zvýšenou pracnost při provádění styku 2 barev</t>
  </si>
  <si>
    <t>https://podminky.urs.cz/item/CS_URS_2025_01/784211143</t>
  </si>
  <si>
    <t>33,6 "mč 103</t>
  </si>
  <si>
    <t>25 "mč 106</t>
  </si>
  <si>
    <t>22,6 "mč 118</t>
  </si>
  <si>
    <t>23,5*3 "mč 125</t>
  </si>
  <si>
    <t>18,69*3 "mč 124</t>
  </si>
  <si>
    <t>34,2*2+27*3,6 "mč 222</t>
  </si>
  <si>
    <t>33,9*2+14*2,9 "mč 224</t>
  </si>
  <si>
    <t>29,5*2+26*3,55 "mč 225</t>
  </si>
  <si>
    <t>163</t>
  </si>
  <si>
    <t>784211151</t>
  </si>
  <si>
    <t>Příplatek k cenám 2x maleb ze směsí za mokra oděruvzdorných za barevnou malbu tónovanou přípravky</t>
  </si>
  <si>
    <t>529240862</t>
  </si>
  <si>
    <t>Malby z malířských směsí oděruvzdorných za mokra Příplatek k cenám dvojnásobných maleb za provádění barevné malby tónované tónovacími přípravky</t>
  </si>
  <si>
    <t>https://podminky.urs.cz/item/CS_URS_2025_01/784211151</t>
  </si>
  <si>
    <t>"výmalba podle návrhu architekta</t>
  </si>
  <si>
    <t>39,38+11,39 "1.01 šedá S 1005-R80B</t>
  </si>
  <si>
    <t>54,6+74,22+19,6+21,9 "1.02 S 1005-R80B a S 2005-R80B</t>
  </si>
  <si>
    <t xml:space="preserve">47,6+58,16 "1.03 odstíny S 3040-Y20R (strop) a S 0510-Y20R- bílá (stěny) </t>
  </si>
  <si>
    <t>33,84+40,5 "1.06 S 3040-Y20R (strop) a S 0510-Y20R- bílá (stěny)</t>
  </si>
  <si>
    <t>82,81+62,5+28,38+5,7 "1.18 bílá S 0505-Y20R, žlutá S 0560-Y10R, šedá S 1005-R80B, RAL 3012 starorůžová</t>
  </si>
  <si>
    <t xml:space="preserve">87,61+30,1  "1.25 S 0505-Y20R, žlutá S 0560-Y10R</t>
  </si>
  <si>
    <t>34,9+16,24 "1.26 odstíny bílá S 0510-Y20R</t>
  </si>
  <si>
    <t>61+16,23 "1.17 bílá S 0510-Y20R,</t>
  </si>
  <si>
    <t>59,7+16,15 "2.02 bílá S 0505-Y20R, žlutá S 0560-Y10R</t>
  </si>
  <si>
    <t>121,71+26,2 "2.04 bílá S 0510-Y20R</t>
  </si>
  <si>
    <t>28,3+16,32 "2.05 bílá S 0510-Y20R</t>
  </si>
  <si>
    <t>147,14+47,6 "2.22 S 2040-Y30R tmavá, S 1040-Y30R světlejší, S 0520-Y30R nejsvětlejší</t>
  </si>
  <si>
    <t>24,1+4,89 "2.23 bílá S 0510-Y20R</t>
  </si>
  <si>
    <t>119,19+61,82 "2.24 odstíny S 2040-Y30R tmavá, S 1040-Y30R světlejší, S 0520-Y30R nejsvětlejší</t>
  </si>
  <si>
    <t>125,67+46,01 "2.25 odstíny S 2040-Y30R tmavá, S 1040-Y30R světlejší, S 0520-Y30R nejsvětlejší</t>
  </si>
  <si>
    <t>164</t>
  </si>
  <si>
    <t>784211111</t>
  </si>
  <si>
    <t>Dvojnásobné bílé malby ze směsí za mokra velmi dobře oděruvzdorných v místnostech v do 3,80 m</t>
  </si>
  <si>
    <t>1410884642</t>
  </si>
  <si>
    <t>Malby z malířských směsí oděruvzdorných za mokra dvojnásobné, bílé za mokra oděruvzdorné velmi dobře v místnostech výšky do 3,80 m</t>
  </si>
  <si>
    <t>https://podminky.urs.cz/item/CS_URS_2025_01/784211111</t>
  </si>
  <si>
    <t>791,8"strop 1.NP</t>
  </si>
  <si>
    <t>646,87 "strop 2.NP</t>
  </si>
  <si>
    <t>-Sokl</t>
  </si>
  <si>
    <t>Rozpad figury: Sokl</t>
  </si>
  <si>
    <t>"omyvatelný sokl</t>
  </si>
  <si>
    <t>27*1,3 "mč 217</t>
  </si>
  <si>
    <t>11,7*1,3 "mč 213</t>
  </si>
  <si>
    <t xml:space="preserve">12,3*1,3   "mč 226</t>
  </si>
  <si>
    <t>165</t>
  </si>
  <si>
    <t>784211119</t>
  </si>
  <si>
    <t>Dvojnásobné bílé malby ze směsí za mokra velmi dobře oděruvzdorných na schodišti v přes 3,80 do 5,00 m</t>
  </si>
  <si>
    <t>-832343672</t>
  </si>
  <si>
    <t>Malby z malířských směsí oděruvzdorných za mokra dvojnásobné, bílé za mokra oděruvzdorné velmi dobře na schodišti o výšce podlaží přes 3,80 do 5,00 m</t>
  </si>
  <si>
    <t>https://podminky.urs.cz/item/CS_URS_2025_01/784211119</t>
  </si>
  <si>
    <t>166</t>
  </si>
  <si>
    <t>784321031</t>
  </si>
  <si>
    <t>Dvojnásobné silikátové bílé malby v místnosti v do 3,80 m</t>
  </si>
  <si>
    <t>196655965</t>
  </si>
  <si>
    <t>Malby silikátové dvojnásobné, bílé v místnostech výšky do 3,80 m</t>
  </si>
  <si>
    <t>https://podminky.urs.cz/item/CS_URS_2025_01/784321031</t>
  </si>
  <si>
    <t>167</t>
  </si>
  <si>
    <t>784191001</t>
  </si>
  <si>
    <t>Čištění vnitřních ploch oken nebo balkonových dveří jednoduchých po provedení malířských prací</t>
  </si>
  <si>
    <t>631877589</t>
  </si>
  <si>
    <t>Čištění vnitřních ploch hrubý úklid po provedení malířských prací omytím oken nebo balkonových dveří jednoduchých</t>
  </si>
  <si>
    <t>https://podminky.urs.cz/item/CS_URS_2025_01/784191001</t>
  </si>
  <si>
    <t>24*1,1*2,5+2,8*2,5*7 "1.NP</t>
  </si>
  <si>
    <t>33*1,1*2,1+2,8*2,5*6 "2.NP</t>
  </si>
  <si>
    <t>168</t>
  </si>
  <si>
    <t>784191005</t>
  </si>
  <si>
    <t>Čištění vnitřních ploch dveří nebo vrat po provedení malířských prací</t>
  </si>
  <si>
    <t>574925592</t>
  </si>
  <si>
    <t>Čištění vnitřních ploch hrubý úklid po provedení malířských prací omytím dveří nebo vrat</t>
  </si>
  <si>
    <t>https://podminky.urs.cz/item/CS_URS_2025_01/784191005</t>
  </si>
  <si>
    <t>46*1,1*2,1 "1.NP</t>
  </si>
  <si>
    <t>46*1,1*2,1 "2.NP</t>
  </si>
  <si>
    <t>169</t>
  </si>
  <si>
    <t>784191007</t>
  </si>
  <si>
    <t>Čištění vnitřních ploch podlah po provedení malířských prací</t>
  </si>
  <si>
    <t>-1495536234</t>
  </si>
  <si>
    <t>Čištění vnitřních ploch hrubý úklid po provedení malířských prací omytím podlah</t>
  </si>
  <si>
    <t>https://podminky.urs.cz/item/CS_URS_2025_01/784191007</t>
  </si>
  <si>
    <t>718,8 "1.NP</t>
  </si>
  <si>
    <t>601,2 "2.NP</t>
  </si>
  <si>
    <t>-149 "schodiště</t>
  </si>
  <si>
    <t>170</t>
  </si>
  <si>
    <t>784191009</t>
  </si>
  <si>
    <t>Čištění vnitřních ploch schodišť po provedení malířských prací</t>
  </si>
  <si>
    <t>297835540</t>
  </si>
  <si>
    <t>Čištění vnitřních ploch hrubý úklid po provedení malířských prací omytím schodišť</t>
  </si>
  <si>
    <t>https://podminky.urs.cz/item/CS_URS_2025_01/784191009</t>
  </si>
  <si>
    <t>146 "schodiště</t>
  </si>
  <si>
    <t>VRN</t>
  </si>
  <si>
    <t>Vedlejší rozpočtové náklady</t>
  </si>
  <si>
    <t>VRN1</t>
  </si>
  <si>
    <t>Průzkumné, geodetické a projektové práce</t>
  </si>
  <si>
    <t>171</t>
  </si>
  <si>
    <t>013203001</t>
  </si>
  <si>
    <t>Dokumentace stavby (výkresová a textová)</t>
  </si>
  <si>
    <t>1024</t>
  </si>
  <si>
    <t>-1052635106</t>
  </si>
  <si>
    <t>Dokumentace stavby (výkresová a textová) - dílenská dokumnetace dodavatele</t>
  </si>
  <si>
    <t>172</t>
  </si>
  <si>
    <t>013254000</t>
  </si>
  <si>
    <t>Dokumentace skutečného provedení stavby</t>
  </si>
  <si>
    <t>-1223363027</t>
  </si>
  <si>
    <t>https://podminky.urs.cz/item/CS_URS_2025_01/013254000</t>
  </si>
  <si>
    <t>173</t>
  </si>
  <si>
    <t>013284000</t>
  </si>
  <si>
    <t>Pasportizace objektu po provedení prací</t>
  </si>
  <si>
    <t>139267126</t>
  </si>
  <si>
    <t>https://podminky.urs.cz/item/CS_URS_2025_01/013284000</t>
  </si>
  <si>
    <t>174</t>
  </si>
  <si>
    <t>013294001</t>
  </si>
  <si>
    <t>Ostatní dokumentace stavby</t>
  </si>
  <si>
    <t>-855052887</t>
  </si>
  <si>
    <t>Ostatní dokumentace stavby - statický posudek</t>
  </si>
  <si>
    <t>VRN2</t>
  </si>
  <si>
    <t>Příprava staveniště</t>
  </si>
  <si>
    <t>175</t>
  </si>
  <si>
    <t>020001000</t>
  </si>
  <si>
    <t>1775318313</t>
  </si>
  <si>
    <t xml:space="preserve">Příprava a vybudování zařízení staveniště (vybudování zařízení staveniště, stavební buňky pro výkon činnosti TDI, AD, SÚ, bezpečnostní a hygienická opatření na staveništi, oplocení staveniště včetně bran a branek) </t>
  </si>
  <si>
    <t>https://podminky.urs.cz/item/CS_URS_2025_01/020001000</t>
  </si>
  <si>
    <t>VRN3</t>
  </si>
  <si>
    <t>Zařízení staveniště</t>
  </si>
  <si>
    <t>176</t>
  </si>
  <si>
    <t>030001000</t>
  </si>
  <si>
    <t>-1730424099</t>
  </si>
  <si>
    <t xml:space="preserve">Zařízení staveniště (provoz zařízení staveniště, stavební buňky pro výkon činnosti TDI, AD, SÚ, bezpečnostní a hygienická opatření na staveništi, oplocení staveniště včetně bran a branek) </t>
  </si>
  <si>
    <t>https://podminky.urs.cz/item/CS_URS_2025_01/030001000</t>
  </si>
  <si>
    <t>177</t>
  </si>
  <si>
    <t>033002000</t>
  </si>
  <si>
    <t>Připojení a spotřeba energií pro zařízení staveniště</t>
  </si>
  <si>
    <t>-1517136078</t>
  </si>
  <si>
    <t>https://podminky.urs.cz/item/CS_URS_2025_01/033002000</t>
  </si>
  <si>
    <t>178</t>
  </si>
  <si>
    <t>034503000</t>
  </si>
  <si>
    <t>Informační tabule na staveništi</t>
  </si>
  <si>
    <t>-9437366</t>
  </si>
  <si>
    <t>https://podminky.urs.cz/item/CS_URS_2025_01/034503000</t>
  </si>
  <si>
    <t>179</t>
  </si>
  <si>
    <t>039103000</t>
  </si>
  <si>
    <t>Rozebrání, bourání a odvoz zařízení staveniště</t>
  </si>
  <si>
    <t>-76201152</t>
  </si>
  <si>
    <t xml:space="preserve">Rozebrání, bourání a odvoz zařízení staveniště (odstranění zařízení staveniště včetně stavebních buňek pro výkon činnosti TDI, AD, SÚ, oplocení staveniště včetně bran a branek, uvedení povrchů do původního stavu) </t>
  </si>
  <si>
    <t>https://podminky.urs.cz/item/CS_URS_2025_01/039103000</t>
  </si>
  <si>
    <t>VRN4</t>
  </si>
  <si>
    <t>Inženýrská činnost</t>
  </si>
  <si>
    <t>180</t>
  </si>
  <si>
    <t>045002000</t>
  </si>
  <si>
    <t>Kompletační a koordinační činnost</t>
  </si>
  <si>
    <t>-2001700234</t>
  </si>
  <si>
    <t>Kompletační a koordinační činnost dodavatele</t>
  </si>
  <si>
    <t>https://podminky.urs.cz/item/CS_URS_2025_01/045002000</t>
  </si>
  <si>
    <t>181</t>
  </si>
  <si>
    <t>049002000</t>
  </si>
  <si>
    <t>Inženýrská činnost ostatní</t>
  </si>
  <si>
    <t>478257946</t>
  </si>
  <si>
    <t>Inženýrská činnost ostatní - kompletace dokumentace, revize</t>
  </si>
  <si>
    <t>https://podminky.urs.cz/item/CS_URS_2025_01/049002000</t>
  </si>
  <si>
    <t>VRN6</t>
  </si>
  <si>
    <t>Územní vlivy</t>
  </si>
  <si>
    <t>182</t>
  </si>
  <si>
    <t>062002000</t>
  </si>
  <si>
    <t>Ztížené dopravní podmínky</t>
  </si>
  <si>
    <t>-1373688622</t>
  </si>
  <si>
    <t>Ztížené dopravní podmínky - pro montáž a dopravu ocelových konstrukcí stropů</t>
  </si>
  <si>
    <t>https://podminky.urs.cz/item/CS_URS_2025_01/062002000</t>
  </si>
  <si>
    <t>183</t>
  </si>
  <si>
    <t>065002000</t>
  </si>
  <si>
    <t>Mimostaveništní doprava materiálů, výrobků a strojů</t>
  </si>
  <si>
    <t>1838937699</t>
  </si>
  <si>
    <t>https://podminky.urs.cz/item/CS_URS_2025_01/065002000</t>
  </si>
  <si>
    <t>VRN9</t>
  </si>
  <si>
    <t>Ostatní náklady</t>
  </si>
  <si>
    <t>184</t>
  </si>
  <si>
    <t>091403000</t>
  </si>
  <si>
    <t>Práce na památkovém objektu</t>
  </si>
  <si>
    <t>-1170726461</t>
  </si>
  <si>
    <t>https://podminky.urs.cz/item/CS_URS_2025_01/091403000</t>
  </si>
  <si>
    <t>185</t>
  </si>
  <si>
    <t>091503000</t>
  </si>
  <si>
    <t>Náklady související s publikační činností</t>
  </si>
  <si>
    <t>403080919</t>
  </si>
  <si>
    <t>https://podminky.urs.cz/item/CS_URS_2025_01/091503000</t>
  </si>
  <si>
    <t>SEZNAM FIGUR</t>
  </si>
  <si>
    <t>Výměra</t>
  </si>
  <si>
    <t>Dekorační povrchy odstranění</t>
  </si>
  <si>
    <t>MÍSTNOSTI_STROP</t>
  </si>
  <si>
    <t>plocha všech malovaných stropů MÍSTNOSTÍ</t>
  </si>
  <si>
    <t>791,8 "1.NP</t>
  </si>
  <si>
    <t>646,9 "2.NP</t>
  </si>
  <si>
    <t>-87,4 "schodiště 1.NP strop</t>
  </si>
  <si>
    <t>-115,2 "schodiště 2.NP strop</t>
  </si>
  <si>
    <t>Použití figury:</t>
  </si>
  <si>
    <t>SCHODISTE_STROP</t>
  </si>
  <si>
    <t>plochy stropů schodiště</t>
  </si>
  <si>
    <t>87,4 "1.NP</t>
  </si>
  <si>
    <t>115,16 "2.NP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</si>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</sst>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horizontal="right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3" fillId="0" borderId="13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22" fillId="5" borderId="23" xfId="0" applyFont="1" applyFill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40" fillId="5" borderId="23" xfId="0" applyFont="1" applyFill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image" Target="../media/image6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256540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3</xdr:row>
      <xdr:rowOff>229235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46</xdr:row>
      <xdr:rowOff>0</xdr:rowOff>
    </xdr:from>
    <xdr:to>
      <xdr:col>10</xdr:col>
      <xdr:colOff>1215390</xdr:colOff>
      <xdr:row>46</xdr:row>
      <xdr:rowOff>229235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1215390</xdr:colOff>
      <xdr:row>93</xdr:row>
      <xdr:rowOff>0</xdr:rowOff>
    </xdr:from>
    <xdr:to>
      <xdr:col>10</xdr:col>
      <xdr:colOff>1215390</xdr:colOff>
      <xdr:row>93</xdr:row>
      <xdr:rowOff>229235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0236241" TargetMode="External" /><Relationship Id="rId2" Type="http://schemas.openxmlformats.org/officeDocument/2006/relationships/hyperlink" Target="https://podminky.urs.cz/item/CS_URS_2025_01/310237251" TargetMode="External" /><Relationship Id="rId3" Type="http://schemas.openxmlformats.org/officeDocument/2006/relationships/hyperlink" Target="https://podminky.urs.cz/item/CS_URS_2025_01/417351115" TargetMode="External" /><Relationship Id="rId4" Type="http://schemas.openxmlformats.org/officeDocument/2006/relationships/hyperlink" Target="https://podminky.urs.cz/item/CS_URS_2025_01/417351116" TargetMode="External" /><Relationship Id="rId5" Type="http://schemas.openxmlformats.org/officeDocument/2006/relationships/hyperlink" Target="https://podminky.urs.cz/item/CS_URS_2025_01/417321515" TargetMode="External" /><Relationship Id="rId6" Type="http://schemas.openxmlformats.org/officeDocument/2006/relationships/hyperlink" Target="https://podminky.urs.cz/item/CS_URS_2025_01/411322525" TargetMode="External" /><Relationship Id="rId7" Type="http://schemas.openxmlformats.org/officeDocument/2006/relationships/hyperlink" Target="https://podminky.urs.cz/item/CS_URS_2025_01/631319191" TargetMode="External" /><Relationship Id="rId8" Type="http://schemas.openxmlformats.org/officeDocument/2006/relationships/hyperlink" Target="https://podminky.urs.cz/item/CS_URS_2025_01/411354249" TargetMode="External" /><Relationship Id="rId9" Type="http://schemas.openxmlformats.org/officeDocument/2006/relationships/hyperlink" Target="https://podminky.urs.cz/item/CS_URS_2025_01/634112113" TargetMode="External" /><Relationship Id="rId10" Type="http://schemas.openxmlformats.org/officeDocument/2006/relationships/hyperlink" Target="https://podminky.urs.cz/item/CS_URS_2025_01/411361821" TargetMode="External" /><Relationship Id="rId11" Type="http://schemas.openxmlformats.org/officeDocument/2006/relationships/hyperlink" Target="https://podminky.urs.cz/item/CS_URS_2025_01/411362021" TargetMode="External" /><Relationship Id="rId12" Type="http://schemas.openxmlformats.org/officeDocument/2006/relationships/hyperlink" Target="https://podminky.urs.cz/item/CS_URS_2025_01/413941133" TargetMode="External" /><Relationship Id="rId13" Type="http://schemas.openxmlformats.org/officeDocument/2006/relationships/hyperlink" Target="https://podminky.urs.cz/item/CS_URS_2025_01/413232221" TargetMode="External" /><Relationship Id="rId14" Type="http://schemas.openxmlformats.org/officeDocument/2006/relationships/hyperlink" Target="https://podminky.urs.cz/item/CS_URS_2025_01/413231221" TargetMode="External" /><Relationship Id="rId15" Type="http://schemas.openxmlformats.org/officeDocument/2006/relationships/hyperlink" Target="https://podminky.urs.cz/item/CS_URS_2025_01/611131121" TargetMode="External" /><Relationship Id="rId16" Type="http://schemas.openxmlformats.org/officeDocument/2006/relationships/hyperlink" Target="https://podminky.urs.cz/item/CS_URS_2025_01/611131125" TargetMode="External" /><Relationship Id="rId17" Type="http://schemas.openxmlformats.org/officeDocument/2006/relationships/hyperlink" Target="https://podminky.urs.cz/item/CS_URS_2025_01/612131121" TargetMode="External" /><Relationship Id="rId18" Type="http://schemas.openxmlformats.org/officeDocument/2006/relationships/hyperlink" Target="https://podminky.urs.cz/item/CS_URS_2025_01/612325411" TargetMode="External" /><Relationship Id="rId19" Type="http://schemas.openxmlformats.org/officeDocument/2006/relationships/hyperlink" Target="https://podminky.urs.cz/item/CS_URS_2025_01/612325417" TargetMode="External" /><Relationship Id="rId20" Type="http://schemas.openxmlformats.org/officeDocument/2006/relationships/hyperlink" Target="https://podminky.urs.cz/item/CS_URS_2025_01/612321141" TargetMode="External" /><Relationship Id="rId21" Type="http://schemas.openxmlformats.org/officeDocument/2006/relationships/hyperlink" Target="https://podminky.urs.cz/item/CS_URS_2025_01/612325416" TargetMode="External" /><Relationship Id="rId22" Type="http://schemas.openxmlformats.org/officeDocument/2006/relationships/hyperlink" Target="https://podminky.urs.cz/item/CS_URS_2025_01/611325416" TargetMode="External" /><Relationship Id="rId23" Type="http://schemas.openxmlformats.org/officeDocument/2006/relationships/hyperlink" Target="https://podminky.urs.cz/item/CS_URS_2025_01/611325417" TargetMode="External" /><Relationship Id="rId24" Type="http://schemas.openxmlformats.org/officeDocument/2006/relationships/hyperlink" Target="https://podminky.urs.cz/item/CS_URS_2025_01/611325411" TargetMode="External" /><Relationship Id="rId25" Type="http://schemas.openxmlformats.org/officeDocument/2006/relationships/hyperlink" Target="https://podminky.urs.cz/item/CS_URS_2025_01/971033451" TargetMode="External" /><Relationship Id="rId26" Type="http://schemas.openxmlformats.org/officeDocument/2006/relationships/hyperlink" Target="https://podminky.urs.cz/item/CS_URS_2025_01/973031325" TargetMode="External" /><Relationship Id="rId27" Type="http://schemas.openxmlformats.org/officeDocument/2006/relationships/hyperlink" Target="https://podminky.urs.cz/item/CS_URS_2025_01/964061321" TargetMode="External" /><Relationship Id="rId28" Type="http://schemas.openxmlformats.org/officeDocument/2006/relationships/hyperlink" Target="https://podminky.urs.cz/item/CS_URS_2025_01/965083122" TargetMode="External" /><Relationship Id="rId29" Type="http://schemas.openxmlformats.org/officeDocument/2006/relationships/hyperlink" Target="https://podminky.urs.cz/item/CS_URS_2025_01/978011121" TargetMode="External" /><Relationship Id="rId30" Type="http://schemas.openxmlformats.org/officeDocument/2006/relationships/hyperlink" Target="https://podminky.urs.cz/item/CS_URS_2025_01/978011141" TargetMode="External" /><Relationship Id="rId31" Type="http://schemas.openxmlformats.org/officeDocument/2006/relationships/hyperlink" Target="https://podminky.urs.cz/item/CS_URS_2025_01/978013121" TargetMode="External" /><Relationship Id="rId32" Type="http://schemas.openxmlformats.org/officeDocument/2006/relationships/hyperlink" Target="https://podminky.urs.cz/item/CS_URS_2025_01/978013141" TargetMode="External" /><Relationship Id="rId33" Type="http://schemas.openxmlformats.org/officeDocument/2006/relationships/hyperlink" Target="https://podminky.urs.cz/item/CS_URS_2025_01/978059541" TargetMode="External" /><Relationship Id="rId34" Type="http://schemas.openxmlformats.org/officeDocument/2006/relationships/hyperlink" Target="https://podminky.urs.cz/item/CS_URS_2025_01/941111112" TargetMode="External" /><Relationship Id="rId35" Type="http://schemas.openxmlformats.org/officeDocument/2006/relationships/hyperlink" Target="https://podminky.urs.cz/item/CS_URS_2025_01/941111212" TargetMode="External" /><Relationship Id="rId36" Type="http://schemas.openxmlformats.org/officeDocument/2006/relationships/hyperlink" Target="https://podminky.urs.cz/item/CS_URS_2025_01/941111812" TargetMode="External" /><Relationship Id="rId37" Type="http://schemas.openxmlformats.org/officeDocument/2006/relationships/hyperlink" Target="https://podminky.urs.cz/item/CS_URS_2025_01/945231112" TargetMode="External" /><Relationship Id="rId38" Type="http://schemas.openxmlformats.org/officeDocument/2006/relationships/hyperlink" Target="https://podminky.urs.cz/item/CS_URS_2025_01/944511111" TargetMode="External" /><Relationship Id="rId39" Type="http://schemas.openxmlformats.org/officeDocument/2006/relationships/hyperlink" Target="https://podminky.urs.cz/item/CS_URS_2025_01/944511211" TargetMode="External" /><Relationship Id="rId40" Type="http://schemas.openxmlformats.org/officeDocument/2006/relationships/hyperlink" Target="https://podminky.urs.cz/item/CS_URS_2025_01/944511811" TargetMode="External" /><Relationship Id="rId41" Type="http://schemas.openxmlformats.org/officeDocument/2006/relationships/hyperlink" Target="https://podminky.urs.cz/item/CS_URS_2025_01/946111114" TargetMode="External" /><Relationship Id="rId42" Type="http://schemas.openxmlformats.org/officeDocument/2006/relationships/hyperlink" Target="https://podminky.urs.cz/item/CS_URS_2025_01/946111214" TargetMode="External" /><Relationship Id="rId43" Type="http://schemas.openxmlformats.org/officeDocument/2006/relationships/hyperlink" Target="https://podminky.urs.cz/item/CS_URS_2025_01/946111814" TargetMode="External" /><Relationship Id="rId44" Type="http://schemas.openxmlformats.org/officeDocument/2006/relationships/hyperlink" Target="https://podminky.urs.cz/item/CS_URS_2025_01/993121111" TargetMode="External" /><Relationship Id="rId45" Type="http://schemas.openxmlformats.org/officeDocument/2006/relationships/hyperlink" Target="https://podminky.urs.cz/item/CS_URS_2025_01/975121311" TargetMode="External" /><Relationship Id="rId46" Type="http://schemas.openxmlformats.org/officeDocument/2006/relationships/hyperlink" Target="https://podminky.urs.cz/item/CS_URS_2025_01/975121312" TargetMode="External" /><Relationship Id="rId47" Type="http://schemas.openxmlformats.org/officeDocument/2006/relationships/hyperlink" Target="https://podminky.urs.cz/item/CS_URS_2025_01/975121313" TargetMode="External" /><Relationship Id="rId48" Type="http://schemas.openxmlformats.org/officeDocument/2006/relationships/hyperlink" Target="https://podminky.urs.cz/item/CS_URS_2025_01/993211111" TargetMode="External" /><Relationship Id="rId49" Type="http://schemas.openxmlformats.org/officeDocument/2006/relationships/hyperlink" Target="https://podminky.urs.cz/item/CS_URS_2025_01/952901111" TargetMode="External" /><Relationship Id="rId50" Type="http://schemas.openxmlformats.org/officeDocument/2006/relationships/hyperlink" Target="https://podminky.urs.cz/item/CS_URS_2025_01/997013153" TargetMode="External" /><Relationship Id="rId51" Type="http://schemas.openxmlformats.org/officeDocument/2006/relationships/hyperlink" Target="https://podminky.urs.cz/item/CS_URS_2025_01/997013501" TargetMode="External" /><Relationship Id="rId52" Type="http://schemas.openxmlformats.org/officeDocument/2006/relationships/hyperlink" Target="https://podminky.urs.cz/item/CS_URS_2025_01/997013509" TargetMode="External" /><Relationship Id="rId53" Type="http://schemas.openxmlformats.org/officeDocument/2006/relationships/hyperlink" Target="https://podminky.urs.cz/item/CS_URS_2025_01/997013811" TargetMode="External" /><Relationship Id="rId54" Type="http://schemas.openxmlformats.org/officeDocument/2006/relationships/hyperlink" Target="https://podminky.urs.cz/item/CS_URS_2025_01/997013812" TargetMode="External" /><Relationship Id="rId55" Type="http://schemas.openxmlformats.org/officeDocument/2006/relationships/hyperlink" Target="https://podminky.urs.cz/item/CS_URS_2025_01/997013871" TargetMode="External" /><Relationship Id="rId56" Type="http://schemas.openxmlformats.org/officeDocument/2006/relationships/hyperlink" Target="https://podminky.urs.cz/item/CS_URS_2025_01/998011010" TargetMode="External" /><Relationship Id="rId57" Type="http://schemas.openxmlformats.org/officeDocument/2006/relationships/hyperlink" Target="https://podminky.urs.cz/item/CS_URS_2025_01/998011014" TargetMode="External" /><Relationship Id="rId58" Type="http://schemas.openxmlformats.org/officeDocument/2006/relationships/hyperlink" Target="https://podminky.urs.cz/item/CS_URS_2025_01/711111052" TargetMode="External" /><Relationship Id="rId59" Type="http://schemas.openxmlformats.org/officeDocument/2006/relationships/hyperlink" Target="https://podminky.urs.cz/item/CS_URS_2025_01/711191001" TargetMode="External" /><Relationship Id="rId60" Type="http://schemas.openxmlformats.org/officeDocument/2006/relationships/hyperlink" Target="https://podminky.urs.cz/item/CS_URS_2025_01/711199095" TargetMode="External" /><Relationship Id="rId61" Type="http://schemas.openxmlformats.org/officeDocument/2006/relationships/hyperlink" Target="https://podminky.urs.cz/item/CS_URS_2025_01/998711213" TargetMode="External" /><Relationship Id="rId62" Type="http://schemas.openxmlformats.org/officeDocument/2006/relationships/hyperlink" Target="https://podminky.urs.cz/item/CS_URS_2025_01/713111121" TargetMode="External" /><Relationship Id="rId63" Type="http://schemas.openxmlformats.org/officeDocument/2006/relationships/hyperlink" Target="https://podminky.urs.cz/item/CS_URS_2025_01/713111121" TargetMode="External" /><Relationship Id="rId64" Type="http://schemas.openxmlformats.org/officeDocument/2006/relationships/hyperlink" Target="https://podminky.urs.cz/item/CS_URS_2025_01/998713123" TargetMode="External" /><Relationship Id="rId65" Type="http://schemas.openxmlformats.org/officeDocument/2006/relationships/hyperlink" Target="https://podminky.urs.cz/item/CS_URS_2025_01/998713129" TargetMode="External" /><Relationship Id="rId66" Type="http://schemas.openxmlformats.org/officeDocument/2006/relationships/hyperlink" Target="https://podminky.urs.cz/item/CS_URS_2025_01/741122219" TargetMode="External" /><Relationship Id="rId67" Type="http://schemas.openxmlformats.org/officeDocument/2006/relationships/hyperlink" Target="https://podminky.urs.cz/item/CS_URS_2025_01/998741123" TargetMode="External" /><Relationship Id="rId68" Type="http://schemas.openxmlformats.org/officeDocument/2006/relationships/hyperlink" Target="https://podminky.urs.cz/item/CS_URS_2025_01/998751122" TargetMode="External" /><Relationship Id="rId69" Type="http://schemas.openxmlformats.org/officeDocument/2006/relationships/hyperlink" Target="https://podminky.urs.cz/item/CS_URS_2025_01/762342811" TargetMode="External" /><Relationship Id="rId70" Type="http://schemas.openxmlformats.org/officeDocument/2006/relationships/hyperlink" Target="https://podminky.urs.cz/item/CS_URS_2025_01/762341811" TargetMode="External" /><Relationship Id="rId71" Type="http://schemas.openxmlformats.org/officeDocument/2006/relationships/hyperlink" Target="https://podminky.urs.cz/item/CS_URS_2025_01/762341210" TargetMode="External" /><Relationship Id="rId72" Type="http://schemas.openxmlformats.org/officeDocument/2006/relationships/hyperlink" Target="https://podminky.urs.cz/item/CS_URS_2025_01/762342214" TargetMode="External" /><Relationship Id="rId73" Type="http://schemas.openxmlformats.org/officeDocument/2006/relationships/hyperlink" Target="https://podminky.urs.cz/item/CS_URS_2025_01/762342511" TargetMode="External" /><Relationship Id="rId74" Type="http://schemas.openxmlformats.org/officeDocument/2006/relationships/hyperlink" Target="https://podminky.urs.cz/item/CS_URS_2025_01/762395000" TargetMode="External" /><Relationship Id="rId75" Type="http://schemas.openxmlformats.org/officeDocument/2006/relationships/hyperlink" Target="https://podminky.urs.cz/item/CS_URS_2025_01/762811811" TargetMode="External" /><Relationship Id="rId76" Type="http://schemas.openxmlformats.org/officeDocument/2006/relationships/hyperlink" Target="https://podminky.urs.cz/item/CS_URS_2025_01/762841811" TargetMode="External" /><Relationship Id="rId77" Type="http://schemas.openxmlformats.org/officeDocument/2006/relationships/hyperlink" Target="https://podminky.urs.cz/item/CS_URS_2025_01/762822820" TargetMode="External" /><Relationship Id="rId78" Type="http://schemas.openxmlformats.org/officeDocument/2006/relationships/hyperlink" Target="https://podminky.urs.cz/item/CS_URS_2025_01/762085103" TargetMode="External" /><Relationship Id="rId79" Type="http://schemas.openxmlformats.org/officeDocument/2006/relationships/hyperlink" Target="https://podminky.urs.cz/item/CS_URS_2025_01/762085111" TargetMode="External" /><Relationship Id="rId80" Type="http://schemas.openxmlformats.org/officeDocument/2006/relationships/hyperlink" Target="https://podminky.urs.cz/item/CS_URS_2025_01/762822931" TargetMode="External" /><Relationship Id="rId81" Type="http://schemas.openxmlformats.org/officeDocument/2006/relationships/hyperlink" Target="https://podminky.urs.cz/item/CS_URS_2025_01/762824120" TargetMode="External" /><Relationship Id="rId82" Type="http://schemas.openxmlformats.org/officeDocument/2006/relationships/hyperlink" Target="https://podminky.urs.cz/item/CS_URS_2025_01/762395000" TargetMode="External" /><Relationship Id="rId83" Type="http://schemas.openxmlformats.org/officeDocument/2006/relationships/hyperlink" Target="https://podminky.urs.cz/item/CS_URS_2025_01/762083111" TargetMode="External" /><Relationship Id="rId84" Type="http://schemas.openxmlformats.org/officeDocument/2006/relationships/hyperlink" Target="https://podminky.urs.cz/item/CS_URS_2025_01/762810016" TargetMode="External" /><Relationship Id="rId85" Type="http://schemas.openxmlformats.org/officeDocument/2006/relationships/hyperlink" Target="https://podminky.urs.cz/item/CS_URS_2025_01/762495000" TargetMode="External" /><Relationship Id="rId86" Type="http://schemas.openxmlformats.org/officeDocument/2006/relationships/hyperlink" Target="https://podminky.urs.cz/item/CS_URS_2025_01/998762123" TargetMode="External" /><Relationship Id="rId87" Type="http://schemas.openxmlformats.org/officeDocument/2006/relationships/hyperlink" Target="https://podminky.urs.cz/item/CS_URS_2025_01/998762129" TargetMode="External" /><Relationship Id="rId88" Type="http://schemas.openxmlformats.org/officeDocument/2006/relationships/hyperlink" Target="https://podminky.urs.cz/item/CS_URS_2025_01/763131821" TargetMode="External" /><Relationship Id="rId89" Type="http://schemas.openxmlformats.org/officeDocument/2006/relationships/hyperlink" Target="https://podminky.urs.cz/item/CS_URS_2025_01/763131411" TargetMode="External" /><Relationship Id="rId90" Type="http://schemas.openxmlformats.org/officeDocument/2006/relationships/hyperlink" Target="https://podminky.urs.cz/item/CS_URS_2025_01/763131431" TargetMode="External" /><Relationship Id="rId91" Type="http://schemas.openxmlformats.org/officeDocument/2006/relationships/hyperlink" Target="https://podminky.urs.cz/item/CS_URS_2025_01/763131471" TargetMode="External" /><Relationship Id="rId92" Type="http://schemas.openxmlformats.org/officeDocument/2006/relationships/hyperlink" Target="https://podminky.urs.cz/item/CS_URS_2025_01/763131613" TargetMode="External" /><Relationship Id="rId93" Type="http://schemas.openxmlformats.org/officeDocument/2006/relationships/hyperlink" Target="https://podminky.urs.cz/item/CS_URS_2025_01/763131621" TargetMode="External" /><Relationship Id="rId94" Type="http://schemas.openxmlformats.org/officeDocument/2006/relationships/hyperlink" Target="https://podminky.urs.cz/item/CS_URS_2025_01/763131712" TargetMode="External" /><Relationship Id="rId95" Type="http://schemas.openxmlformats.org/officeDocument/2006/relationships/hyperlink" Target="https://podminky.urs.cz/item/CS_URS_2025_01/763131714" TargetMode="External" /><Relationship Id="rId96" Type="http://schemas.openxmlformats.org/officeDocument/2006/relationships/hyperlink" Target="https://podminky.urs.cz/item/CS_URS_2025_01/763131751" TargetMode="External" /><Relationship Id="rId97" Type="http://schemas.openxmlformats.org/officeDocument/2006/relationships/hyperlink" Target="https://podminky.urs.cz/item/CS_URS_2025_01/998763333" TargetMode="External" /><Relationship Id="rId98" Type="http://schemas.openxmlformats.org/officeDocument/2006/relationships/hyperlink" Target="https://podminky.urs.cz/item/CS_URS_2025_01/766231113" TargetMode="External" /><Relationship Id="rId99" Type="http://schemas.openxmlformats.org/officeDocument/2006/relationships/hyperlink" Target="https://podminky.urs.cz/item/CS_URS_2025_01/998766123" TargetMode="External" /><Relationship Id="rId100" Type="http://schemas.openxmlformats.org/officeDocument/2006/relationships/hyperlink" Target="https://podminky.urs.cz/item/CS_URS_2025_01/765111803" TargetMode="External" /><Relationship Id="rId101" Type="http://schemas.openxmlformats.org/officeDocument/2006/relationships/hyperlink" Target="https://podminky.urs.cz/item/CS_URS_2025_01/765191023" TargetMode="External" /><Relationship Id="rId102" Type="http://schemas.openxmlformats.org/officeDocument/2006/relationships/hyperlink" Target="https://podminky.urs.cz/item/CS_URS_2025_01/765191031" TargetMode="External" /><Relationship Id="rId103" Type="http://schemas.openxmlformats.org/officeDocument/2006/relationships/hyperlink" Target="https://podminky.urs.cz/item/CS_URS_2025_01/765192001" TargetMode="External" /><Relationship Id="rId104" Type="http://schemas.openxmlformats.org/officeDocument/2006/relationships/hyperlink" Target="https://podminky.urs.cz/item/CS_URS_2025_01/765111015" TargetMode="External" /><Relationship Id="rId105" Type="http://schemas.openxmlformats.org/officeDocument/2006/relationships/hyperlink" Target="https://podminky.urs.cz/item/CS_URS_2025_01/998765113" TargetMode="External" /><Relationship Id="rId106" Type="http://schemas.openxmlformats.org/officeDocument/2006/relationships/hyperlink" Target="https://podminky.urs.cz/item/CS_URS_2025_01/998767213" TargetMode="External" /><Relationship Id="rId107" Type="http://schemas.openxmlformats.org/officeDocument/2006/relationships/hyperlink" Target="https://podminky.urs.cz/item/CS_URS_2025_01/998767292" TargetMode="External" /><Relationship Id="rId108" Type="http://schemas.openxmlformats.org/officeDocument/2006/relationships/hyperlink" Target="https://podminky.urs.cz/item/CS_URS_2025_01/783213101" TargetMode="External" /><Relationship Id="rId109" Type="http://schemas.openxmlformats.org/officeDocument/2006/relationships/hyperlink" Target="https://podminky.urs.cz/item/CS_URS_2025_01/783213121" TargetMode="External" /><Relationship Id="rId110" Type="http://schemas.openxmlformats.org/officeDocument/2006/relationships/hyperlink" Target="https://podminky.urs.cz/item/CS_URS_2025_01/783314201" TargetMode="External" /><Relationship Id="rId111" Type="http://schemas.openxmlformats.org/officeDocument/2006/relationships/hyperlink" Target="https://podminky.urs.cz/item/CS_URS_2025_01/784171001" TargetMode="External" /><Relationship Id="rId112" Type="http://schemas.openxmlformats.org/officeDocument/2006/relationships/hyperlink" Target="https://podminky.urs.cz/item/CS_URS_2025_01/784171101" TargetMode="External" /><Relationship Id="rId113" Type="http://schemas.openxmlformats.org/officeDocument/2006/relationships/hyperlink" Target="https://podminky.urs.cz/item/CS_URS_2025_01/784171111" TargetMode="External" /><Relationship Id="rId114" Type="http://schemas.openxmlformats.org/officeDocument/2006/relationships/hyperlink" Target="https://podminky.urs.cz/item/CS_URS_2025_01/784171129" TargetMode="External" /><Relationship Id="rId115" Type="http://schemas.openxmlformats.org/officeDocument/2006/relationships/hyperlink" Target="https://podminky.urs.cz/item/CS_URS_2025_01/784111011" TargetMode="External" /><Relationship Id="rId116" Type="http://schemas.openxmlformats.org/officeDocument/2006/relationships/hyperlink" Target="https://podminky.urs.cz/item/CS_URS_2025_01/784111001" TargetMode="External" /><Relationship Id="rId117" Type="http://schemas.openxmlformats.org/officeDocument/2006/relationships/hyperlink" Target="https://podminky.urs.cz/item/CS_URS_2025_01/784111009" TargetMode="External" /><Relationship Id="rId118" Type="http://schemas.openxmlformats.org/officeDocument/2006/relationships/hyperlink" Target="https://podminky.urs.cz/item/CS_URS_2025_01/784121001" TargetMode="External" /><Relationship Id="rId119" Type="http://schemas.openxmlformats.org/officeDocument/2006/relationships/hyperlink" Target="https://podminky.urs.cz/item/CS_URS_2025_01/784121009" TargetMode="External" /><Relationship Id="rId120" Type="http://schemas.openxmlformats.org/officeDocument/2006/relationships/hyperlink" Target="https://podminky.urs.cz/item/CS_URS_2025_01/784121011" TargetMode="External" /><Relationship Id="rId121" Type="http://schemas.openxmlformats.org/officeDocument/2006/relationships/hyperlink" Target="https://podminky.urs.cz/item/CS_URS_2025_01/784121019" TargetMode="External" /><Relationship Id="rId122" Type="http://schemas.openxmlformats.org/officeDocument/2006/relationships/hyperlink" Target="https://podminky.urs.cz/item/CS_URS_2025_01/784131201" TargetMode="External" /><Relationship Id="rId123" Type="http://schemas.openxmlformats.org/officeDocument/2006/relationships/hyperlink" Target="https://podminky.urs.cz/item/CS_URS_2025_01/784161001" TargetMode="External" /><Relationship Id="rId124" Type="http://schemas.openxmlformats.org/officeDocument/2006/relationships/hyperlink" Target="https://podminky.urs.cz/item/CS_URS_2025_01/784161321" TargetMode="External" /><Relationship Id="rId125" Type="http://schemas.openxmlformats.org/officeDocument/2006/relationships/hyperlink" Target="https://podminky.urs.cz/item/CS_URS_2025_01/784181121" TargetMode="External" /><Relationship Id="rId126" Type="http://schemas.openxmlformats.org/officeDocument/2006/relationships/hyperlink" Target="https://podminky.urs.cz/item/CS_URS_2025_01/784181129" TargetMode="External" /><Relationship Id="rId127" Type="http://schemas.openxmlformats.org/officeDocument/2006/relationships/hyperlink" Target="https://podminky.urs.cz/item/CS_URS_2025_01/784211141" TargetMode="External" /><Relationship Id="rId128" Type="http://schemas.openxmlformats.org/officeDocument/2006/relationships/hyperlink" Target="https://podminky.urs.cz/item/CS_URS_2025_01/784211143" TargetMode="External" /><Relationship Id="rId129" Type="http://schemas.openxmlformats.org/officeDocument/2006/relationships/hyperlink" Target="https://podminky.urs.cz/item/CS_URS_2025_01/784211151" TargetMode="External" /><Relationship Id="rId130" Type="http://schemas.openxmlformats.org/officeDocument/2006/relationships/hyperlink" Target="https://podminky.urs.cz/item/CS_URS_2025_01/784211111" TargetMode="External" /><Relationship Id="rId131" Type="http://schemas.openxmlformats.org/officeDocument/2006/relationships/hyperlink" Target="https://podminky.urs.cz/item/CS_URS_2025_01/784211119" TargetMode="External" /><Relationship Id="rId132" Type="http://schemas.openxmlformats.org/officeDocument/2006/relationships/hyperlink" Target="https://podminky.urs.cz/item/CS_URS_2025_01/784321031" TargetMode="External" /><Relationship Id="rId133" Type="http://schemas.openxmlformats.org/officeDocument/2006/relationships/hyperlink" Target="https://podminky.urs.cz/item/CS_URS_2025_01/784191001" TargetMode="External" /><Relationship Id="rId134" Type="http://schemas.openxmlformats.org/officeDocument/2006/relationships/hyperlink" Target="https://podminky.urs.cz/item/CS_URS_2025_01/784191005" TargetMode="External" /><Relationship Id="rId135" Type="http://schemas.openxmlformats.org/officeDocument/2006/relationships/hyperlink" Target="https://podminky.urs.cz/item/CS_URS_2025_01/784191007" TargetMode="External" /><Relationship Id="rId136" Type="http://schemas.openxmlformats.org/officeDocument/2006/relationships/hyperlink" Target="https://podminky.urs.cz/item/CS_URS_2025_01/784191009" TargetMode="External" /><Relationship Id="rId137" Type="http://schemas.openxmlformats.org/officeDocument/2006/relationships/hyperlink" Target="https://podminky.urs.cz/item/CS_URS_2025_01/013254000" TargetMode="External" /><Relationship Id="rId138" Type="http://schemas.openxmlformats.org/officeDocument/2006/relationships/hyperlink" Target="https://podminky.urs.cz/item/CS_URS_2025_01/013284000" TargetMode="External" /><Relationship Id="rId139" Type="http://schemas.openxmlformats.org/officeDocument/2006/relationships/hyperlink" Target="https://podminky.urs.cz/item/CS_URS_2025_01/020001000" TargetMode="External" /><Relationship Id="rId140" Type="http://schemas.openxmlformats.org/officeDocument/2006/relationships/hyperlink" Target="https://podminky.urs.cz/item/CS_URS_2025_01/030001000" TargetMode="External" /><Relationship Id="rId141" Type="http://schemas.openxmlformats.org/officeDocument/2006/relationships/hyperlink" Target="https://podminky.urs.cz/item/CS_URS_2025_01/033002000" TargetMode="External" /><Relationship Id="rId142" Type="http://schemas.openxmlformats.org/officeDocument/2006/relationships/hyperlink" Target="https://podminky.urs.cz/item/CS_URS_2025_01/034503000" TargetMode="External" /><Relationship Id="rId143" Type="http://schemas.openxmlformats.org/officeDocument/2006/relationships/hyperlink" Target="https://podminky.urs.cz/item/CS_URS_2025_01/039103000" TargetMode="External" /><Relationship Id="rId144" Type="http://schemas.openxmlformats.org/officeDocument/2006/relationships/hyperlink" Target="https://podminky.urs.cz/item/CS_URS_2025_01/045002000" TargetMode="External" /><Relationship Id="rId145" Type="http://schemas.openxmlformats.org/officeDocument/2006/relationships/hyperlink" Target="https://podminky.urs.cz/item/CS_URS_2025_01/049002000" TargetMode="External" /><Relationship Id="rId146" Type="http://schemas.openxmlformats.org/officeDocument/2006/relationships/hyperlink" Target="https://podminky.urs.cz/item/CS_URS_2025_01/062002000" TargetMode="External" /><Relationship Id="rId147" Type="http://schemas.openxmlformats.org/officeDocument/2006/relationships/hyperlink" Target="https://podminky.urs.cz/item/CS_URS_2025_01/065002000" TargetMode="External" /><Relationship Id="rId148" Type="http://schemas.openxmlformats.org/officeDocument/2006/relationships/hyperlink" Target="https://podminky.urs.cz/item/CS_URS_2025_01/091403000" TargetMode="External" /><Relationship Id="rId149" Type="http://schemas.openxmlformats.org/officeDocument/2006/relationships/hyperlink" Target="https://podminky.urs.cz/item/CS_URS_2025_01/091503000" TargetMode="External" /><Relationship Id="rId1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20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36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38</v>
      </c>
      <c r="AO20" s="24"/>
      <c r="AP20" s="24"/>
      <c r="AQ20" s="24"/>
      <c r="AR20" s="22"/>
      <c r="BG20" s="33"/>
      <c r="BS20" s="19" t="s">
        <v>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2025_01_08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Sanace stropních konstrukcí společenského domu Střelnice Děčín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Děčín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8. 1. 2025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Děčín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Adam Novák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25.6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 xml:space="preserve">Ing. Jana Krčmová, Artendr s.r.o.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5" t="s">
        <v>72</v>
      </c>
      <c r="BE52" s="95" t="s">
        <v>73</v>
      </c>
      <c r="BF52" s="96" t="s">
        <v>74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ROUND(AS55,2)</f>
        <v>0</v>
      </c>
      <c r="AT54" s="108">
        <f>ROUND(AT55,2)</f>
        <v>0</v>
      </c>
      <c r="AU54" s="109">
        <f>ROUND(AU55,2)</f>
        <v>0</v>
      </c>
      <c r="AV54" s="109">
        <f>ROUND(SUM(AX54:AY54),2)</f>
        <v>0</v>
      </c>
      <c r="AW54" s="110">
        <f>ROUND(AW55,5)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ROUND(BB55,2)</f>
        <v>0</v>
      </c>
      <c r="BC54" s="109">
        <f>ROUND(BC55,2)</f>
        <v>0</v>
      </c>
      <c r="BD54" s="109">
        <f>ROUND(BD55,2)</f>
        <v>0</v>
      </c>
      <c r="BE54" s="109">
        <f>ROUND(BE55,2)</f>
        <v>0</v>
      </c>
      <c r="BF54" s="111">
        <f>ROUND(BF55,2)</f>
        <v>0</v>
      </c>
      <c r="BG54" s="6"/>
      <c r="BS54" s="112" t="s">
        <v>76</v>
      </c>
      <c r="BT54" s="112" t="s">
        <v>77</v>
      </c>
      <c r="BU54" s="113" t="s">
        <v>78</v>
      </c>
      <c r="BV54" s="112" t="s">
        <v>79</v>
      </c>
      <c r="BW54" s="112" t="s">
        <v>6</v>
      </c>
      <c r="BX54" s="112" t="s">
        <v>80</v>
      </c>
      <c r="CL54" s="112" t="s">
        <v>20</v>
      </c>
    </row>
    <row r="55" s="7" customFormat="1" ht="16.5" customHeight="1">
      <c r="A55" s="114" t="s">
        <v>81</v>
      </c>
      <c r="B55" s="115"/>
      <c r="C55" s="116"/>
      <c r="D55" s="117" t="s">
        <v>82</v>
      </c>
      <c r="E55" s="117"/>
      <c r="F55" s="117"/>
      <c r="G55" s="117"/>
      <c r="H55" s="117"/>
      <c r="I55" s="118"/>
      <c r="J55" s="117" t="s">
        <v>83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'SO01 - Sanace stropních k...'!K32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84</v>
      </c>
      <c r="AR55" s="121"/>
      <c r="AS55" s="122">
        <f>'SO01 - Sanace stropních k...'!K30</f>
        <v>0</v>
      </c>
      <c r="AT55" s="123">
        <f>'SO01 - Sanace stropních k...'!K31</f>
        <v>0</v>
      </c>
      <c r="AU55" s="123">
        <v>0</v>
      </c>
      <c r="AV55" s="123">
        <f>ROUND(SUM(AX55:AY55),2)</f>
        <v>0</v>
      </c>
      <c r="AW55" s="124">
        <f>'SO01 - Sanace stropních k...'!T107</f>
        <v>0</v>
      </c>
      <c r="AX55" s="123">
        <f>'SO01 - Sanace stropních k...'!K35</f>
        <v>0</v>
      </c>
      <c r="AY55" s="123">
        <f>'SO01 - Sanace stropních k...'!K36</f>
        <v>0</v>
      </c>
      <c r="AZ55" s="123">
        <f>'SO01 - Sanace stropních k...'!K37</f>
        <v>0</v>
      </c>
      <c r="BA55" s="123">
        <f>'SO01 - Sanace stropních k...'!K38</f>
        <v>0</v>
      </c>
      <c r="BB55" s="123">
        <f>'SO01 - Sanace stropních k...'!F35</f>
        <v>0</v>
      </c>
      <c r="BC55" s="123">
        <f>'SO01 - Sanace stropních k...'!F36</f>
        <v>0</v>
      </c>
      <c r="BD55" s="123">
        <f>'SO01 - Sanace stropních k...'!F37</f>
        <v>0</v>
      </c>
      <c r="BE55" s="123">
        <f>'SO01 - Sanace stropních k...'!F38</f>
        <v>0</v>
      </c>
      <c r="BF55" s="125">
        <f>'SO01 - Sanace stropních k...'!F39</f>
        <v>0</v>
      </c>
      <c r="BG55" s="7"/>
      <c r="BT55" s="126" t="s">
        <v>85</v>
      </c>
      <c r="BV55" s="126" t="s">
        <v>79</v>
      </c>
      <c r="BW55" s="126" t="s">
        <v>86</v>
      </c>
      <c r="BX55" s="126" t="s">
        <v>6</v>
      </c>
      <c r="CL55" s="126" t="s">
        <v>20</v>
      </c>
      <c r="CM55" s="126" t="s">
        <v>87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</row>
  </sheetData>
  <sheetProtection sheet="1" formatColumns="0" formatRows="0" objects="1" scenarios="1" spinCount="100000" saltValue="AtrK3109yeWQbe1VUoEVUevN7VCStBTtznNsCd96TH4FWt67nr9SfrrtPgMhQ7DIIu883PtaFgqn/pRZCX/iNw==" hashValue="Npldw5DeLp0mHEo9VdlrMv/9FRRTjiowBjgG6cvo7Zp7O1xVUOSbdVbjXQt7oMLZgnBI5lCh7TX1sPjgO1q1gw==" algorithmName="SHA-512" password="CC35"/>
  <mergeCells count="42">
    <mergeCell ref="BG5:BG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J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G2"/>
  </mergeCells>
  <hyperlinks>
    <hyperlink ref="A55" location="'SO01 - Sanace stropních k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4.16016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86</v>
      </c>
      <c r="AZ2" s="127" t="s">
        <v>88</v>
      </c>
      <c r="BA2" s="127" t="s">
        <v>89</v>
      </c>
      <c r="BB2" s="127" t="s">
        <v>90</v>
      </c>
      <c r="BC2" s="127" t="s">
        <v>91</v>
      </c>
      <c r="BD2" s="127" t="s">
        <v>92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22"/>
      <c r="AT3" s="19" t="s">
        <v>87</v>
      </c>
      <c r="AZ3" s="127" t="s">
        <v>93</v>
      </c>
      <c r="BA3" s="127" t="s">
        <v>94</v>
      </c>
      <c r="BB3" s="127" t="s">
        <v>90</v>
      </c>
      <c r="BC3" s="127" t="s">
        <v>95</v>
      </c>
      <c r="BD3" s="127" t="s">
        <v>92</v>
      </c>
    </row>
    <row r="4" s="1" customFormat="1" ht="24.96" customHeight="1">
      <c r="B4" s="22"/>
      <c r="D4" s="130" t="s">
        <v>96</v>
      </c>
      <c r="M4" s="22"/>
      <c r="N4" s="131" t="s">
        <v>11</v>
      </c>
      <c r="AT4" s="19" t="s">
        <v>4</v>
      </c>
      <c r="AZ4" s="127" t="s">
        <v>97</v>
      </c>
      <c r="BA4" s="127" t="s">
        <v>98</v>
      </c>
      <c r="BB4" s="127" t="s">
        <v>90</v>
      </c>
      <c r="BC4" s="127" t="s">
        <v>99</v>
      </c>
      <c r="BD4" s="127" t="s">
        <v>92</v>
      </c>
    </row>
    <row r="5" s="1" customFormat="1" ht="6.96" customHeight="1">
      <c r="B5" s="22"/>
      <c r="M5" s="22"/>
      <c r="AZ5" s="127" t="s">
        <v>100</v>
      </c>
      <c r="BA5" s="127" t="s">
        <v>101</v>
      </c>
      <c r="BB5" s="127" t="s">
        <v>90</v>
      </c>
      <c r="BC5" s="127" t="s">
        <v>102</v>
      </c>
      <c r="BD5" s="127" t="s">
        <v>87</v>
      </c>
    </row>
    <row r="6" s="1" customFormat="1" ht="12" customHeight="1">
      <c r="B6" s="22"/>
      <c r="D6" s="132" t="s">
        <v>17</v>
      </c>
      <c r="M6" s="22"/>
      <c r="AZ6" s="127" t="s">
        <v>103</v>
      </c>
      <c r="BA6" s="127" t="s">
        <v>104</v>
      </c>
      <c r="BB6" s="127" t="s">
        <v>90</v>
      </c>
      <c r="BC6" s="127" t="s">
        <v>105</v>
      </c>
      <c r="BD6" s="127" t="s">
        <v>92</v>
      </c>
    </row>
    <row r="7" s="1" customFormat="1" ht="16.5" customHeight="1">
      <c r="B7" s="22"/>
      <c r="E7" s="133" t="str">
        <f>'Rekapitulace stavby'!K6</f>
        <v>Sanace stropních konstrukcí společenského domu Střelnice Děčín</v>
      </c>
      <c r="F7" s="132"/>
      <c r="G7" s="132"/>
      <c r="H7" s="132"/>
      <c r="M7" s="22"/>
    </row>
    <row r="8" s="2" customFormat="1" ht="12" customHeight="1">
      <c r="A8" s="40"/>
      <c r="B8" s="46"/>
      <c r="C8" s="40"/>
      <c r="D8" s="132" t="s">
        <v>106</v>
      </c>
      <c r="E8" s="40"/>
      <c r="F8" s="40"/>
      <c r="G8" s="40"/>
      <c r="H8" s="40"/>
      <c r="I8" s="40"/>
      <c r="J8" s="40"/>
      <c r="K8" s="40"/>
      <c r="L8" s="40"/>
      <c r="M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107</v>
      </c>
      <c r="F9" s="40"/>
      <c r="G9" s="40"/>
      <c r="H9" s="40"/>
      <c r="I9" s="40"/>
      <c r="J9" s="40"/>
      <c r="K9" s="40"/>
      <c r="L9" s="40"/>
      <c r="M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2" t="s">
        <v>19</v>
      </c>
      <c r="E11" s="40"/>
      <c r="F11" s="136" t="s">
        <v>20</v>
      </c>
      <c r="G11" s="40"/>
      <c r="H11" s="40"/>
      <c r="I11" s="132" t="s">
        <v>21</v>
      </c>
      <c r="J11" s="136" t="s">
        <v>20</v>
      </c>
      <c r="K11" s="40"/>
      <c r="L11" s="40"/>
      <c r="M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2" t="s">
        <v>22</v>
      </c>
      <c r="E12" s="40"/>
      <c r="F12" s="136" t="s">
        <v>23</v>
      </c>
      <c r="G12" s="40"/>
      <c r="H12" s="40"/>
      <c r="I12" s="132" t="s">
        <v>24</v>
      </c>
      <c r="J12" s="137" t="str">
        <f>'Rekapitulace stavby'!AN8</f>
        <v>8. 1. 2025</v>
      </c>
      <c r="K12" s="40"/>
      <c r="L12" s="40"/>
      <c r="M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2" t="s">
        <v>26</v>
      </c>
      <c r="E14" s="40"/>
      <c r="F14" s="40"/>
      <c r="G14" s="40"/>
      <c r="H14" s="40"/>
      <c r="I14" s="132" t="s">
        <v>27</v>
      </c>
      <c r="J14" s="136" t="s">
        <v>28</v>
      </c>
      <c r="K14" s="40"/>
      <c r="L14" s="40"/>
      <c r="M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29</v>
      </c>
      <c r="F15" s="40"/>
      <c r="G15" s="40"/>
      <c r="H15" s="40"/>
      <c r="I15" s="132" t="s">
        <v>30</v>
      </c>
      <c r="J15" s="136" t="s">
        <v>20</v>
      </c>
      <c r="K15" s="40"/>
      <c r="L15" s="40"/>
      <c r="M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2" t="s">
        <v>31</v>
      </c>
      <c r="E17" s="40"/>
      <c r="F17" s="40"/>
      <c r="G17" s="40"/>
      <c r="H17" s="40"/>
      <c r="I17" s="132" t="s">
        <v>27</v>
      </c>
      <c r="J17" s="35" t="str">
        <f>'Rekapitulace stavby'!AN13</f>
        <v>Vyplň údaj</v>
      </c>
      <c r="K17" s="40"/>
      <c r="L17" s="40"/>
      <c r="M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2" t="s">
        <v>30</v>
      </c>
      <c r="J18" s="35" t="str">
        <f>'Rekapitulace stavby'!AN14</f>
        <v>Vyplň údaj</v>
      </c>
      <c r="K18" s="40"/>
      <c r="L18" s="40"/>
      <c r="M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2" t="s">
        <v>33</v>
      </c>
      <c r="E20" s="40"/>
      <c r="F20" s="40"/>
      <c r="G20" s="40"/>
      <c r="H20" s="40"/>
      <c r="I20" s="132" t="s">
        <v>27</v>
      </c>
      <c r="J20" s="136" t="s">
        <v>20</v>
      </c>
      <c r="K20" s="40"/>
      <c r="L20" s="40"/>
      <c r="M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">
        <v>34</v>
      </c>
      <c r="F21" s="40"/>
      <c r="G21" s="40"/>
      <c r="H21" s="40"/>
      <c r="I21" s="132" t="s">
        <v>30</v>
      </c>
      <c r="J21" s="136" t="s">
        <v>20</v>
      </c>
      <c r="K21" s="40"/>
      <c r="L21" s="40"/>
      <c r="M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2" t="s">
        <v>35</v>
      </c>
      <c r="E23" s="40"/>
      <c r="F23" s="40"/>
      <c r="G23" s="40"/>
      <c r="H23" s="40"/>
      <c r="I23" s="132" t="s">
        <v>27</v>
      </c>
      <c r="J23" s="136" t="s">
        <v>36</v>
      </c>
      <c r="K23" s="40"/>
      <c r="L23" s="40"/>
      <c r="M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37</v>
      </c>
      <c r="F24" s="40"/>
      <c r="G24" s="40"/>
      <c r="H24" s="40"/>
      <c r="I24" s="132" t="s">
        <v>30</v>
      </c>
      <c r="J24" s="136" t="s">
        <v>38</v>
      </c>
      <c r="K24" s="40"/>
      <c r="L24" s="40"/>
      <c r="M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2" t="s">
        <v>39</v>
      </c>
      <c r="E26" s="40"/>
      <c r="F26" s="40"/>
      <c r="G26" s="40"/>
      <c r="H26" s="40"/>
      <c r="I26" s="40"/>
      <c r="J26" s="40"/>
      <c r="K26" s="40"/>
      <c r="L26" s="40"/>
      <c r="M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20</v>
      </c>
      <c r="F27" s="140"/>
      <c r="G27" s="140"/>
      <c r="H27" s="140"/>
      <c r="I27" s="138"/>
      <c r="J27" s="138"/>
      <c r="K27" s="138"/>
      <c r="L27" s="138"/>
      <c r="M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42"/>
      <c r="M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32" t="s">
        <v>108</v>
      </c>
      <c r="F30" s="40"/>
      <c r="G30" s="40"/>
      <c r="H30" s="40"/>
      <c r="I30" s="40"/>
      <c r="J30" s="40"/>
      <c r="K30" s="143">
        <f>I61</f>
        <v>0</v>
      </c>
      <c r="L30" s="40"/>
      <c r="M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32" t="s">
        <v>109</v>
      </c>
      <c r="F31" s="40"/>
      <c r="G31" s="40"/>
      <c r="H31" s="40"/>
      <c r="I31" s="40"/>
      <c r="J31" s="40"/>
      <c r="K31" s="143">
        <f>J61</f>
        <v>0</v>
      </c>
      <c r="L31" s="40"/>
      <c r="M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44" t="s">
        <v>41</v>
      </c>
      <c r="E32" s="40"/>
      <c r="F32" s="40"/>
      <c r="G32" s="40"/>
      <c r="H32" s="40"/>
      <c r="I32" s="40"/>
      <c r="J32" s="40"/>
      <c r="K32" s="145">
        <f>ROUND(K107, 2)</f>
        <v>0</v>
      </c>
      <c r="L32" s="40"/>
      <c r="M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2"/>
      <c r="E33" s="142"/>
      <c r="F33" s="142"/>
      <c r="G33" s="142"/>
      <c r="H33" s="142"/>
      <c r="I33" s="142"/>
      <c r="J33" s="142"/>
      <c r="K33" s="142"/>
      <c r="L33" s="142"/>
      <c r="M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46" t="s">
        <v>43</v>
      </c>
      <c r="G34" s="40"/>
      <c r="H34" s="40"/>
      <c r="I34" s="146" t="s">
        <v>42</v>
      </c>
      <c r="J34" s="40"/>
      <c r="K34" s="146" t="s">
        <v>44</v>
      </c>
      <c r="L34" s="40"/>
      <c r="M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47" t="s">
        <v>45</v>
      </c>
      <c r="E35" s="132" t="s">
        <v>46</v>
      </c>
      <c r="F35" s="143">
        <f>ROUND((SUM(BE107:BE1287)),  2)</f>
        <v>0</v>
      </c>
      <c r="G35" s="40"/>
      <c r="H35" s="40"/>
      <c r="I35" s="148">
        <v>0.20999999999999999</v>
      </c>
      <c r="J35" s="40"/>
      <c r="K35" s="143">
        <f>ROUND(((SUM(BE107:BE1287))*I35),  2)</f>
        <v>0</v>
      </c>
      <c r="L35" s="40"/>
      <c r="M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32" t="s">
        <v>47</v>
      </c>
      <c r="F36" s="143">
        <f>ROUND((SUM(BF107:BF1287)),  2)</f>
        <v>0</v>
      </c>
      <c r="G36" s="40"/>
      <c r="H36" s="40"/>
      <c r="I36" s="148">
        <v>0.12</v>
      </c>
      <c r="J36" s="40"/>
      <c r="K36" s="143">
        <f>ROUND(((SUM(BF107:BF1287))*I36),  2)</f>
        <v>0</v>
      </c>
      <c r="L36" s="40"/>
      <c r="M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2" t="s">
        <v>48</v>
      </c>
      <c r="F37" s="143">
        <f>ROUND((SUM(BG107:BG1287)),  2)</f>
        <v>0</v>
      </c>
      <c r="G37" s="40"/>
      <c r="H37" s="40"/>
      <c r="I37" s="148">
        <v>0.20999999999999999</v>
      </c>
      <c r="J37" s="40"/>
      <c r="K37" s="143">
        <f>0</f>
        <v>0</v>
      </c>
      <c r="L37" s="40"/>
      <c r="M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32" t="s">
        <v>49</v>
      </c>
      <c r="F38" s="143">
        <f>ROUND((SUM(BH107:BH1287)),  2)</f>
        <v>0</v>
      </c>
      <c r="G38" s="40"/>
      <c r="H38" s="40"/>
      <c r="I38" s="148">
        <v>0.12</v>
      </c>
      <c r="J38" s="40"/>
      <c r="K38" s="143">
        <f>0</f>
        <v>0</v>
      </c>
      <c r="L38" s="40"/>
      <c r="M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32" t="s">
        <v>50</v>
      </c>
      <c r="F39" s="143">
        <f>ROUND((SUM(BI107:BI1287)),  2)</f>
        <v>0</v>
      </c>
      <c r="G39" s="40"/>
      <c r="H39" s="40"/>
      <c r="I39" s="148">
        <v>0</v>
      </c>
      <c r="J39" s="40"/>
      <c r="K39" s="143">
        <f>0</f>
        <v>0</v>
      </c>
      <c r="L39" s="40"/>
      <c r="M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49"/>
      <c r="D41" s="150" t="s">
        <v>51</v>
      </c>
      <c r="E41" s="151"/>
      <c r="F41" s="151"/>
      <c r="G41" s="152" t="s">
        <v>52</v>
      </c>
      <c r="H41" s="153" t="s">
        <v>53</v>
      </c>
      <c r="I41" s="151"/>
      <c r="J41" s="151"/>
      <c r="K41" s="154">
        <f>SUM(K32:K39)</f>
        <v>0</v>
      </c>
      <c r="L41" s="155"/>
      <c r="M41" s="134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3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110</v>
      </c>
      <c r="D47" s="42"/>
      <c r="E47" s="42"/>
      <c r="F47" s="42"/>
      <c r="G47" s="42"/>
      <c r="H47" s="42"/>
      <c r="I47" s="42"/>
      <c r="J47" s="42"/>
      <c r="K47" s="42"/>
      <c r="L47" s="42"/>
      <c r="M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60" t="str">
        <f>E7</f>
        <v>Sanace stropních konstrukcí společenského domu Střelnice Děčín</v>
      </c>
      <c r="F50" s="34"/>
      <c r="G50" s="34"/>
      <c r="H50" s="34"/>
      <c r="I50" s="42"/>
      <c r="J50" s="42"/>
      <c r="K50" s="42"/>
      <c r="L50" s="42"/>
      <c r="M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106</v>
      </c>
      <c r="D51" s="42"/>
      <c r="E51" s="42"/>
      <c r="F51" s="42"/>
      <c r="G51" s="42"/>
      <c r="H51" s="42"/>
      <c r="I51" s="42"/>
      <c r="J51" s="42"/>
      <c r="K51" s="42"/>
      <c r="L51" s="42"/>
      <c r="M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SO01 - Sanace stropních konstrukcí</v>
      </c>
      <c r="F52" s="42"/>
      <c r="G52" s="42"/>
      <c r="H52" s="42"/>
      <c r="I52" s="42"/>
      <c r="J52" s="42"/>
      <c r="K52" s="42"/>
      <c r="L52" s="42"/>
      <c r="M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Děčín</v>
      </c>
      <c r="G54" s="42"/>
      <c r="H54" s="42"/>
      <c r="I54" s="34" t="s">
        <v>24</v>
      </c>
      <c r="J54" s="74" t="str">
        <f>IF(J12="","",J12)</f>
        <v>8. 1. 2025</v>
      </c>
      <c r="K54" s="42"/>
      <c r="L54" s="42"/>
      <c r="M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Statutární město Děčín</v>
      </c>
      <c r="G56" s="42"/>
      <c r="H56" s="42"/>
      <c r="I56" s="34" t="s">
        <v>33</v>
      </c>
      <c r="J56" s="38" t="str">
        <f>E21</f>
        <v>Adam Novák</v>
      </c>
      <c r="K56" s="42"/>
      <c r="L56" s="42"/>
      <c r="M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5.6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35</v>
      </c>
      <c r="J57" s="38" t="str">
        <f>E24</f>
        <v xml:space="preserve">Ing. Jana Krčmová, Artendr s.r.o. </v>
      </c>
      <c r="K57" s="42"/>
      <c r="L57" s="42"/>
      <c r="M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61" t="s">
        <v>111</v>
      </c>
      <c r="D59" s="162"/>
      <c r="E59" s="162"/>
      <c r="F59" s="162"/>
      <c r="G59" s="162"/>
      <c r="H59" s="162"/>
      <c r="I59" s="163" t="s">
        <v>112</v>
      </c>
      <c r="J59" s="163" t="s">
        <v>113</v>
      </c>
      <c r="K59" s="163" t="s">
        <v>114</v>
      </c>
      <c r="L59" s="162"/>
      <c r="M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34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64" t="s">
        <v>75</v>
      </c>
      <c r="D61" s="42"/>
      <c r="E61" s="42"/>
      <c r="F61" s="42"/>
      <c r="G61" s="42"/>
      <c r="H61" s="42"/>
      <c r="I61" s="104">
        <f>Q107</f>
        <v>0</v>
      </c>
      <c r="J61" s="104">
        <f>R107</f>
        <v>0</v>
      </c>
      <c r="K61" s="104">
        <f>K107</f>
        <v>0</v>
      </c>
      <c r="L61" s="42"/>
      <c r="M61" s="13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115</v>
      </c>
    </row>
    <row r="62" s="9" customFormat="1" ht="24.96" customHeight="1">
      <c r="A62" s="9"/>
      <c r="B62" s="165"/>
      <c r="C62" s="166"/>
      <c r="D62" s="167" t="s">
        <v>116</v>
      </c>
      <c r="E62" s="168"/>
      <c r="F62" s="168"/>
      <c r="G62" s="168"/>
      <c r="H62" s="168"/>
      <c r="I62" s="169">
        <f>Q108</f>
        <v>0</v>
      </c>
      <c r="J62" s="169">
        <f>R108</f>
        <v>0</v>
      </c>
      <c r="K62" s="169">
        <f>K108</f>
        <v>0</v>
      </c>
      <c r="L62" s="166"/>
      <c r="M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1"/>
      <c r="C63" s="172"/>
      <c r="D63" s="173" t="s">
        <v>117</v>
      </c>
      <c r="E63" s="174"/>
      <c r="F63" s="174"/>
      <c r="G63" s="174"/>
      <c r="H63" s="174"/>
      <c r="I63" s="175">
        <f>Q109</f>
        <v>0</v>
      </c>
      <c r="J63" s="175">
        <f>R109</f>
        <v>0</v>
      </c>
      <c r="K63" s="175">
        <f>K109</f>
        <v>0</v>
      </c>
      <c r="L63" s="172"/>
      <c r="M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118</v>
      </c>
      <c r="E64" s="174"/>
      <c r="F64" s="174"/>
      <c r="G64" s="174"/>
      <c r="H64" s="174"/>
      <c r="I64" s="175">
        <f>Q144</f>
        <v>0</v>
      </c>
      <c r="J64" s="175">
        <f>R144</f>
        <v>0</v>
      </c>
      <c r="K64" s="175">
        <f>K144</f>
        <v>0</v>
      </c>
      <c r="L64" s="172"/>
      <c r="M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119</v>
      </c>
      <c r="E65" s="174"/>
      <c r="F65" s="174"/>
      <c r="G65" s="174"/>
      <c r="H65" s="174"/>
      <c r="I65" s="175">
        <f>Q208</f>
        <v>0</v>
      </c>
      <c r="J65" s="175">
        <f>R208</f>
        <v>0</v>
      </c>
      <c r="K65" s="175">
        <f>K208</f>
        <v>0</v>
      </c>
      <c r="L65" s="172"/>
      <c r="M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120</v>
      </c>
      <c r="E66" s="174"/>
      <c r="F66" s="174"/>
      <c r="G66" s="174"/>
      <c r="H66" s="174"/>
      <c r="I66" s="175">
        <f>Q312</f>
        <v>0</v>
      </c>
      <c r="J66" s="175">
        <f>R312</f>
        <v>0</v>
      </c>
      <c r="K66" s="175">
        <f>K312</f>
        <v>0</v>
      </c>
      <c r="L66" s="172"/>
      <c r="M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121</v>
      </c>
      <c r="E67" s="174"/>
      <c r="F67" s="174"/>
      <c r="G67" s="174"/>
      <c r="H67" s="174"/>
      <c r="I67" s="175">
        <f>Q477</f>
        <v>0</v>
      </c>
      <c r="J67" s="175">
        <f>R477</f>
        <v>0</v>
      </c>
      <c r="K67" s="175">
        <f>K477</f>
        <v>0</v>
      </c>
      <c r="L67" s="172"/>
      <c r="M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122</v>
      </c>
      <c r="E68" s="174"/>
      <c r="F68" s="174"/>
      <c r="G68" s="174"/>
      <c r="H68" s="174"/>
      <c r="I68" s="175">
        <f>Q497</f>
        <v>0</v>
      </c>
      <c r="J68" s="175">
        <f>R497</f>
        <v>0</v>
      </c>
      <c r="K68" s="175">
        <f>K497</f>
        <v>0</v>
      </c>
      <c r="L68" s="172"/>
      <c r="M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5"/>
      <c r="C69" s="166"/>
      <c r="D69" s="167" t="s">
        <v>123</v>
      </c>
      <c r="E69" s="168"/>
      <c r="F69" s="168"/>
      <c r="G69" s="168"/>
      <c r="H69" s="168"/>
      <c r="I69" s="169">
        <f>Q504</f>
        <v>0</v>
      </c>
      <c r="J69" s="169">
        <f>R504</f>
        <v>0</v>
      </c>
      <c r="K69" s="169">
        <f>K504</f>
        <v>0</v>
      </c>
      <c r="L69" s="166"/>
      <c r="M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1"/>
      <c r="C70" s="172"/>
      <c r="D70" s="173" t="s">
        <v>124</v>
      </c>
      <c r="E70" s="174"/>
      <c r="F70" s="174"/>
      <c r="G70" s="174"/>
      <c r="H70" s="174"/>
      <c r="I70" s="175">
        <f>Q505</f>
        <v>0</v>
      </c>
      <c r="J70" s="175">
        <f>R505</f>
        <v>0</v>
      </c>
      <c r="K70" s="175">
        <f>K505</f>
        <v>0</v>
      </c>
      <c r="L70" s="172"/>
      <c r="M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125</v>
      </c>
      <c r="E71" s="174"/>
      <c r="F71" s="174"/>
      <c r="G71" s="174"/>
      <c r="H71" s="174"/>
      <c r="I71" s="175">
        <f>Q537</f>
        <v>0</v>
      </c>
      <c r="J71" s="175">
        <f>R537</f>
        <v>0</v>
      </c>
      <c r="K71" s="175">
        <f>K537</f>
        <v>0</v>
      </c>
      <c r="L71" s="172"/>
      <c r="M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1"/>
      <c r="C72" s="172"/>
      <c r="D72" s="173" t="s">
        <v>126</v>
      </c>
      <c r="E72" s="174"/>
      <c r="F72" s="174"/>
      <c r="G72" s="174"/>
      <c r="H72" s="174"/>
      <c r="I72" s="175">
        <f>Q566</f>
        <v>0</v>
      </c>
      <c r="J72" s="175">
        <f>R566</f>
        <v>0</v>
      </c>
      <c r="K72" s="175">
        <f>K566</f>
        <v>0</v>
      </c>
      <c r="L72" s="172"/>
      <c r="M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127</v>
      </c>
      <c r="E73" s="174"/>
      <c r="F73" s="174"/>
      <c r="G73" s="174"/>
      <c r="H73" s="174"/>
      <c r="I73" s="175">
        <f>Q587</f>
        <v>0</v>
      </c>
      <c r="J73" s="175">
        <f>R587</f>
        <v>0</v>
      </c>
      <c r="K73" s="175">
        <f>K587</f>
        <v>0</v>
      </c>
      <c r="L73" s="172"/>
      <c r="M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128</v>
      </c>
      <c r="E74" s="174"/>
      <c r="F74" s="174"/>
      <c r="G74" s="174"/>
      <c r="H74" s="174"/>
      <c r="I74" s="175">
        <f>Q599</f>
        <v>0</v>
      </c>
      <c r="J74" s="175">
        <f>R599</f>
        <v>0</v>
      </c>
      <c r="K74" s="175">
        <f>K599</f>
        <v>0</v>
      </c>
      <c r="L74" s="172"/>
      <c r="M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129</v>
      </c>
      <c r="E75" s="174"/>
      <c r="F75" s="174"/>
      <c r="G75" s="174"/>
      <c r="H75" s="174"/>
      <c r="I75" s="175">
        <f>Q750</f>
        <v>0</v>
      </c>
      <c r="J75" s="175">
        <f>R750</f>
        <v>0</v>
      </c>
      <c r="K75" s="175">
        <f>K750</f>
        <v>0</v>
      </c>
      <c r="L75" s="172"/>
      <c r="M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71"/>
      <c r="C76" s="172"/>
      <c r="D76" s="173" t="s">
        <v>130</v>
      </c>
      <c r="E76" s="174"/>
      <c r="F76" s="174"/>
      <c r="G76" s="174"/>
      <c r="H76" s="174"/>
      <c r="I76" s="175">
        <f>Q853</f>
        <v>0</v>
      </c>
      <c r="J76" s="175">
        <f>R853</f>
        <v>0</v>
      </c>
      <c r="K76" s="175">
        <f>K853</f>
        <v>0</v>
      </c>
      <c r="L76" s="172"/>
      <c r="M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131</v>
      </c>
      <c r="E77" s="174"/>
      <c r="F77" s="174"/>
      <c r="G77" s="174"/>
      <c r="H77" s="174"/>
      <c r="I77" s="175">
        <f>Q864</f>
        <v>0</v>
      </c>
      <c r="J77" s="175">
        <f>R864</f>
        <v>0</v>
      </c>
      <c r="K77" s="175">
        <f>K864</f>
        <v>0</v>
      </c>
      <c r="L77" s="172"/>
      <c r="M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132</v>
      </c>
      <c r="E78" s="174"/>
      <c r="F78" s="174"/>
      <c r="G78" s="174"/>
      <c r="H78" s="174"/>
      <c r="I78" s="175">
        <f>Q903</f>
        <v>0</v>
      </c>
      <c r="J78" s="175">
        <f>R903</f>
        <v>0</v>
      </c>
      <c r="K78" s="175">
        <f>K903</f>
        <v>0</v>
      </c>
      <c r="L78" s="172"/>
      <c r="M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133</v>
      </c>
      <c r="E79" s="174"/>
      <c r="F79" s="174"/>
      <c r="G79" s="174"/>
      <c r="H79" s="174"/>
      <c r="I79" s="175">
        <f>Q915</f>
        <v>0</v>
      </c>
      <c r="J79" s="175">
        <f>R915</f>
        <v>0</v>
      </c>
      <c r="K79" s="175">
        <f>K915</f>
        <v>0</v>
      </c>
      <c r="L79" s="172"/>
      <c r="M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134</v>
      </c>
      <c r="E80" s="174"/>
      <c r="F80" s="174"/>
      <c r="G80" s="174"/>
      <c r="H80" s="174"/>
      <c r="I80" s="175">
        <f>Q937</f>
        <v>0</v>
      </c>
      <c r="J80" s="175">
        <f>R937</f>
        <v>0</v>
      </c>
      <c r="K80" s="175">
        <f>K937</f>
        <v>0</v>
      </c>
      <c r="L80" s="172"/>
      <c r="M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5"/>
      <c r="C81" s="166"/>
      <c r="D81" s="167" t="s">
        <v>135</v>
      </c>
      <c r="E81" s="168"/>
      <c r="F81" s="168"/>
      <c r="G81" s="168"/>
      <c r="H81" s="168"/>
      <c r="I81" s="169">
        <f>Q1238</f>
        <v>0</v>
      </c>
      <c r="J81" s="169">
        <f>R1238</f>
        <v>0</v>
      </c>
      <c r="K81" s="169">
        <f>K1238</f>
        <v>0</v>
      </c>
      <c r="L81" s="166"/>
      <c r="M81" s="170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71"/>
      <c r="C82" s="172"/>
      <c r="D82" s="173" t="s">
        <v>136</v>
      </c>
      <c r="E82" s="174"/>
      <c r="F82" s="174"/>
      <c r="G82" s="174"/>
      <c r="H82" s="174"/>
      <c r="I82" s="175">
        <f>Q1239</f>
        <v>0</v>
      </c>
      <c r="J82" s="175">
        <f>R1239</f>
        <v>0</v>
      </c>
      <c r="K82" s="175">
        <f>K1239</f>
        <v>0</v>
      </c>
      <c r="L82" s="172"/>
      <c r="M82" s="17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1"/>
      <c r="C83" s="172"/>
      <c r="D83" s="173" t="s">
        <v>137</v>
      </c>
      <c r="E83" s="174"/>
      <c r="F83" s="174"/>
      <c r="G83" s="174"/>
      <c r="H83" s="174"/>
      <c r="I83" s="175">
        <f>Q1250</f>
        <v>0</v>
      </c>
      <c r="J83" s="175">
        <f>R1250</f>
        <v>0</v>
      </c>
      <c r="K83" s="175">
        <f>K1250</f>
        <v>0</v>
      </c>
      <c r="L83" s="172"/>
      <c r="M83" s="17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1"/>
      <c r="C84" s="172"/>
      <c r="D84" s="173" t="s">
        <v>138</v>
      </c>
      <c r="E84" s="174"/>
      <c r="F84" s="174"/>
      <c r="G84" s="174"/>
      <c r="H84" s="174"/>
      <c r="I84" s="175">
        <f>Q1254</f>
        <v>0</v>
      </c>
      <c r="J84" s="175">
        <f>R1254</f>
        <v>0</v>
      </c>
      <c r="K84" s="175">
        <f>K1254</f>
        <v>0</v>
      </c>
      <c r="L84" s="172"/>
      <c r="M84" s="17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1"/>
      <c r="C85" s="172"/>
      <c r="D85" s="173" t="s">
        <v>139</v>
      </c>
      <c r="E85" s="174"/>
      <c r="F85" s="174"/>
      <c r="G85" s="174"/>
      <c r="H85" s="174"/>
      <c r="I85" s="175">
        <f>Q1267</f>
        <v>0</v>
      </c>
      <c r="J85" s="175">
        <f>R1267</f>
        <v>0</v>
      </c>
      <c r="K85" s="175">
        <f>K1267</f>
        <v>0</v>
      </c>
      <c r="L85" s="172"/>
      <c r="M85" s="176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1"/>
      <c r="C86" s="172"/>
      <c r="D86" s="173" t="s">
        <v>140</v>
      </c>
      <c r="E86" s="174"/>
      <c r="F86" s="174"/>
      <c r="G86" s="174"/>
      <c r="H86" s="174"/>
      <c r="I86" s="175">
        <f>Q1274</f>
        <v>0</v>
      </c>
      <c r="J86" s="175">
        <f>R1274</f>
        <v>0</v>
      </c>
      <c r="K86" s="175">
        <f>K1274</f>
        <v>0</v>
      </c>
      <c r="L86" s="172"/>
      <c r="M86" s="176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1"/>
      <c r="C87" s="172"/>
      <c r="D87" s="173" t="s">
        <v>141</v>
      </c>
      <c r="E87" s="174"/>
      <c r="F87" s="174"/>
      <c r="G87" s="174"/>
      <c r="H87" s="174"/>
      <c r="I87" s="175">
        <f>Q1281</f>
        <v>0</v>
      </c>
      <c r="J87" s="175">
        <f>R1281</f>
        <v>0</v>
      </c>
      <c r="K87" s="175">
        <f>K1281</f>
        <v>0</v>
      </c>
      <c r="L87" s="172"/>
      <c r="M87" s="176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3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13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3" s="2" customFormat="1" ht="6.96" customHeight="1">
      <c r="A93" s="40"/>
      <c r="B93" s="63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13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4.96" customHeight="1">
      <c r="A94" s="40"/>
      <c r="B94" s="41"/>
      <c r="C94" s="25" t="s">
        <v>142</v>
      </c>
      <c r="D94" s="42"/>
      <c r="E94" s="42"/>
      <c r="F94" s="42"/>
      <c r="G94" s="42"/>
      <c r="H94" s="42"/>
      <c r="I94" s="42"/>
      <c r="J94" s="42"/>
      <c r="K94" s="42"/>
      <c r="L94" s="42"/>
      <c r="M94" s="13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13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17</v>
      </c>
      <c r="D96" s="42"/>
      <c r="E96" s="42"/>
      <c r="F96" s="42"/>
      <c r="G96" s="42"/>
      <c r="H96" s="42"/>
      <c r="I96" s="42"/>
      <c r="J96" s="42"/>
      <c r="K96" s="42"/>
      <c r="L96" s="42"/>
      <c r="M96" s="13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6.5" customHeight="1">
      <c r="A97" s="40"/>
      <c r="B97" s="41"/>
      <c r="C97" s="42"/>
      <c r="D97" s="42"/>
      <c r="E97" s="160" t="str">
        <f>E7</f>
        <v>Sanace stropních konstrukcí společenského domu Střelnice Děčín</v>
      </c>
      <c r="F97" s="34"/>
      <c r="G97" s="34"/>
      <c r="H97" s="34"/>
      <c r="I97" s="42"/>
      <c r="J97" s="42"/>
      <c r="K97" s="42"/>
      <c r="L97" s="42"/>
      <c r="M97" s="134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106</v>
      </c>
      <c r="D98" s="42"/>
      <c r="E98" s="42"/>
      <c r="F98" s="42"/>
      <c r="G98" s="42"/>
      <c r="H98" s="42"/>
      <c r="I98" s="42"/>
      <c r="J98" s="42"/>
      <c r="K98" s="42"/>
      <c r="L98" s="42"/>
      <c r="M98" s="134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6.5" customHeight="1">
      <c r="A99" s="40"/>
      <c r="B99" s="41"/>
      <c r="C99" s="42"/>
      <c r="D99" s="42"/>
      <c r="E99" s="71" t="str">
        <f>E9</f>
        <v>SO01 - Sanace stropních konstrukcí</v>
      </c>
      <c r="F99" s="42"/>
      <c r="G99" s="42"/>
      <c r="H99" s="42"/>
      <c r="I99" s="42"/>
      <c r="J99" s="42"/>
      <c r="K99" s="42"/>
      <c r="L99" s="42"/>
      <c r="M99" s="134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6.96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134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22</v>
      </c>
      <c r="D101" s="42"/>
      <c r="E101" s="42"/>
      <c r="F101" s="29" t="str">
        <f>F12</f>
        <v>Děčín</v>
      </c>
      <c r="G101" s="42"/>
      <c r="H101" s="42"/>
      <c r="I101" s="34" t="s">
        <v>24</v>
      </c>
      <c r="J101" s="74" t="str">
        <f>IF(J12="","",J12)</f>
        <v>8. 1. 2025</v>
      </c>
      <c r="K101" s="42"/>
      <c r="L101" s="42"/>
      <c r="M101" s="134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34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5.15" customHeight="1">
      <c r="A103" s="40"/>
      <c r="B103" s="41"/>
      <c r="C103" s="34" t="s">
        <v>26</v>
      </c>
      <c r="D103" s="42"/>
      <c r="E103" s="42"/>
      <c r="F103" s="29" t="str">
        <f>E15</f>
        <v>Statutární město Děčín</v>
      </c>
      <c r="G103" s="42"/>
      <c r="H103" s="42"/>
      <c r="I103" s="34" t="s">
        <v>33</v>
      </c>
      <c r="J103" s="38" t="str">
        <f>E21</f>
        <v>Adam Novák</v>
      </c>
      <c r="K103" s="42"/>
      <c r="L103" s="42"/>
      <c r="M103" s="134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25.65" customHeight="1">
      <c r="A104" s="40"/>
      <c r="B104" s="41"/>
      <c r="C104" s="34" t="s">
        <v>31</v>
      </c>
      <c r="D104" s="42"/>
      <c r="E104" s="42"/>
      <c r="F104" s="29" t="str">
        <f>IF(E18="","",E18)</f>
        <v>Vyplň údaj</v>
      </c>
      <c r="G104" s="42"/>
      <c r="H104" s="42"/>
      <c r="I104" s="34" t="s">
        <v>35</v>
      </c>
      <c r="J104" s="38" t="str">
        <f>E24</f>
        <v xml:space="preserve">Ing. Jana Krčmová, Artendr s.r.o. </v>
      </c>
      <c r="K104" s="42"/>
      <c r="L104" s="42"/>
      <c r="M104" s="134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0.32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134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11" customFormat="1" ht="29.28" customHeight="1">
      <c r="A106" s="177"/>
      <c r="B106" s="178"/>
      <c r="C106" s="179" t="s">
        <v>143</v>
      </c>
      <c r="D106" s="180" t="s">
        <v>60</v>
      </c>
      <c r="E106" s="180" t="s">
        <v>56</v>
      </c>
      <c r="F106" s="180" t="s">
        <v>57</v>
      </c>
      <c r="G106" s="180" t="s">
        <v>144</v>
      </c>
      <c r="H106" s="180" t="s">
        <v>145</v>
      </c>
      <c r="I106" s="180" t="s">
        <v>146</v>
      </c>
      <c r="J106" s="180" t="s">
        <v>147</v>
      </c>
      <c r="K106" s="180" t="s">
        <v>114</v>
      </c>
      <c r="L106" s="181" t="s">
        <v>148</v>
      </c>
      <c r="M106" s="182"/>
      <c r="N106" s="94" t="s">
        <v>20</v>
      </c>
      <c r="O106" s="95" t="s">
        <v>45</v>
      </c>
      <c r="P106" s="95" t="s">
        <v>149</v>
      </c>
      <c r="Q106" s="95" t="s">
        <v>150</v>
      </c>
      <c r="R106" s="95" t="s">
        <v>151</v>
      </c>
      <c r="S106" s="95" t="s">
        <v>152</v>
      </c>
      <c r="T106" s="95" t="s">
        <v>153</v>
      </c>
      <c r="U106" s="95" t="s">
        <v>154</v>
      </c>
      <c r="V106" s="95" t="s">
        <v>155</v>
      </c>
      <c r="W106" s="95" t="s">
        <v>156</v>
      </c>
      <c r="X106" s="95" t="s">
        <v>157</v>
      </c>
      <c r="Y106" s="96" t="s">
        <v>158</v>
      </c>
      <c r="Z106" s="177"/>
      <c r="AA106" s="177"/>
      <c r="AB106" s="177"/>
      <c r="AC106" s="177"/>
      <c r="AD106" s="177"/>
      <c r="AE106" s="177"/>
    </row>
    <row r="107" s="2" customFormat="1" ht="22.8" customHeight="1">
      <c r="A107" s="40"/>
      <c r="B107" s="41"/>
      <c r="C107" s="101" t="s">
        <v>159</v>
      </c>
      <c r="D107" s="42"/>
      <c r="E107" s="42"/>
      <c r="F107" s="42"/>
      <c r="G107" s="42"/>
      <c r="H107" s="42"/>
      <c r="I107" s="42"/>
      <c r="J107" s="42"/>
      <c r="K107" s="183">
        <f>BK107</f>
        <v>0</v>
      </c>
      <c r="L107" s="42"/>
      <c r="M107" s="46"/>
      <c r="N107" s="97"/>
      <c r="O107" s="184"/>
      <c r="P107" s="98"/>
      <c r="Q107" s="185">
        <f>Q108+Q504+Q1238</f>
        <v>0</v>
      </c>
      <c r="R107" s="185">
        <f>R108+R504+R1238</f>
        <v>0</v>
      </c>
      <c r="S107" s="98"/>
      <c r="T107" s="186">
        <f>T108+T504+T1238</f>
        <v>0</v>
      </c>
      <c r="U107" s="98"/>
      <c r="V107" s="186">
        <f>V108+V504+V1238</f>
        <v>193.96426751094998</v>
      </c>
      <c r="W107" s="98"/>
      <c r="X107" s="186">
        <f>X108+X504+X1238</f>
        <v>153.7205706</v>
      </c>
      <c r="Y107" s="99"/>
      <c r="Z107" s="40"/>
      <c r="AA107" s="40"/>
      <c r="AB107" s="40"/>
      <c r="AC107" s="40"/>
      <c r="AD107" s="40"/>
      <c r="AE107" s="40"/>
      <c r="AT107" s="19" t="s">
        <v>76</v>
      </c>
      <c r="AU107" s="19" t="s">
        <v>115</v>
      </c>
      <c r="BK107" s="187">
        <f>BK108+BK504+BK1238</f>
        <v>0</v>
      </c>
    </row>
    <row r="108" s="12" customFormat="1" ht="25.92" customHeight="1">
      <c r="A108" s="12"/>
      <c r="B108" s="188"/>
      <c r="C108" s="189"/>
      <c r="D108" s="190" t="s">
        <v>76</v>
      </c>
      <c r="E108" s="191" t="s">
        <v>160</v>
      </c>
      <c r="F108" s="191" t="s">
        <v>161</v>
      </c>
      <c r="G108" s="189"/>
      <c r="H108" s="189"/>
      <c r="I108" s="192"/>
      <c r="J108" s="192"/>
      <c r="K108" s="193">
        <f>BK108</f>
        <v>0</v>
      </c>
      <c r="L108" s="189"/>
      <c r="M108" s="194"/>
      <c r="N108" s="195"/>
      <c r="O108" s="196"/>
      <c r="P108" s="196"/>
      <c r="Q108" s="197">
        <f>Q109+Q144+Q208+Q312+Q477+Q497</f>
        <v>0</v>
      </c>
      <c r="R108" s="197">
        <f>R109+R144+R208+R312+R477+R497</f>
        <v>0</v>
      </c>
      <c r="S108" s="196"/>
      <c r="T108" s="198">
        <f>T109+T144+T208+T312+T477+T497</f>
        <v>0</v>
      </c>
      <c r="U108" s="196"/>
      <c r="V108" s="198">
        <f>V109+V144+V208+V312+V477+V497</f>
        <v>166.69064028999998</v>
      </c>
      <c r="W108" s="196"/>
      <c r="X108" s="198">
        <f>X109+X144+X208+X312+X477+X497</f>
        <v>113.40164</v>
      </c>
      <c r="Y108" s="199"/>
      <c r="Z108" s="12"/>
      <c r="AA108" s="12"/>
      <c r="AB108" s="12"/>
      <c r="AC108" s="12"/>
      <c r="AD108" s="12"/>
      <c r="AE108" s="12"/>
      <c r="AR108" s="200" t="s">
        <v>85</v>
      </c>
      <c r="AT108" s="201" t="s">
        <v>76</v>
      </c>
      <c r="AU108" s="201" t="s">
        <v>77</v>
      </c>
      <c r="AY108" s="200" t="s">
        <v>162</v>
      </c>
      <c r="BK108" s="202">
        <f>BK109+BK144+BK208+BK312+BK477+BK497</f>
        <v>0</v>
      </c>
    </row>
    <row r="109" s="12" customFormat="1" ht="22.8" customHeight="1">
      <c r="A109" s="12"/>
      <c r="B109" s="188"/>
      <c r="C109" s="189"/>
      <c r="D109" s="190" t="s">
        <v>76</v>
      </c>
      <c r="E109" s="203" t="s">
        <v>92</v>
      </c>
      <c r="F109" s="203" t="s">
        <v>163</v>
      </c>
      <c r="G109" s="189"/>
      <c r="H109" s="189"/>
      <c r="I109" s="192"/>
      <c r="J109" s="192"/>
      <c r="K109" s="204">
        <f>BK109</f>
        <v>0</v>
      </c>
      <c r="L109" s="189"/>
      <c r="M109" s="194"/>
      <c r="N109" s="195"/>
      <c r="O109" s="196"/>
      <c r="P109" s="196"/>
      <c r="Q109" s="197">
        <f>SUM(Q110:Q143)</f>
        <v>0</v>
      </c>
      <c r="R109" s="197">
        <f>SUM(R110:R143)</f>
        <v>0</v>
      </c>
      <c r="S109" s="196"/>
      <c r="T109" s="198">
        <f>SUM(T110:T143)</f>
        <v>0</v>
      </c>
      <c r="U109" s="196"/>
      <c r="V109" s="198">
        <f>SUM(V110:V143)</f>
        <v>19.8475544</v>
      </c>
      <c r="W109" s="196"/>
      <c r="X109" s="198">
        <f>SUM(X110:X143)</f>
        <v>0</v>
      </c>
      <c r="Y109" s="199"/>
      <c r="Z109" s="12"/>
      <c r="AA109" s="12"/>
      <c r="AB109" s="12"/>
      <c r="AC109" s="12"/>
      <c r="AD109" s="12"/>
      <c r="AE109" s="12"/>
      <c r="AR109" s="200" t="s">
        <v>85</v>
      </c>
      <c r="AT109" s="201" t="s">
        <v>76</v>
      </c>
      <c r="AU109" s="201" t="s">
        <v>85</v>
      </c>
      <c r="AY109" s="200" t="s">
        <v>162</v>
      </c>
      <c r="BK109" s="202">
        <f>SUM(BK110:BK143)</f>
        <v>0</v>
      </c>
    </row>
    <row r="110" s="2" customFormat="1">
      <c r="A110" s="40"/>
      <c r="B110" s="41"/>
      <c r="C110" s="205" t="s">
        <v>85</v>
      </c>
      <c r="D110" s="205" t="s">
        <v>164</v>
      </c>
      <c r="E110" s="206" t="s">
        <v>165</v>
      </c>
      <c r="F110" s="207" t="s">
        <v>166</v>
      </c>
      <c r="G110" s="208" t="s">
        <v>167</v>
      </c>
      <c r="H110" s="209">
        <v>178</v>
      </c>
      <c r="I110" s="210"/>
      <c r="J110" s="210"/>
      <c r="K110" s="211">
        <f>ROUND(P110*H110,2)</f>
        <v>0</v>
      </c>
      <c r="L110" s="207" t="s">
        <v>168</v>
      </c>
      <c r="M110" s="46"/>
      <c r="N110" s="212" t="s">
        <v>20</v>
      </c>
      <c r="O110" s="213" t="s">
        <v>46</v>
      </c>
      <c r="P110" s="214">
        <f>I110+J110</f>
        <v>0</v>
      </c>
      <c r="Q110" s="214">
        <f>ROUND(I110*H110,2)</f>
        <v>0</v>
      </c>
      <c r="R110" s="214">
        <f>ROUND(J110*H110,2)</f>
        <v>0</v>
      </c>
      <c r="S110" s="86"/>
      <c r="T110" s="215">
        <f>S110*H110</f>
        <v>0</v>
      </c>
      <c r="U110" s="215">
        <v>0.048430000000000001</v>
      </c>
      <c r="V110" s="215">
        <f>U110*H110</f>
        <v>8.6205400000000001</v>
      </c>
      <c r="W110" s="215">
        <v>0</v>
      </c>
      <c r="X110" s="215">
        <f>W110*H110</f>
        <v>0</v>
      </c>
      <c r="Y110" s="216" t="s">
        <v>20</v>
      </c>
      <c r="Z110" s="40"/>
      <c r="AA110" s="40"/>
      <c r="AB110" s="40"/>
      <c r="AC110" s="40"/>
      <c r="AD110" s="40"/>
      <c r="AE110" s="40"/>
      <c r="AR110" s="217" t="s">
        <v>169</v>
      </c>
      <c r="AT110" s="217" t="s">
        <v>164</v>
      </c>
      <c r="AU110" s="217" t="s">
        <v>87</v>
      </c>
      <c r="AY110" s="19" t="s">
        <v>162</v>
      </c>
      <c r="BE110" s="218">
        <f>IF(O110="základní",K110,0)</f>
        <v>0</v>
      </c>
      <c r="BF110" s="218">
        <f>IF(O110="snížená",K110,0)</f>
        <v>0</v>
      </c>
      <c r="BG110" s="218">
        <f>IF(O110="zákl. přenesená",K110,0)</f>
        <v>0</v>
      </c>
      <c r="BH110" s="218">
        <f>IF(O110="sníž. přenesená",K110,0)</f>
        <v>0</v>
      </c>
      <c r="BI110" s="218">
        <f>IF(O110="nulová",K110,0)</f>
        <v>0</v>
      </c>
      <c r="BJ110" s="19" t="s">
        <v>85</v>
      </c>
      <c r="BK110" s="218">
        <f>ROUND(P110*H110,2)</f>
        <v>0</v>
      </c>
      <c r="BL110" s="19" t="s">
        <v>169</v>
      </c>
      <c r="BM110" s="217" t="s">
        <v>170</v>
      </c>
    </row>
    <row r="111" s="2" customFormat="1">
      <c r="A111" s="40"/>
      <c r="B111" s="41"/>
      <c r="C111" s="42"/>
      <c r="D111" s="219" t="s">
        <v>171</v>
      </c>
      <c r="E111" s="42"/>
      <c r="F111" s="220" t="s">
        <v>172</v>
      </c>
      <c r="G111" s="42"/>
      <c r="H111" s="42"/>
      <c r="I111" s="221"/>
      <c r="J111" s="221"/>
      <c r="K111" s="42"/>
      <c r="L111" s="42"/>
      <c r="M111" s="46"/>
      <c r="N111" s="222"/>
      <c r="O111" s="223"/>
      <c r="P111" s="86"/>
      <c r="Q111" s="86"/>
      <c r="R111" s="86"/>
      <c r="S111" s="86"/>
      <c r="T111" s="86"/>
      <c r="U111" s="86"/>
      <c r="V111" s="86"/>
      <c r="W111" s="86"/>
      <c r="X111" s="86"/>
      <c r="Y111" s="87"/>
      <c r="Z111" s="40"/>
      <c r="AA111" s="40"/>
      <c r="AB111" s="40"/>
      <c r="AC111" s="40"/>
      <c r="AD111" s="40"/>
      <c r="AE111" s="40"/>
      <c r="AT111" s="19" t="s">
        <v>171</v>
      </c>
      <c r="AU111" s="19" t="s">
        <v>87</v>
      </c>
    </row>
    <row r="112" s="2" customFormat="1">
      <c r="A112" s="40"/>
      <c r="B112" s="41"/>
      <c r="C112" s="42"/>
      <c r="D112" s="224" t="s">
        <v>173</v>
      </c>
      <c r="E112" s="42"/>
      <c r="F112" s="225" t="s">
        <v>174</v>
      </c>
      <c r="G112" s="42"/>
      <c r="H112" s="42"/>
      <c r="I112" s="221"/>
      <c r="J112" s="221"/>
      <c r="K112" s="42"/>
      <c r="L112" s="42"/>
      <c r="M112" s="46"/>
      <c r="N112" s="222"/>
      <c r="O112" s="223"/>
      <c r="P112" s="86"/>
      <c r="Q112" s="86"/>
      <c r="R112" s="86"/>
      <c r="S112" s="86"/>
      <c r="T112" s="86"/>
      <c r="U112" s="86"/>
      <c r="V112" s="86"/>
      <c r="W112" s="86"/>
      <c r="X112" s="86"/>
      <c r="Y112" s="87"/>
      <c r="Z112" s="40"/>
      <c r="AA112" s="40"/>
      <c r="AB112" s="40"/>
      <c r="AC112" s="40"/>
      <c r="AD112" s="40"/>
      <c r="AE112" s="40"/>
      <c r="AT112" s="19" t="s">
        <v>173</v>
      </c>
      <c r="AU112" s="19" t="s">
        <v>87</v>
      </c>
    </row>
    <row r="113" s="2" customFormat="1">
      <c r="A113" s="40"/>
      <c r="B113" s="41"/>
      <c r="C113" s="42"/>
      <c r="D113" s="219" t="s">
        <v>175</v>
      </c>
      <c r="E113" s="42"/>
      <c r="F113" s="226" t="s">
        <v>176</v>
      </c>
      <c r="G113" s="42"/>
      <c r="H113" s="42"/>
      <c r="I113" s="221"/>
      <c r="J113" s="221"/>
      <c r="K113" s="42"/>
      <c r="L113" s="42"/>
      <c r="M113" s="46"/>
      <c r="N113" s="222"/>
      <c r="O113" s="223"/>
      <c r="P113" s="86"/>
      <c r="Q113" s="86"/>
      <c r="R113" s="86"/>
      <c r="S113" s="86"/>
      <c r="T113" s="86"/>
      <c r="U113" s="86"/>
      <c r="V113" s="86"/>
      <c r="W113" s="86"/>
      <c r="X113" s="86"/>
      <c r="Y113" s="87"/>
      <c r="Z113" s="40"/>
      <c r="AA113" s="40"/>
      <c r="AB113" s="40"/>
      <c r="AC113" s="40"/>
      <c r="AD113" s="40"/>
      <c r="AE113" s="40"/>
      <c r="AT113" s="19" t="s">
        <v>175</v>
      </c>
      <c r="AU113" s="19" t="s">
        <v>87</v>
      </c>
    </row>
    <row r="114" s="13" customFormat="1">
      <c r="A114" s="13"/>
      <c r="B114" s="227"/>
      <c r="C114" s="228"/>
      <c r="D114" s="219" t="s">
        <v>177</v>
      </c>
      <c r="E114" s="229" t="s">
        <v>20</v>
      </c>
      <c r="F114" s="230" t="s">
        <v>178</v>
      </c>
      <c r="G114" s="228"/>
      <c r="H114" s="231">
        <v>178</v>
      </c>
      <c r="I114" s="232"/>
      <c r="J114" s="232"/>
      <c r="K114" s="228"/>
      <c r="L114" s="228"/>
      <c r="M114" s="233"/>
      <c r="N114" s="234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6"/>
      <c r="Z114" s="13"/>
      <c r="AA114" s="13"/>
      <c r="AB114" s="13"/>
      <c r="AC114" s="13"/>
      <c r="AD114" s="13"/>
      <c r="AE114" s="13"/>
      <c r="AT114" s="237" t="s">
        <v>177</v>
      </c>
      <c r="AU114" s="237" t="s">
        <v>87</v>
      </c>
      <c r="AV114" s="13" t="s">
        <v>87</v>
      </c>
      <c r="AW114" s="13" t="s">
        <v>5</v>
      </c>
      <c r="AX114" s="13" t="s">
        <v>85</v>
      </c>
      <c r="AY114" s="237" t="s">
        <v>162</v>
      </c>
    </row>
    <row r="115" s="2" customFormat="1">
      <c r="A115" s="40"/>
      <c r="B115" s="41"/>
      <c r="C115" s="205" t="s">
        <v>87</v>
      </c>
      <c r="D115" s="205" t="s">
        <v>164</v>
      </c>
      <c r="E115" s="206" t="s">
        <v>179</v>
      </c>
      <c r="F115" s="207" t="s">
        <v>180</v>
      </c>
      <c r="G115" s="208" t="s">
        <v>167</v>
      </c>
      <c r="H115" s="209">
        <v>10</v>
      </c>
      <c r="I115" s="210"/>
      <c r="J115" s="210"/>
      <c r="K115" s="211">
        <f>ROUND(P115*H115,2)</f>
        <v>0</v>
      </c>
      <c r="L115" s="207" t="s">
        <v>168</v>
      </c>
      <c r="M115" s="46"/>
      <c r="N115" s="212" t="s">
        <v>20</v>
      </c>
      <c r="O115" s="213" t="s">
        <v>46</v>
      </c>
      <c r="P115" s="214">
        <f>I115+J115</f>
        <v>0</v>
      </c>
      <c r="Q115" s="214">
        <f>ROUND(I115*H115,2)</f>
        <v>0</v>
      </c>
      <c r="R115" s="214">
        <f>ROUND(J115*H115,2)</f>
        <v>0</v>
      </c>
      <c r="S115" s="86"/>
      <c r="T115" s="215">
        <f>S115*H115</f>
        <v>0</v>
      </c>
      <c r="U115" s="215">
        <v>0.18142</v>
      </c>
      <c r="V115" s="215">
        <f>U115*H115</f>
        <v>1.8142</v>
      </c>
      <c r="W115" s="215">
        <v>0</v>
      </c>
      <c r="X115" s="215">
        <f>W115*H115</f>
        <v>0</v>
      </c>
      <c r="Y115" s="216" t="s">
        <v>20</v>
      </c>
      <c r="Z115" s="40"/>
      <c r="AA115" s="40"/>
      <c r="AB115" s="40"/>
      <c r="AC115" s="40"/>
      <c r="AD115" s="40"/>
      <c r="AE115" s="40"/>
      <c r="AR115" s="217" t="s">
        <v>169</v>
      </c>
      <c r="AT115" s="217" t="s">
        <v>164</v>
      </c>
      <c r="AU115" s="217" t="s">
        <v>87</v>
      </c>
      <c r="AY115" s="19" t="s">
        <v>162</v>
      </c>
      <c r="BE115" s="218">
        <f>IF(O115="základní",K115,0)</f>
        <v>0</v>
      </c>
      <c r="BF115" s="218">
        <f>IF(O115="snížená",K115,0)</f>
        <v>0</v>
      </c>
      <c r="BG115" s="218">
        <f>IF(O115="zákl. přenesená",K115,0)</f>
        <v>0</v>
      </c>
      <c r="BH115" s="218">
        <f>IF(O115="sníž. přenesená",K115,0)</f>
        <v>0</v>
      </c>
      <c r="BI115" s="218">
        <f>IF(O115="nulová",K115,0)</f>
        <v>0</v>
      </c>
      <c r="BJ115" s="19" t="s">
        <v>85</v>
      </c>
      <c r="BK115" s="218">
        <f>ROUND(P115*H115,2)</f>
        <v>0</v>
      </c>
      <c r="BL115" s="19" t="s">
        <v>169</v>
      </c>
      <c r="BM115" s="217" t="s">
        <v>181</v>
      </c>
    </row>
    <row r="116" s="2" customFormat="1">
      <c r="A116" s="40"/>
      <c r="B116" s="41"/>
      <c r="C116" s="42"/>
      <c r="D116" s="219" t="s">
        <v>171</v>
      </c>
      <c r="E116" s="42"/>
      <c r="F116" s="220" t="s">
        <v>182</v>
      </c>
      <c r="G116" s="42"/>
      <c r="H116" s="42"/>
      <c r="I116" s="221"/>
      <c r="J116" s="221"/>
      <c r="K116" s="42"/>
      <c r="L116" s="42"/>
      <c r="M116" s="46"/>
      <c r="N116" s="222"/>
      <c r="O116" s="223"/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40"/>
      <c r="AA116" s="40"/>
      <c r="AB116" s="40"/>
      <c r="AC116" s="40"/>
      <c r="AD116" s="40"/>
      <c r="AE116" s="40"/>
      <c r="AT116" s="19" t="s">
        <v>171</v>
      </c>
      <c r="AU116" s="19" t="s">
        <v>87</v>
      </c>
    </row>
    <row r="117" s="2" customFormat="1">
      <c r="A117" s="40"/>
      <c r="B117" s="41"/>
      <c r="C117" s="42"/>
      <c r="D117" s="224" t="s">
        <v>173</v>
      </c>
      <c r="E117" s="42"/>
      <c r="F117" s="225" t="s">
        <v>183</v>
      </c>
      <c r="G117" s="42"/>
      <c r="H117" s="42"/>
      <c r="I117" s="221"/>
      <c r="J117" s="221"/>
      <c r="K117" s="42"/>
      <c r="L117" s="42"/>
      <c r="M117" s="46"/>
      <c r="N117" s="222"/>
      <c r="O117" s="223"/>
      <c r="P117" s="86"/>
      <c r="Q117" s="86"/>
      <c r="R117" s="86"/>
      <c r="S117" s="86"/>
      <c r="T117" s="86"/>
      <c r="U117" s="86"/>
      <c r="V117" s="86"/>
      <c r="W117" s="86"/>
      <c r="X117" s="86"/>
      <c r="Y117" s="87"/>
      <c r="Z117" s="40"/>
      <c r="AA117" s="40"/>
      <c r="AB117" s="40"/>
      <c r="AC117" s="40"/>
      <c r="AD117" s="40"/>
      <c r="AE117" s="40"/>
      <c r="AT117" s="19" t="s">
        <v>173</v>
      </c>
      <c r="AU117" s="19" t="s">
        <v>87</v>
      </c>
    </row>
    <row r="118" s="2" customFormat="1">
      <c r="A118" s="40"/>
      <c r="B118" s="41"/>
      <c r="C118" s="42"/>
      <c r="D118" s="219" t="s">
        <v>175</v>
      </c>
      <c r="E118" s="42"/>
      <c r="F118" s="226" t="s">
        <v>184</v>
      </c>
      <c r="G118" s="42"/>
      <c r="H118" s="42"/>
      <c r="I118" s="221"/>
      <c r="J118" s="221"/>
      <c r="K118" s="42"/>
      <c r="L118" s="42"/>
      <c r="M118" s="46"/>
      <c r="N118" s="222"/>
      <c r="O118" s="223"/>
      <c r="P118" s="86"/>
      <c r="Q118" s="86"/>
      <c r="R118" s="86"/>
      <c r="S118" s="86"/>
      <c r="T118" s="86"/>
      <c r="U118" s="86"/>
      <c r="V118" s="86"/>
      <c r="W118" s="86"/>
      <c r="X118" s="86"/>
      <c r="Y118" s="87"/>
      <c r="Z118" s="40"/>
      <c r="AA118" s="40"/>
      <c r="AB118" s="40"/>
      <c r="AC118" s="40"/>
      <c r="AD118" s="40"/>
      <c r="AE118" s="40"/>
      <c r="AT118" s="19" t="s">
        <v>175</v>
      </c>
      <c r="AU118" s="19" t="s">
        <v>87</v>
      </c>
    </row>
    <row r="119" s="13" customFormat="1">
      <c r="A119" s="13"/>
      <c r="B119" s="227"/>
      <c r="C119" s="228"/>
      <c r="D119" s="219" t="s">
        <v>177</v>
      </c>
      <c r="E119" s="229" t="s">
        <v>20</v>
      </c>
      <c r="F119" s="230" t="s">
        <v>185</v>
      </c>
      <c r="G119" s="228"/>
      <c r="H119" s="231">
        <v>10</v>
      </c>
      <c r="I119" s="232"/>
      <c r="J119" s="232"/>
      <c r="K119" s="228"/>
      <c r="L119" s="228"/>
      <c r="M119" s="233"/>
      <c r="N119" s="234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6"/>
      <c r="Z119" s="13"/>
      <c r="AA119" s="13"/>
      <c r="AB119" s="13"/>
      <c r="AC119" s="13"/>
      <c r="AD119" s="13"/>
      <c r="AE119" s="13"/>
      <c r="AT119" s="237" t="s">
        <v>177</v>
      </c>
      <c r="AU119" s="237" t="s">
        <v>87</v>
      </c>
      <c r="AV119" s="13" t="s">
        <v>87</v>
      </c>
      <c r="AW119" s="13" t="s">
        <v>5</v>
      </c>
      <c r="AX119" s="13" t="s">
        <v>85</v>
      </c>
      <c r="AY119" s="237" t="s">
        <v>162</v>
      </c>
    </row>
    <row r="120" s="2" customFormat="1" ht="24.15" customHeight="1">
      <c r="A120" s="40"/>
      <c r="B120" s="41"/>
      <c r="C120" s="205" t="s">
        <v>92</v>
      </c>
      <c r="D120" s="205" t="s">
        <v>164</v>
      </c>
      <c r="E120" s="206" t="s">
        <v>186</v>
      </c>
      <c r="F120" s="207" t="s">
        <v>187</v>
      </c>
      <c r="G120" s="208" t="s">
        <v>90</v>
      </c>
      <c r="H120" s="209">
        <v>18.399999999999999</v>
      </c>
      <c r="I120" s="210"/>
      <c r="J120" s="210"/>
      <c r="K120" s="211">
        <f>ROUND(P120*H120,2)</f>
        <v>0</v>
      </c>
      <c r="L120" s="207" t="s">
        <v>168</v>
      </c>
      <c r="M120" s="46"/>
      <c r="N120" s="212" t="s">
        <v>20</v>
      </c>
      <c r="O120" s="213" t="s">
        <v>46</v>
      </c>
      <c r="P120" s="214">
        <f>I120+J120</f>
        <v>0</v>
      </c>
      <c r="Q120" s="214">
        <f>ROUND(I120*H120,2)</f>
        <v>0</v>
      </c>
      <c r="R120" s="214">
        <f>ROUND(J120*H120,2)</f>
        <v>0</v>
      </c>
      <c r="S120" s="86"/>
      <c r="T120" s="215">
        <f>S120*H120</f>
        <v>0</v>
      </c>
      <c r="U120" s="215">
        <v>0.011169999999999999</v>
      </c>
      <c r="V120" s="215">
        <f>U120*H120</f>
        <v>0.20552799999999996</v>
      </c>
      <c r="W120" s="215">
        <v>0</v>
      </c>
      <c r="X120" s="215">
        <f>W120*H120</f>
        <v>0</v>
      </c>
      <c r="Y120" s="216" t="s">
        <v>20</v>
      </c>
      <c r="Z120" s="40"/>
      <c r="AA120" s="40"/>
      <c r="AB120" s="40"/>
      <c r="AC120" s="40"/>
      <c r="AD120" s="40"/>
      <c r="AE120" s="40"/>
      <c r="AR120" s="217" t="s">
        <v>169</v>
      </c>
      <c r="AT120" s="217" t="s">
        <v>164</v>
      </c>
      <c r="AU120" s="217" t="s">
        <v>87</v>
      </c>
      <c r="AY120" s="19" t="s">
        <v>162</v>
      </c>
      <c r="BE120" s="218">
        <f>IF(O120="základní",K120,0)</f>
        <v>0</v>
      </c>
      <c r="BF120" s="218">
        <f>IF(O120="snížená",K120,0)</f>
        <v>0</v>
      </c>
      <c r="BG120" s="218">
        <f>IF(O120="zákl. přenesená",K120,0)</f>
        <v>0</v>
      </c>
      <c r="BH120" s="218">
        <f>IF(O120="sníž. přenesená",K120,0)</f>
        <v>0</v>
      </c>
      <c r="BI120" s="218">
        <f>IF(O120="nulová",K120,0)</f>
        <v>0</v>
      </c>
      <c r="BJ120" s="19" t="s">
        <v>85</v>
      </c>
      <c r="BK120" s="218">
        <f>ROUND(P120*H120,2)</f>
        <v>0</v>
      </c>
      <c r="BL120" s="19" t="s">
        <v>169</v>
      </c>
      <c r="BM120" s="217" t="s">
        <v>188</v>
      </c>
    </row>
    <row r="121" s="2" customFormat="1">
      <c r="A121" s="40"/>
      <c r="B121" s="41"/>
      <c r="C121" s="42"/>
      <c r="D121" s="219" t="s">
        <v>171</v>
      </c>
      <c r="E121" s="42"/>
      <c r="F121" s="220" t="s">
        <v>189</v>
      </c>
      <c r="G121" s="42"/>
      <c r="H121" s="42"/>
      <c r="I121" s="221"/>
      <c r="J121" s="221"/>
      <c r="K121" s="42"/>
      <c r="L121" s="42"/>
      <c r="M121" s="46"/>
      <c r="N121" s="222"/>
      <c r="O121" s="223"/>
      <c r="P121" s="86"/>
      <c r="Q121" s="86"/>
      <c r="R121" s="86"/>
      <c r="S121" s="86"/>
      <c r="T121" s="86"/>
      <c r="U121" s="86"/>
      <c r="V121" s="86"/>
      <c r="W121" s="86"/>
      <c r="X121" s="86"/>
      <c r="Y121" s="87"/>
      <c r="Z121" s="40"/>
      <c r="AA121" s="40"/>
      <c r="AB121" s="40"/>
      <c r="AC121" s="40"/>
      <c r="AD121" s="40"/>
      <c r="AE121" s="40"/>
      <c r="AT121" s="19" t="s">
        <v>171</v>
      </c>
      <c r="AU121" s="19" t="s">
        <v>87</v>
      </c>
    </row>
    <row r="122" s="2" customFormat="1">
      <c r="A122" s="40"/>
      <c r="B122" s="41"/>
      <c r="C122" s="42"/>
      <c r="D122" s="224" t="s">
        <v>173</v>
      </c>
      <c r="E122" s="42"/>
      <c r="F122" s="225" t="s">
        <v>190</v>
      </c>
      <c r="G122" s="42"/>
      <c r="H122" s="42"/>
      <c r="I122" s="221"/>
      <c r="J122" s="221"/>
      <c r="K122" s="42"/>
      <c r="L122" s="42"/>
      <c r="M122" s="46"/>
      <c r="N122" s="222"/>
      <c r="O122" s="223"/>
      <c r="P122" s="86"/>
      <c r="Q122" s="86"/>
      <c r="R122" s="86"/>
      <c r="S122" s="86"/>
      <c r="T122" s="86"/>
      <c r="U122" s="86"/>
      <c r="V122" s="86"/>
      <c r="W122" s="86"/>
      <c r="X122" s="86"/>
      <c r="Y122" s="87"/>
      <c r="Z122" s="40"/>
      <c r="AA122" s="40"/>
      <c r="AB122" s="40"/>
      <c r="AC122" s="40"/>
      <c r="AD122" s="40"/>
      <c r="AE122" s="40"/>
      <c r="AT122" s="19" t="s">
        <v>173</v>
      </c>
      <c r="AU122" s="19" t="s">
        <v>87</v>
      </c>
    </row>
    <row r="123" s="2" customFormat="1">
      <c r="A123" s="40"/>
      <c r="B123" s="41"/>
      <c r="C123" s="42"/>
      <c r="D123" s="219" t="s">
        <v>175</v>
      </c>
      <c r="E123" s="42"/>
      <c r="F123" s="226" t="s">
        <v>191</v>
      </c>
      <c r="G123" s="42"/>
      <c r="H123" s="42"/>
      <c r="I123" s="221"/>
      <c r="J123" s="221"/>
      <c r="K123" s="42"/>
      <c r="L123" s="42"/>
      <c r="M123" s="46"/>
      <c r="N123" s="222"/>
      <c r="O123" s="223"/>
      <c r="P123" s="86"/>
      <c r="Q123" s="86"/>
      <c r="R123" s="86"/>
      <c r="S123" s="86"/>
      <c r="T123" s="86"/>
      <c r="U123" s="86"/>
      <c r="V123" s="86"/>
      <c r="W123" s="86"/>
      <c r="X123" s="86"/>
      <c r="Y123" s="87"/>
      <c r="Z123" s="40"/>
      <c r="AA123" s="40"/>
      <c r="AB123" s="40"/>
      <c r="AC123" s="40"/>
      <c r="AD123" s="40"/>
      <c r="AE123" s="40"/>
      <c r="AT123" s="19" t="s">
        <v>175</v>
      </c>
      <c r="AU123" s="19" t="s">
        <v>87</v>
      </c>
    </row>
    <row r="124" s="14" customFormat="1">
      <c r="A124" s="14"/>
      <c r="B124" s="238"/>
      <c r="C124" s="239"/>
      <c r="D124" s="219" t="s">
        <v>177</v>
      </c>
      <c r="E124" s="240" t="s">
        <v>20</v>
      </c>
      <c r="F124" s="241" t="s">
        <v>192</v>
      </c>
      <c r="G124" s="239"/>
      <c r="H124" s="240" t="s">
        <v>20</v>
      </c>
      <c r="I124" s="242"/>
      <c r="J124" s="242"/>
      <c r="K124" s="239"/>
      <c r="L124" s="239"/>
      <c r="M124" s="243"/>
      <c r="N124" s="244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6"/>
      <c r="Z124" s="14"/>
      <c r="AA124" s="14"/>
      <c r="AB124" s="14"/>
      <c r="AC124" s="14"/>
      <c r="AD124" s="14"/>
      <c r="AE124" s="14"/>
      <c r="AT124" s="247" t="s">
        <v>177</v>
      </c>
      <c r="AU124" s="247" t="s">
        <v>87</v>
      </c>
      <c r="AV124" s="14" t="s">
        <v>85</v>
      </c>
      <c r="AW124" s="14" t="s">
        <v>5</v>
      </c>
      <c r="AX124" s="14" t="s">
        <v>77</v>
      </c>
      <c r="AY124" s="247" t="s">
        <v>162</v>
      </c>
    </row>
    <row r="125" s="13" customFormat="1">
      <c r="A125" s="13"/>
      <c r="B125" s="227"/>
      <c r="C125" s="228"/>
      <c r="D125" s="219" t="s">
        <v>177</v>
      </c>
      <c r="E125" s="229" t="s">
        <v>20</v>
      </c>
      <c r="F125" s="230" t="s">
        <v>193</v>
      </c>
      <c r="G125" s="228"/>
      <c r="H125" s="231">
        <v>17.800000000000001</v>
      </c>
      <c r="I125" s="232"/>
      <c r="J125" s="232"/>
      <c r="K125" s="228"/>
      <c r="L125" s="228"/>
      <c r="M125" s="233"/>
      <c r="N125" s="234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6"/>
      <c r="Z125" s="13"/>
      <c r="AA125" s="13"/>
      <c r="AB125" s="13"/>
      <c r="AC125" s="13"/>
      <c r="AD125" s="13"/>
      <c r="AE125" s="13"/>
      <c r="AT125" s="237" t="s">
        <v>177</v>
      </c>
      <c r="AU125" s="237" t="s">
        <v>87</v>
      </c>
      <c r="AV125" s="13" t="s">
        <v>87</v>
      </c>
      <c r="AW125" s="13" t="s">
        <v>5</v>
      </c>
      <c r="AX125" s="13" t="s">
        <v>77</v>
      </c>
      <c r="AY125" s="237" t="s">
        <v>162</v>
      </c>
    </row>
    <row r="126" s="13" customFormat="1">
      <c r="A126" s="13"/>
      <c r="B126" s="227"/>
      <c r="C126" s="228"/>
      <c r="D126" s="219" t="s">
        <v>177</v>
      </c>
      <c r="E126" s="229" t="s">
        <v>20</v>
      </c>
      <c r="F126" s="230" t="s">
        <v>194</v>
      </c>
      <c r="G126" s="228"/>
      <c r="H126" s="231">
        <v>0.59999999999999998</v>
      </c>
      <c r="I126" s="232"/>
      <c r="J126" s="232"/>
      <c r="K126" s="228"/>
      <c r="L126" s="228"/>
      <c r="M126" s="233"/>
      <c r="N126" s="234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6"/>
      <c r="Z126" s="13"/>
      <c r="AA126" s="13"/>
      <c r="AB126" s="13"/>
      <c r="AC126" s="13"/>
      <c r="AD126" s="13"/>
      <c r="AE126" s="13"/>
      <c r="AT126" s="237" t="s">
        <v>177</v>
      </c>
      <c r="AU126" s="237" t="s">
        <v>87</v>
      </c>
      <c r="AV126" s="13" t="s">
        <v>87</v>
      </c>
      <c r="AW126" s="13" t="s">
        <v>5</v>
      </c>
      <c r="AX126" s="13" t="s">
        <v>77</v>
      </c>
      <c r="AY126" s="237" t="s">
        <v>162</v>
      </c>
    </row>
    <row r="127" s="15" customFormat="1">
      <c r="A127" s="15"/>
      <c r="B127" s="248"/>
      <c r="C127" s="249"/>
      <c r="D127" s="219" t="s">
        <v>177</v>
      </c>
      <c r="E127" s="250" t="s">
        <v>20</v>
      </c>
      <c r="F127" s="251" t="s">
        <v>195</v>
      </c>
      <c r="G127" s="249"/>
      <c r="H127" s="252">
        <v>18.399999999999999</v>
      </c>
      <c r="I127" s="253"/>
      <c r="J127" s="253"/>
      <c r="K127" s="249"/>
      <c r="L127" s="249"/>
      <c r="M127" s="254"/>
      <c r="N127" s="255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7"/>
      <c r="Z127" s="15"/>
      <c r="AA127" s="15"/>
      <c r="AB127" s="15"/>
      <c r="AC127" s="15"/>
      <c r="AD127" s="15"/>
      <c r="AE127" s="15"/>
      <c r="AT127" s="258" t="s">
        <v>177</v>
      </c>
      <c r="AU127" s="258" t="s">
        <v>87</v>
      </c>
      <c r="AV127" s="15" t="s">
        <v>169</v>
      </c>
      <c r="AW127" s="15" t="s">
        <v>5</v>
      </c>
      <c r="AX127" s="15" t="s">
        <v>85</v>
      </c>
      <c r="AY127" s="258" t="s">
        <v>162</v>
      </c>
    </row>
    <row r="128" s="2" customFormat="1" ht="24.15" customHeight="1">
      <c r="A128" s="40"/>
      <c r="B128" s="41"/>
      <c r="C128" s="205" t="s">
        <v>169</v>
      </c>
      <c r="D128" s="205" t="s">
        <v>164</v>
      </c>
      <c r="E128" s="206" t="s">
        <v>196</v>
      </c>
      <c r="F128" s="207" t="s">
        <v>197</v>
      </c>
      <c r="G128" s="208" t="s">
        <v>90</v>
      </c>
      <c r="H128" s="209">
        <v>18.399999999999999</v>
      </c>
      <c r="I128" s="210"/>
      <c r="J128" s="210"/>
      <c r="K128" s="211">
        <f>ROUND(P128*H128,2)</f>
        <v>0</v>
      </c>
      <c r="L128" s="207" t="s">
        <v>168</v>
      </c>
      <c r="M128" s="46"/>
      <c r="N128" s="212" t="s">
        <v>20</v>
      </c>
      <c r="O128" s="213" t="s">
        <v>46</v>
      </c>
      <c r="P128" s="214">
        <f>I128+J128</f>
        <v>0</v>
      </c>
      <c r="Q128" s="214">
        <f>ROUND(I128*H128,2)</f>
        <v>0</v>
      </c>
      <c r="R128" s="214">
        <f>ROUND(J128*H128,2)</f>
        <v>0</v>
      </c>
      <c r="S128" s="86"/>
      <c r="T128" s="215">
        <f>S128*H128</f>
        <v>0</v>
      </c>
      <c r="U128" s="215">
        <v>0</v>
      </c>
      <c r="V128" s="215">
        <f>U128*H128</f>
        <v>0</v>
      </c>
      <c r="W128" s="215">
        <v>0</v>
      </c>
      <c r="X128" s="215">
        <f>W128*H128</f>
        <v>0</v>
      </c>
      <c r="Y128" s="216" t="s">
        <v>20</v>
      </c>
      <c r="Z128" s="40"/>
      <c r="AA128" s="40"/>
      <c r="AB128" s="40"/>
      <c r="AC128" s="40"/>
      <c r="AD128" s="40"/>
      <c r="AE128" s="40"/>
      <c r="AR128" s="217" t="s">
        <v>169</v>
      </c>
      <c r="AT128" s="217" t="s">
        <v>164</v>
      </c>
      <c r="AU128" s="217" t="s">
        <v>87</v>
      </c>
      <c r="AY128" s="19" t="s">
        <v>162</v>
      </c>
      <c r="BE128" s="218">
        <f>IF(O128="základní",K128,0)</f>
        <v>0</v>
      </c>
      <c r="BF128" s="218">
        <f>IF(O128="snížená",K128,0)</f>
        <v>0</v>
      </c>
      <c r="BG128" s="218">
        <f>IF(O128="zákl. přenesená",K128,0)</f>
        <v>0</v>
      </c>
      <c r="BH128" s="218">
        <f>IF(O128="sníž. přenesená",K128,0)</f>
        <v>0</v>
      </c>
      <c r="BI128" s="218">
        <f>IF(O128="nulová",K128,0)</f>
        <v>0</v>
      </c>
      <c r="BJ128" s="19" t="s">
        <v>85</v>
      </c>
      <c r="BK128" s="218">
        <f>ROUND(P128*H128,2)</f>
        <v>0</v>
      </c>
      <c r="BL128" s="19" t="s">
        <v>169</v>
      </c>
      <c r="BM128" s="217" t="s">
        <v>198</v>
      </c>
    </row>
    <row r="129" s="2" customFormat="1">
      <c r="A129" s="40"/>
      <c r="B129" s="41"/>
      <c r="C129" s="42"/>
      <c r="D129" s="219" t="s">
        <v>171</v>
      </c>
      <c r="E129" s="42"/>
      <c r="F129" s="220" t="s">
        <v>199</v>
      </c>
      <c r="G129" s="42"/>
      <c r="H129" s="42"/>
      <c r="I129" s="221"/>
      <c r="J129" s="221"/>
      <c r="K129" s="42"/>
      <c r="L129" s="42"/>
      <c r="M129" s="46"/>
      <c r="N129" s="222"/>
      <c r="O129" s="223"/>
      <c r="P129" s="86"/>
      <c r="Q129" s="86"/>
      <c r="R129" s="86"/>
      <c r="S129" s="86"/>
      <c r="T129" s="86"/>
      <c r="U129" s="86"/>
      <c r="V129" s="86"/>
      <c r="W129" s="86"/>
      <c r="X129" s="86"/>
      <c r="Y129" s="87"/>
      <c r="Z129" s="40"/>
      <c r="AA129" s="40"/>
      <c r="AB129" s="40"/>
      <c r="AC129" s="40"/>
      <c r="AD129" s="40"/>
      <c r="AE129" s="40"/>
      <c r="AT129" s="19" t="s">
        <v>171</v>
      </c>
      <c r="AU129" s="19" t="s">
        <v>87</v>
      </c>
    </row>
    <row r="130" s="2" customFormat="1">
      <c r="A130" s="40"/>
      <c r="B130" s="41"/>
      <c r="C130" s="42"/>
      <c r="D130" s="224" t="s">
        <v>173</v>
      </c>
      <c r="E130" s="42"/>
      <c r="F130" s="225" t="s">
        <v>200</v>
      </c>
      <c r="G130" s="42"/>
      <c r="H130" s="42"/>
      <c r="I130" s="221"/>
      <c r="J130" s="221"/>
      <c r="K130" s="42"/>
      <c r="L130" s="42"/>
      <c r="M130" s="46"/>
      <c r="N130" s="222"/>
      <c r="O130" s="223"/>
      <c r="P130" s="86"/>
      <c r="Q130" s="86"/>
      <c r="R130" s="86"/>
      <c r="S130" s="86"/>
      <c r="T130" s="86"/>
      <c r="U130" s="86"/>
      <c r="V130" s="86"/>
      <c r="W130" s="86"/>
      <c r="X130" s="86"/>
      <c r="Y130" s="87"/>
      <c r="Z130" s="40"/>
      <c r="AA130" s="40"/>
      <c r="AB130" s="40"/>
      <c r="AC130" s="40"/>
      <c r="AD130" s="40"/>
      <c r="AE130" s="40"/>
      <c r="AT130" s="19" t="s">
        <v>173</v>
      </c>
      <c r="AU130" s="19" t="s">
        <v>87</v>
      </c>
    </row>
    <row r="131" s="2" customFormat="1">
      <c r="A131" s="40"/>
      <c r="B131" s="41"/>
      <c r="C131" s="42"/>
      <c r="D131" s="219" t="s">
        <v>175</v>
      </c>
      <c r="E131" s="42"/>
      <c r="F131" s="226" t="s">
        <v>191</v>
      </c>
      <c r="G131" s="42"/>
      <c r="H131" s="42"/>
      <c r="I131" s="221"/>
      <c r="J131" s="221"/>
      <c r="K131" s="42"/>
      <c r="L131" s="42"/>
      <c r="M131" s="46"/>
      <c r="N131" s="222"/>
      <c r="O131" s="223"/>
      <c r="P131" s="86"/>
      <c r="Q131" s="86"/>
      <c r="R131" s="86"/>
      <c r="S131" s="86"/>
      <c r="T131" s="86"/>
      <c r="U131" s="86"/>
      <c r="V131" s="86"/>
      <c r="W131" s="86"/>
      <c r="X131" s="86"/>
      <c r="Y131" s="87"/>
      <c r="Z131" s="40"/>
      <c r="AA131" s="40"/>
      <c r="AB131" s="40"/>
      <c r="AC131" s="40"/>
      <c r="AD131" s="40"/>
      <c r="AE131" s="40"/>
      <c r="AT131" s="19" t="s">
        <v>175</v>
      </c>
      <c r="AU131" s="19" t="s">
        <v>87</v>
      </c>
    </row>
    <row r="132" s="14" customFormat="1">
      <c r="A132" s="14"/>
      <c r="B132" s="238"/>
      <c r="C132" s="239"/>
      <c r="D132" s="219" t="s">
        <v>177</v>
      </c>
      <c r="E132" s="240" t="s">
        <v>20</v>
      </c>
      <c r="F132" s="241" t="s">
        <v>192</v>
      </c>
      <c r="G132" s="239"/>
      <c r="H132" s="240" t="s">
        <v>20</v>
      </c>
      <c r="I132" s="242"/>
      <c r="J132" s="242"/>
      <c r="K132" s="239"/>
      <c r="L132" s="239"/>
      <c r="M132" s="243"/>
      <c r="N132" s="244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6"/>
      <c r="Z132" s="14"/>
      <c r="AA132" s="14"/>
      <c r="AB132" s="14"/>
      <c r="AC132" s="14"/>
      <c r="AD132" s="14"/>
      <c r="AE132" s="14"/>
      <c r="AT132" s="247" t="s">
        <v>177</v>
      </c>
      <c r="AU132" s="247" t="s">
        <v>87</v>
      </c>
      <c r="AV132" s="14" t="s">
        <v>85</v>
      </c>
      <c r="AW132" s="14" t="s">
        <v>5</v>
      </c>
      <c r="AX132" s="14" t="s">
        <v>77</v>
      </c>
      <c r="AY132" s="247" t="s">
        <v>162</v>
      </c>
    </row>
    <row r="133" s="13" customFormat="1">
      <c r="A133" s="13"/>
      <c r="B133" s="227"/>
      <c r="C133" s="228"/>
      <c r="D133" s="219" t="s">
        <v>177</v>
      </c>
      <c r="E133" s="229" t="s">
        <v>20</v>
      </c>
      <c r="F133" s="230" t="s">
        <v>193</v>
      </c>
      <c r="G133" s="228"/>
      <c r="H133" s="231">
        <v>17.800000000000001</v>
      </c>
      <c r="I133" s="232"/>
      <c r="J133" s="232"/>
      <c r="K133" s="228"/>
      <c r="L133" s="228"/>
      <c r="M133" s="233"/>
      <c r="N133" s="234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6"/>
      <c r="Z133" s="13"/>
      <c r="AA133" s="13"/>
      <c r="AB133" s="13"/>
      <c r="AC133" s="13"/>
      <c r="AD133" s="13"/>
      <c r="AE133" s="13"/>
      <c r="AT133" s="237" t="s">
        <v>177</v>
      </c>
      <c r="AU133" s="237" t="s">
        <v>87</v>
      </c>
      <c r="AV133" s="13" t="s">
        <v>87</v>
      </c>
      <c r="AW133" s="13" t="s">
        <v>5</v>
      </c>
      <c r="AX133" s="13" t="s">
        <v>77</v>
      </c>
      <c r="AY133" s="237" t="s">
        <v>162</v>
      </c>
    </row>
    <row r="134" s="13" customFormat="1">
      <c r="A134" s="13"/>
      <c r="B134" s="227"/>
      <c r="C134" s="228"/>
      <c r="D134" s="219" t="s">
        <v>177</v>
      </c>
      <c r="E134" s="229" t="s">
        <v>20</v>
      </c>
      <c r="F134" s="230" t="s">
        <v>194</v>
      </c>
      <c r="G134" s="228"/>
      <c r="H134" s="231">
        <v>0.59999999999999998</v>
      </c>
      <c r="I134" s="232"/>
      <c r="J134" s="232"/>
      <c r="K134" s="228"/>
      <c r="L134" s="228"/>
      <c r="M134" s="233"/>
      <c r="N134" s="234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6"/>
      <c r="Z134" s="13"/>
      <c r="AA134" s="13"/>
      <c r="AB134" s="13"/>
      <c r="AC134" s="13"/>
      <c r="AD134" s="13"/>
      <c r="AE134" s="13"/>
      <c r="AT134" s="237" t="s">
        <v>177</v>
      </c>
      <c r="AU134" s="237" t="s">
        <v>87</v>
      </c>
      <c r="AV134" s="13" t="s">
        <v>87</v>
      </c>
      <c r="AW134" s="13" t="s">
        <v>5</v>
      </c>
      <c r="AX134" s="13" t="s">
        <v>77</v>
      </c>
      <c r="AY134" s="237" t="s">
        <v>162</v>
      </c>
    </row>
    <row r="135" s="15" customFormat="1">
      <c r="A135" s="15"/>
      <c r="B135" s="248"/>
      <c r="C135" s="249"/>
      <c r="D135" s="219" t="s">
        <v>177</v>
      </c>
      <c r="E135" s="250" t="s">
        <v>20</v>
      </c>
      <c r="F135" s="251" t="s">
        <v>195</v>
      </c>
      <c r="G135" s="249"/>
      <c r="H135" s="252">
        <v>18.399999999999999</v>
      </c>
      <c r="I135" s="253"/>
      <c r="J135" s="253"/>
      <c r="K135" s="249"/>
      <c r="L135" s="249"/>
      <c r="M135" s="254"/>
      <c r="N135" s="255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7"/>
      <c r="Z135" s="15"/>
      <c r="AA135" s="15"/>
      <c r="AB135" s="15"/>
      <c r="AC135" s="15"/>
      <c r="AD135" s="15"/>
      <c r="AE135" s="15"/>
      <c r="AT135" s="258" t="s">
        <v>177</v>
      </c>
      <c r="AU135" s="258" t="s">
        <v>87</v>
      </c>
      <c r="AV135" s="15" t="s">
        <v>169</v>
      </c>
      <c r="AW135" s="15" t="s">
        <v>5</v>
      </c>
      <c r="AX135" s="15" t="s">
        <v>85</v>
      </c>
      <c r="AY135" s="258" t="s">
        <v>162</v>
      </c>
    </row>
    <row r="136" s="2" customFormat="1" ht="24.15" customHeight="1">
      <c r="A136" s="40"/>
      <c r="B136" s="41"/>
      <c r="C136" s="205" t="s">
        <v>201</v>
      </c>
      <c r="D136" s="205" t="s">
        <v>164</v>
      </c>
      <c r="E136" s="206" t="s">
        <v>202</v>
      </c>
      <c r="F136" s="207" t="s">
        <v>203</v>
      </c>
      <c r="G136" s="208" t="s">
        <v>204</v>
      </c>
      <c r="H136" s="209">
        <v>3.6800000000000002</v>
      </c>
      <c r="I136" s="210"/>
      <c r="J136" s="210"/>
      <c r="K136" s="211">
        <f>ROUND(P136*H136,2)</f>
        <v>0</v>
      </c>
      <c r="L136" s="207" t="s">
        <v>168</v>
      </c>
      <c r="M136" s="46"/>
      <c r="N136" s="212" t="s">
        <v>20</v>
      </c>
      <c r="O136" s="213" t="s">
        <v>46</v>
      </c>
      <c r="P136" s="214">
        <f>I136+J136</f>
        <v>0</v>
      </c>
      <c r="Q136" s="214">
        <f>ROUND(I136*H136,2)</f>
        <v>0</v>
      </c>
      <c r="R136" s="214">
        <f>ROUND(J136*H136,2)</f>
        <v>0</v>
      </c>
      <c r="S136" s="86"/>
      <c r="T136" s="215">
        <f>S136*H136</f>
        <v>0</v>
      </c>
      <c r="U136" s="215">
        <v>2.5019800000000001</v>
      </c>
      <c r="V136" s="215">
        <f>U136*H136</f>
        <v>9.207286400000001</v>
      </c>
      <c r="W136" s="215">
        <v>0</v>
      </c>
      <c r="X136" s="215">
        <f>W136*H136</f>
        <v>0</v>
      </c>
      <c r="Y136" s="216" t="s">
        <v>20</v>
      </c>
      <c r="Z136" s="40"/>
      <c r="AA136" s="40"/>
      <c r="AB136" s="40"/>
      <c r="AC136" s="40"/>
      <c r="AD136" s="40"/>
      <c r="AE136" s="40"/>
      <c r="AR136" s="217" t="s">
        <v>169</v>
      </c>
      <c r="AT136" s="217" t="s">
        <v>164</v>
      </c>
      <c r="AU136" s="217" t="s">
        <v>87</v>
      </c>
      <c r="AY136" s="19" t="s">
        <v>162</v>
      </c>
      <c r="BE136" s="218">
        <f>IF(O136="základní",K136,0)</f>
        <v>0</v>
      </c>
      <c r="BF136" s="218">
        <f>IF(O136="snížená",K136,0)</f>
        <v>0</v>
      </c>
      <c r="BG136" s="218">
        <f>IF(O136="zákl. přenesená",K136,0)</f>
        <v>0</v>
      </c>
      <c r="BH136" s="218">
        <f>IF(O136="sníž. přenesená",K136,0)</f>
        <v>0</v>
      </c>
      <c r="BI136" s="218">
        <f>IF(O136="nulová",K136,0)</f>
        <v>0</v>
      </c>
      <c r="BJ136" s="19" t="s">
        <v>85</v>
      </c>
      <c r="BK136" s="218">
        <f>ROUND(P136*H136,2)</f>
        <v>0</v>
      </c>
      <c r="BL136" s="19" t="s">
        <v>169</v>
      </c>
      <c r="BM136" s="217" t="s">
        <v>205</v>
      </c>
    </row>
    <row r="137" s="2" customFormat="1">
      <c r="A137" s="40"/>
      <c r="B137" s="41"/>
      <c r="C137" s="42"/>
      <c r="D137" s="219" t="s">
        <v>171</v>
      </c>
      <c r="E137" s="42"/>
      <c r="F137" s="220" t="s">
        <v>206</v>
      </c>
      <c r="G137" s="42"/>
      <c r="H137" s="42"/>
      <c r="I137" s="221"/>
      <c r="J137" s="221"/>
      <c r="K137" s="42"/>
      <c r="L137" s="42"/>
      <c r="M137" s="46"/>
      <c r="N137" s="222"/>
      <c r="O137" s="223"/>
      <c r="P137" s="86"/>
      <c r="Q137" s="86"/>
      <c r="R137" s="86"/>
      <c r="S137" s="86"/>
      <c r="T137" s="86"/>
      <c r="U137" s="86"/>
      <c r="V137" s="86"/>
      <c r="W137" s="86"/>
      <c r="X137" s="86"/>
      <c r="Y137" s="87"/>
      <c r="Z137" s="40"/>
      <c r="AA137" s="40"/>
      <c r="AB137" s="40"/>
      <c r="AC137" s="40"/>
      <c r="AD137" s="40"/>
      <c r="AE137" s="40"/>
      <c r="AT137" s="19" t="s">
        <v>171</v>
      </c>
      <c r="AU137" s="19" t="s">
        <v>87</v>
      </c>
    </row>
    <row r="138" s="2" customFormat="1">
      <c r="A138" s="40"/>
      <c r="B138" s="41"/>
      <c r="C138" s="42"/>
      <c r="D138" s="224" t="s">
        <v>173</v>
      </c>
      <c r="E138" s="42"/>
      <c r="F138" s="225" t="s">
        <v>207</v>
      </c>
      <c r="G138" s="42"/>
      <c r="H138" s="42"/>
      <c r="I138" s="221"/>
      <c r="J138" s="221"/>
      <c r="K138" s="42"/>
      <c r="L138" s="42"/>
      <c r="M138" s="46"/>
      <c r="N138" s="222"/>
      <c r="O138" s="223"/>
      <c r="P138" s="86"/>
      <c r="Q138" s="86"/>
      <c r="R138" s="86"/>
      <c r="S138" s="86"/>
      <c r="T138" s="86"/>
      <c r="U138" s="86"/>
      <c r="V138" s="86"/>
      <c r="W138" s="86"/>
      <c r="X138" s="86"/>
      <c r="Y138" s="87"/>
      <c r="Z138" s="40"/>
      <c r="AA138" s="40"/>
      <c r="AB138" s="40"/>
      <c r="AC138" s="40"/>
      <c r="AD138" s="40"/>
      <c r="AE138" s="40"/>
      <c r="AT138" s="19" t="s">
        <v>173</v>
      </c>
      <c r="AU138" s="19" t="s">
        <v>87</v>
      </c>
    </row>
    <row r="139" s="2" customFormat="1">
      <c r="A139" s="40"/>
      <c r="B139" s="41"/>
      <c r="C139" s="42"/>
      <c r="D139" s="219" t="s">
        <v>175</v>
      </c>
      <c r="E139" s="42"/>
      <c r="F139" s="226" t="s">
        <v>191</v>
      </c>
      <c r="G139" s="42"/>
      <c r="H139" s="42"/>
      <c r="I139" s="221"/>
      <c r="J139" s="221"/>
      <c r="K139" s="42"/>
      <c r="L139" s="42"/>
      <c r="M139" s="46"/>
      <c r="N139" s="222"/>
      <c r="O139" s="223"/>
      <c r="P139" s="86"/>
      <c r="Q139" s="86"/>
      <c r="R139" s="86"/>
      <c r="S139" s="86"/>
      <c r="T139" s="86"/>
      <c r="U139" s="86"/>
      <c r="V139" s="86"/>
      <c r="W139" s="86"/>
      <c r="X139" s="86"/>
      <c r="Y139" s="87"/>
      <c r="Z139" s="40"/>
      <c r="AA139" s="40"/>
      <c r="AB139" s="40"/>
      <c r="AC139" s="40"/>
      <c r="AD139" s="40"/>
      <c r="AE139" s="40"/>
      <c r="AT139" s="19" t="s">
        <v>175</v>
      </c>
      <c r="AU139" s="19" t="s">
        <v>87</v>
      </c>
    </row>
    <row r="140" s="14" customFormat="1">
      <c r="A140" s="14"/>
      <c r="B140" s="238"/>
      <c r="C140" s="239"/>
      <c r="D140" s="219" t="s">
        <v>177</v>
      </c>
      <c r="E140" s="240" t="s">
        <v>20</v>
      </c>
      <c r="F140" s="241" t="s">
        <v>208</v>
      </c>
      <c r="G140" s="239"/>
      <c r="H140" s="240" t="s">
        <v>20</v>
      </c>
      <c r="I140" s="242"/>
      <c r="J140" s="242"/>
      <c r="K140" s="239"/>
      <c r="L140" s="239"/>
      <c r="M140" s="243"/>
      <c r="N140" s="244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6"/>
      <c r="Z140" s="14"/>
      <c r="AA140" s="14"/>
      <c r="AB140" s="14"/>
      <c r="AC140" s="14"/>
      <c r="AD140" s="14"/>
      <c r="AE140" s="14"/>
      <c r="AT140" s="247" t="s">
        <v>177</v>
      </c>
      <c r="AU140" s="247" t="s">
        <v>87</v>
      </c>
      <c r="AV140" s="14" t="s">
        <v>85</v>
      </c>
      <c r="AW140" s="14" t="s">
        <v>5</v>
      </c>
      <c r="AX140" s="14" t="s">
        <v>77</v>
      </c>
      <c r="AY140" s="247" t="s">
        <v>162</v>
      </c>
    </row>
    <row r="141" s="13" customFormat="1">
      <c r="A141" s="13"/>
      <c r="B141" s="227"/>
      <c r="C141" s="228"/>
      <c r="D141" s="219" t="s">
        <v>177</v>
      </c>
      <c r="E141" s="229" t="s">
        <v>20</v>
      </c>
      <c r="F141" s="230" t="s">
        <v>209</v>
      </c>
      <c r="G141" s="228"/>
      <c r="H141" s="231">
        <v>3.5600000000000001</v>
      </c>
      <c r="I141" s="232"/>
      <c r="J141" s="232"/>
      <c r="K141" s="228"/>
      <c r="L141" s="228"/>
      <c r="M141" s="233"/>
      <c r="N141" s="234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6"/>
      <c r="Z141" s="13"/>
      <c r="AA141" s="13"/>
      <c r="AB141" s="13"/>
      <c r="AC141" s="13"/>
      <c r="AD141" s="13"/>
      <c r="AE141" s="13"/>
      <c r="AT141" s="237" t="s">
        <v>177</v>
      </c>
      <c r="AU141" s="237" t="s">
        <v>87</v>
      </c>
      <c r="AV141" s="13" t="s">
        <v>87</v>
      </c>
      <c r="AW141" s="13" t="s">
        <v>5</v>
      </c>
      <c r="AX141" s="13" t="s">
        <v>77</v>
      </c>
      <c r="AY141" s="237" t="s">
        <v>162</v>
      </c>
    </row>
    <row r="142" s="13" customFormat="1">
      <c r="A142" s="13"/>
      <c r="B142" s="227"/>
      <c r="C142" s="228"/>
      <c r="D142" s="219" t="s">
        <v>177</v>
      </c>
      <c r="E142" s="229" t="s">
        <v>20</v>
      </c>
      <c r="F142" s="230" t="s">
        <v>210</v>
      </c>
      <c r="G142" s="228"/>
      <c r="H142" s="231">
        <v>0.12</v>
      </c>
      <c r="I142" s="232"/>
      <c r="J142" s="232"/>
      <c r="K142" s="228"/>
      <c r="L142" s="228"/>
      <c r="M142" s="233"/>
      <c r="N142" s="234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6"/>
      <c r="Z142" s="13"/>
      <c r="AA142" s="13"/>
      <c r="AB142" s="13"/>
      <c r="AC142" s="13"/>
      <c r="AD142" s="13"/>
      <c r="AE142" s="13"/>
      <c r="AT142" s="237" t="s">
        <v>177</v>
      </c>
      <c r="AU142" s="237" t="s">
        <v>87</v>
      </c>
      <c r="AV142" s="13" t="s">
        <v>87</v>
      </c>
      <c r="AW142" s="13" t="s">
        <v>5</v>
      </c>
      <c r="AX142" s="13" t="s">
        <v>77</v>
      </c>
      <c r="AY142" s="237" t="s">
        <v>162</v>
      </c>
    </row>
    <row r="143" s="15" customFormat="1">
      <c r="A143" s="15"/>
      <c r="B143" s="248"/>
      <c r="C143" s="249"/>
      <c r="D143" s="219" t="s">
        <v>177</v>
      </c>
      <c r="E143" s="250" t="s">
        <v>20</v>
      </c>
      <c r="F143" s="251" t="s">
        <v>195</v>
      </c>
      <c r="G143" s="249"/>
      <c r="H143" s="252">
        <v>3.6800000000000002</v>
      </c>
      <c r="I143" s="253"/>
      <c r="J143" s="253"/>
      <c r="K143" s="249"/>
      <c r="L143" s="249"/>
      <c r="M143" s="254"/>
      <c r="N143" s="255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7"/>
      <c r="Z143" s="15"/>
      <c r="AA143" s="15"/>
      <c r="AB143" s="15"/>
      <c r="AC143" s="15"/>
      <c r="AD143" s="15"/>
      <c r="AE143" s="15"/>
      <c r="AT143" s="258" t="s">
        <v>177</v>
      </c>
      <c r="AU143" s="258" t="s">
        <v>87</v>
      </c>
      <c r="AV143" s="15" t="s">
        <v>169</v>
      </c>
      <c r="AW143" s="15" t="s">
        <v>5</v>
      </c>
      <c r="AX143" s="15" t="s">
        <v>85</v>
      </c>
      <c r="AY143" s="258" t="s">
        <v>162</v>
      </c>
    </row>
    <row r="144" s="12" customFormat="1" ht="22.8" customHeight="1">
      <c r="A144" s="12"/>
      <c r="B144" s="188"/>
      <c r="C144" s="189"/>
      <c r="D144" s="190" t="s">
        <v>76</v>
      </c>
      <c r="E144" s="203" t="s">
        <v>169</v>
      </c>
      <c r="F144" s="203" t="s">
        <v>211</v>
      </c>
      <c r="G144" s="189"/>
      <c r="H144" s="189"/>
      <c r="I144" s="192"/>
      <c r="J144" s="192"/>
      <c r="K144" s="204">
        <f>BK144</f>
        <v>0</v>
      </c>
      <c r="L144" s="189"/>
      <c r="M144" s="194"/>
      <c r="N144" s="195"/>
      <c r="O144" s="196"/>
      <c r="P144" s="196"/>
      <c r="Q144" s="197">
        <f>SUM(Q145:Q207)</f>
        <v>0</v>
      </c>
      <c r="R144" s="197">
        <f>SUM(R145:R207)</f>
        <v>0</v>
      </c>
      <c r="S144" s="196"/>
      <c r="T144" s="198">
        <f>SUM(T145:T207)</f>
        <v>0</v>
      </c>
      <c r="U144" s="196"/>
      <c r="V144" s="198">
        <f>SUM(V145:V207)</f>
        <v>100.60417278999998</v>
      </c>
      <c r="W144" s="196"/>
      <c r="X144" s="198">
        <f>SUM(X145:X207)</f>
        <v>0</v>
      </c>
      <c r="Y144" s="199"/>
      <c r="Z144" s="12"/>
      <c r="AA144" s="12"/>
      <c r="AB144" s="12"/>
      <c r="AC144" s="12"/>
      <c r="AD144" s="12"/>
      <c r="AE144" s="12"/>
      <c r="AR144" s="200" t="s">
        <v>85</v>
      </c>
      <c r="AT144" s="201" t="s">
        <v>76</v>
      </c>
      <c r="AU144" s="201" t="s">
        <v>85</v>
      </c>
      <c r="AY144" s="200" t="s">
        <v>162</v>
      </c>
      <c r="BK144" s="202">
        <f>SUM(BK145:BK207)</f>
        <v>0</v>
      </c>
    </row>
    <row r="145" s="2" customFormat="1" ht="24.15" customHeight="1">
      <c r="A145" s="40"/>
      <c r="B145" s="41"/>
      <c r="C145" s="205" t="s">
        <v>212</v>
      </c>
      <c r="D145" s="205" t="s">
        <v>164</v>
      </c>
      <c r="E145" s="206" t="s">
        <v>213</v>
      </c>
      <c r="F145" s="207" t="s">
        <v>214</v>
      </c>
      <c r="G145" s="208" t="s">
        <v>204</v>
      </c>
      <c r="H145" s="209">
        <v>25.581</v>
      </c>
      <c r="I145" s="210"/>
      <c r="J145" s="210"/>
      <c r="K145" s="211">
        <f>ROUND(P145*H145,2)</f>
        <v>0</v>
      </c>
      <c r="L145" s="207" t="s">
        <v>168</v>
      </c>
      <c r="M145" s="46"/>
      <c r="N145" s="212" t="s">
        <v>20</v>
      </c>
      <c r="O145" s="213" t="s">
        <v>46</v>
      </c>
      <c r="P145" s="214">
        <f>I145+J145</f>
        <v>0</v>
      </c>
      <c r="Q145" s="214">
        <f>ROUND(I145*H145,2)</f>
        <v>0</v>
      </c>
      <c r="R145" s="214">
        <f>ROUND(J145*H145,2)</f>
        <v>0</v>
      </c>
      <c r="S145" s="86"/>
      <c r="T145" s="215">
        <f>S145*H145</f>
        <v>0</v>
      </c>
      <c r="U145" s="215">
        <v>2.5020099999999998</v>
      </c>
      <c r="V145" s="215">
        <f>U145*H145</f>
        <v>64.00391780999999</v>
      </c>
      <c r="W145" s="215">
        <v>0</v>
      </c>
      <c r="X145" s="215">
        <f>W145*H145</f>
        <v>0</v>
      </c>
      <c r="Y145" s="216" t="s">
        <v>20</v>
      </c>
      <c r="Z145" s="40"/>
      <c r="AA145" s="40"/>
      <c r="AB145" s="40"/>
      <c r="AC145" s="40"/>
      <c r="AD145" s="40"/>
      <c r="AE145" s="40"/>
      <c r="AR145" s="217" t="s">
        <v>169</v>
      </c>
      <c r="AT145" s="217" t="s">
        <v>164</v>
      </c>
      <c r="AU145" s="217" t="s">
        <v>87</v>
      </c>
      <c r="AY145" s="19" t="s">
        <v>162</v>
      </c>
      <c r="BE145" s="218">
        <f>IF(O145="základní",K145,0)</f>
        <v>0</v>
      </c>
      <c r="BF145" s="218">
        <f>IF(O145="snížená",K145,0)</f>
        <v>0</v>
      </c>
      <c r="BG145" s="218">
        <f>IF(O145="zákl. přenesená",K145,0)</f>
        <v>0</v>
      </c>
      <c r="BH145" s="218">
        <f>IF(O145="sníž. přenesená",K145,0)</f>
        <v>0</v>
      </c>
      <c r="BI145" s="218">
        <f>IF(O145="nulová",K145,0)</f>
        <v>0</v>
      </c>
      <c r="BJ145" s="19" t="s">
        <v>85</v>
      </c>
      <c r="BK145" s="218">
        <f>ROUND(P145*H145,2)</f>
        <v>0</v>
      </c>
      <c r="BL145" s="19" t="s">
        <v>169</v>
      </c>
      <c r="BM145" s="217" t="s">
        <v>215</v>
      </c>
    </row>
    <row r="146" s="2" customFormat="1">
      <c r="A146" s="40"/>
      <c r="B146" s="41"/>
      <c r="C146" s="42"/>
      <c r="D146" s="219" t="s">
        <v>171</v>
      </c>
      <c r="E146" s="42"/>
      <c r="F146" s="220" t="s">
        <v>216</v>
      </c>
      <c r="G146" s="42"/>
      <c r="H146" s="42"/>
      <c r="I146" s="221"/>
      <c r="J146" s="221"/>
      <c r="K146" s="42"/>
      <c r="L146" s="42"/>
      <c r="M146" s="46"/>
      <c r="N146" s="222"/>
      <c r="O146" s="223"/>
      <c r="P146" s="86"/>
      <c r="Q146" s="86"/>
      <c r="R146" s="86"/>
      <c r="S146" s="86"/>
      <c r="T146" s="86"/>
      <c r="U146" s="86"/>
      <c r="V146" s="86"/>
      <c r="W146" s="86"/>
      <c r="X146" s="86"/>
      <c r="Y146" s="87"/>
      <c r="Z146" s="40"/>
      <c r="AA146" s="40"/>
      <c r="AB146" s="40"/>
      <c r="AC146" s="40"/>
      <c r="AD146" s="40"/>
      <c r="AE146" s="40"/>
      <c r="AT146" s="19" t="s">
        <v>171</v>
      </c>
      <c r="AU146" s="19" t="s">
        <v>87</v>
      </c>
    </row>
    <row r="147" s="2" customFormat="1">
      <c r="A147" s="40"/>
      <c r="B147" s="41"/>
      <c r="C147" s="42"/>
      <c r="D147" s="224" t="s">
        <v>173</v>
      </c>
      <c r="E147" s="42"/>
      <c r="F147" s="225" t="s">
        <v>217</v>
      </c>
      <c r="G147" s="42"/>
      <c r="H147" s="42"/>
      <c r="I147" s="221"/>
      <c r="J147" s="221"/>
      <c r="K147" s="42"/>
      <c r="L147" s="42"/>
      <c r="M147" s="46"/>
      <c r="N147" s="222"/>
      <c r="O147" s="223"/>
      <c r="P147" s="86"/>
      <c r="Q147" s="86"/>
      <c r="R147" s="86"/>
      <c r="S147" s="86"/>
      <c r="T147" s="86"/>
      <c r="U147" s="86"/>
      <c r="V147" s="86"/>
      <c r="W147" s="86"/>
      <c r="X147" s="86"/>
      <c r="Y147" s="87"/>
      <c r="Z147" s="40"/>
      <c r="AA147" s="40"/>
      <c r="AB147" s="40"/>
      <c r="AC147" s="40"/>
      <c r="AD147" s="40"/>
      <c r="AE147" s="40"/>
      <c r="AT147" s="19" t="s">
        <v>173</v>
      </c>
      <c r="AU147" s="19" t="s">
        <v>87</v>
      </c>
    </row>
    <row r="148" s="2" customFormat="1">
      <c r="A148" s="40"/>
      <c r="B148" s="41"/>
      <c r="C148" s="42"/>
      <c r="D148" s="219" t="s">
        <v>175</v>
      </c>
      <c r="E148" s="42"/>
      <c r="F148" s="226" t="s">
        <v>176</v>
      </c>
      <c r="G148" s="42"/>
      <c r="H148" s="42"/>
      <c r="I148" s="221"/>
      <c r="J148" s="221"/>
      <c r="K148" s="42"/>
      <c r="L148" s="42"/>
      <c r="M148" s="46"/>
      <c r="N148" s="222"/>
      <c r="O148" s="223"/>
      <c r="P148" s="86"/>
      <c r="Q148" s="86"/>
      <c r="R148" s="86"/>
      <c r="S148" s="86"/>
      <c r="T148" s="86"/>
      <c r="U148" s="86"/>
      <c r="V148" s="86"/>
      <c r="W148" s="86"/>
      <c r="X148" s="86"/>
      <c r="Y148" s="87"/>
      <c r="Z148" s="40"/>
      <c r="AA148" s="40"/>
      <c r="AB148" s="40"/>
      <c r="AC148" s="40"/>
      <c r="AD148" s="40"/>
      <c r="AE148" s="40"/>
      <c r="AT148" s="19" t="s">
        <v>175</v>
      </c>
      <c r="AU148" s="19" t="s">
        <v>87</v>
      </c>
    </row>
    <row r="149" s="13" customFormat="1">
      <c r="A149" s="13"/>
      <c r="B149" s="227"/>
      <c r="C149" s="228"/>
      <c r="D149" s="219" t="s">
        <v>177</v>
      </c>
      <c r="E149" s="229" t="s">
        <v>20</v>
      </c>
      <c r="F149" s="230" t="s">
        <v>218</v>
      </c>
      <c r="G149" s="228"/>
      <c r="H149" s="231">
        <v>23.254999999999999</v>
      </c>
      <c r="I149" s="232"/>
      <c r="J149" s="232"/>
      <c r="K149" s="228"/>
      <c r="L149" s="228"/>
      <c r="M149" s="233"/>
      <c r="N149" s="234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6"/>
      <c r="Z149" s="13"/>
      <c r="AA149" s="13"/>
      <c r="AB149" s="13"/>
      <c r="AC149" s="13"/>
      <c r="AD149" s="13"/>
      <c r="AE149" s="13"/>
      <c r="AT149" s="237" t="s">
        <v>177</v>
      </c>
      <c r="AU149" s="237" t="s">
        <v>87</v>
      </c>
      <c r="AV149" s="13" t="s">
        <v>87</v>
      </c>
      <c r="AW149" s="13" t="s">
        <v>5</v>
      </c>
      <c r="AX149" s="13" t="s">
        <v>85</v>
      </c>
      <c r="AY149" s="237" t="s">
        <v>162</v>
      </c>
    </row>
    <row r="150" s="2" customFormat="1">
      <c r="A150" s="40"/>
      <c r="B150" s="41"/>
      <c r="C150" s="42"/>
      <c r="D150" s="219" t="s">
        <v>219</v>
      </c>
      <c r="E150" s="42"/>
      <c r="F150" s="259" t="s">
        <v>220</v>
      </c>
      <c r="G150" s="42"/>
      <c r="H150" s="42"/>
      <c r="I150" s="42"/>
      <c r="J150" s="42"/>
      <c r="K150" s="42"/>
      <c r="L150" s="42"/>
      <c r="M150" s="46"/>
      <c r="N150" s="222"/>
      <c r="O150" s="223"/>
      <c r="P150" s="86"/>
      <c r="Q150" s="86"/>
      <c r="R150" s="86"/>
      <c r="S150" s="86"/>
      <c r="T150" s="86"/>
      <c r="U150" s="86"/>
      <c r="V150" s="86"/>
      <c r="W150" s="86"/>
      <c r="X150" s="86"/>
      <c r="Y150" s="87"/>
      <c r="Z150" s="40"/>
      <c r="AA150" s="40"/>
      <c r="AB150" s="40"/>
      <c r="AC150" s="40"/>
      <c r="AD150" s="40"/>
      <c r="AE150" s="40"/>
      <c r="AU150" s="19" t="s">
        <v>87</v>
      </c>
    </row>
    <row r="151" s="2" customFormat="1">
      <c r="A151" s="40"/>
      <c r="B151" s="41"/>
      <c r="C151" s="42"/>
      <c r="D151" s="219" t="s">
        <v>219</v>
      </c>
      <c r="E151" s="42"/>
      <c r="F151" s="260" t="s">
        <v>91</v>
      </c>
      <c r="G151" s="42"/>
      <c r="H151" s="261">
        <v>465.10000000000002</v>
      </c>
      <c r="I151" s="42"/>
      <c r="J151" s="42"/>
      <c r="K151" s="42"/>
      <c r="L151" s="42"/>
      <c r="M151" s="46"/>
      <c r="N151" s="222"/>
      <c r="O151" s="223"/>
      <c r="P151" s="86"/>
      <c r="Q151" s="86"/>
      <c r="R151" s="86"/>
      <c r="S151" s="86"/>
      <c r="T151" s="86"/>
      <c r="U151" s="86"/>
      <c r="V151" s="86"/>
      <c r="W151" s="86"/>
      <c r="X151" s="86"/>
      <c r="Y151" s="87"/>
      <c r="Z151" s="40"/>
      <c r="AA151" s="40"/>
      <c r="AB151" s="40"/>
      <c r="AC151" s="40"/>
      <c r="AD151" s="40"/>
      <c r="AE151" s="40"/>
      <c r="AU151" s="19" t="s">
        <v>87</v>
      </c>
    </row>
    <row r="152" s="13" customFormat="1">
      <c r="A152" s="13"/>
      <c r="B152" s="227"/>
      <c r="C152" s="228"/>
      <c r="D152" s="219" t="s">
        <v>177</v>
      </c>
      <c r="E152" s="228"/>
      <c r="F152" s="230" t="s">
        <v>221</v>
      </c>
      <c r="G152" s="228"/>
      <c r="H152" s="231">
        <v>25.581</v>
      </c>
      <c r="I152" s="232"/>
      <c r="J152" s="232"/>
      <c r="K152" s="228"/>
      <c r="L152" s="228"/>
      <c r="M152" s="233"/>
      <c r="N152" s="234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6"/>
      <c r="Z152" s="13"/>
      <c r="AA152" s="13"/>
      <c r="AB152" s="13"/>
      <c r="AC152" s="13"/>
      <c r="AD152" s="13"/>
      <c r="AE152" s="13"/>
      <c r="AT152" s="237" t="s">
        <v>177</v>
      </c>
      <c r="AU152" s="237" t="s">
        <v>87</v>
      </c>
      <c r="AV152" s="13" t="s">
        <v>87</v>
      </c>
      <c r="AW152" s="13" t="s">
        <v>4</v>
      </c>
      <c r="AX152" s="13" t="s">
        <v>85</v>
      </c>
      <c r="AY152" s="237" t="s">
        <v>162</v>
      </c>
    </row>
    <row r="153" s="2" customFormat="1" ht="24.15" customHeight="1">
      <c r="A153" s="40"/>
      <c r="B153" s="41"/>
      <c r="C153" s="205" t="s">
        <v>222</v>
      </c>
      <c r="D153" s="205" t="s">
        <v>164</v>
      </c>
      <c r="E153" s="206" t="s">
        <v>223</v>
      </c>
      <c r="F153" s="207" t="s">
        <v>224</v>
      </c>
      <c r="G153" s="208" t="s">
        <v>204</v>
      </c>
      <c r="H153" s="209">
        <v>23.254999999999999</v>
      </c>
      <c r="I153" s="210"/>
      <c r="J153" s="210"/>
      <c r="K153" s="211">
        <f>ROUND(P153*H153,2)</f>
        <v>0</v>
      </c>
      <c r="L153" s="207" t="s">
        <v>168</v>
      </c>
      <c r="M153" s="46"/>
      <c r="N153" s="212" t="s">
        <v>20</v>
      </c>
      <c r="O153" s="213" t="s">
        <v>46</v>
      </c>
      <c r="P153" s="214">
        <f>I153+J153</f>
        <v>0</v>
      </c>
      <c r="Q153" s="214">
        <f>ROUND(I153*H153,2)</f>
        <v>0</v>
      </c>
      <c r="R153" s="214">
        <f>ROUND(J153*H153,2)</f>
        <v>0</v>
      </c>
      <c r="S153" s="86"/>
      <c r="T153" s="215">
        <f>S153*H153</f>
        <v>0</v>
      </c>
      <c r="U153" s="215">
        <v>0</v>
      </c>
      <c r="V153" s="215">
        <f>U153*H153</f>
        <v>0</v>
      </c>
      <c r="W153" s="215">
        <v>0</v>
      </c>
      <c r="X153" s="215">
        <f>W153*H153</f>
        <v>0</v>
      </c>
      <c r="Y153" s="216" t="s">
        <v>20</v>
      </c>
      <c r="Z153" s="40"/>
      <c r="AA153" s="40"/>
      <c r="AB153" s="40"/>
      <c r="AC153" s="40"/>
      <c r="AD153" s="40"/>
      <c r="AE153" s="40"/>
      <c r="AR153" s="217" t="s">
        <v>169</v>
      </c>
      <c r="AT153" s="217" t="s">
        <v>164</v>
      </c>
      <c r="AU153" s="217" t="s">
        <v>87</v>
      </c>
      <c r="AY153" s="19" t="s">
        <v>162</v>
      </c>
      <c r="BE153" s="218">
        <f>IF(O153="základní",K153,0)</f>
        <v>0</v>
      </c>
      <c r="BF153" s="218">
        <f>IF(O153="snížená",K153,0)</f>
        <v>0</v>
      </c>
      <c r="BG153" s="218">
        <f>IF(O153="zákl. přenesená",K153,0)</f>
        <v>0</v>
      </c>
      <c r="BH153" s="218">
        <f>IF(O153="sníž. přenesená",K153,0)</f>
        <v>0</v>
      </c>
      <c r="BI153" s="218">
        <f>IF(O153="nulová",K153,0)</f>
        <v>0</v>
      </c>
      <c r="BJ153" s="19" t="s">
        <v>85</v>
      </c>
      <c r="BK153" s="218">
        <f>ROUND(P153*H153,2)</f>
        <v>0</v>
      </c>
      <c r="BL153" s="19" t="s">
        <v>169</v>
      </c>
      <c r="BM153" s="217" t="s">
        <v>225</v>
      </c>
    </row>
    <row r="154" s="2" customFormat="1">
      <c r="A154" s="40"/>
      <c r="B154" s="41"/>
      <c r="C154" s="42"/>
      <c r="D154" s="219" t="s">
        <v>171</v>
      </c>
      <c r="E154" s="42"/>
      <c r="F154" s="220" t="s">
        <v>226</v>
      </c>
      <c r="G154" s="42"/>
      <c r="H154" s="42"/>
      <c r="I154" s="221"/>
      <c r="J154" s="221"/>
      <c r="K154" s="42"/>
      <c r="L154" s="42"/>
      <c r="M154" s="46"/>
      <c r="N154" s="222"/>
      <c r="O154" s="223"/>
      <c r="P154" s="86"/>
      <c r="Q154" s="86"/>
      <c r="R154" s="86"/>
      <c r="S154" s="86"/>
      <c r="T154" s="86"/>
      <c r="U154" s="86"/>
      <c r="V154" s="86"/>
      <c r="W154" s="86"/>
      <c r="X154" s="86"/>
      <c r="Y154" s="87"/>
      <c r="Z154" s="40"/>
      <c r="AA154" s="40"/>
      <c r="AB154" s="40"/>
      <c r="AC154" s="40"/>
      <c r="AD154" s="40"/>
      <c r="AE154" s="40"/>
      <c r="AT154" s="19" t="s">
        <v>171</v>
      </c>
      <c r="AU154" s="19" t="s">
        <v>87</v>
      </c>
    </row>
    <row r="155" s="2" customFormat="1">
      <c r="A155" s="40"/>
      <c r="B155" s="41"/>
      <c r="C155" s="42"/>
      <c r="D155" s="224" t="s">
        <v>173</v>
      </c>
      <c r="E155" s="42"/>
      <c r="F155" s="225" t="s">
        <v>227</v>
      </c>
      <c r="G155" s="42"/>
      <c r="H155" s="42"/>
      <c r="I155" s="221"/>
      <c r="J155" s="221"/>
      <c r="K155" s="42"/>
      <c r="L155" s="42"/>
      <c r="M155" s="46"/>
      <c r="N155" s="222"/>
      <c r="O155" s="223"/>
      <c r="P155" s="86"/>
      <c r="Q155" s="86"/>
      <c r="R155" s="86"/>
      <c r="S155" s="86"/>
      <c r="T155" s="86"/>
      <c r="U155" s="86"/>
      <c r="V155" s="86"/>
      <c r="W155" s="86"/>
      <c r="X155" s="86"/>
      <c r="Y155" s="87"/>
      <c r="Z155" s="40"/>
      <c r="AA155" s="40"/>
      <c r="AB155" s="40"/>
      <c r="AC155" s="40"/>
      <c r="AD155" s="40"/>
      <c r="AE155" s="40"/>
      <c r="AT155" s="19" t="s">
        <v>173</v>
      </c>
      <c r="AU155" s="19" t="s">
        <v>87</v>
      </c>
    </row>
    <row r="156" s="2" customFormat="1">
      <c r="A156" s="40"/>
      <c r="B156" s="41"/>
      <c r="C156" s="42"/>
      <c r="D156" s="219" t="s">
        <v>175</v>
      </c>
      <c r="E156" s="42"/>
      <c r="F156" s="226" t="s">
        <v>176</v>
      </c>
      <c r="G156" s="42"/>
      <c r="H156" s="42"/>
      <c r="I156" s="221"/>
      <c r="J156" s="221"/>
      <c r="K156" s="42"/>
      <c r="L156" s="42"/>
      <c r="M156" s="46"/>
      <c r="N156" s="222"/>
      <c r="O156" s="223"/>
      <c r="P156" s="86"/>
      <c r="Q156" s="86"/>
      <c r="R156" s="86"/>
      <c r="S156" s="86"/>
      <c r="T156" s="86"/>
      <c r="U156" s="86"/>
      <c r="V156" s="86"/>
      <c r="W156" s="86"/>
      <c r="X156" s="86"/>
      <c r="Y156" s="87"/>
      <c r="Z156" s="40"/>
      <c r="AA156" s="40"/>
      <c r="AB156" s="40"/>
      <c r="AC156" s="40"/>
      <c r="AD156" s="40"/>
      <c r="AE156" s="40"/>
      <c r="AT156" s="19" t="s">
        <v>175</v>
      </c>
      <c r="AU156" s="19" t="s">
        <v>87</v>
      </c>
    </row>
    <row r="157" s="13" customFormat="1">
      <c r="A157" s="13"/>
      <c r="B157" s="227"/>
      <c r="C157" s="228"/>
      <c r="D157" s="219" t="s">
        <v>177</v>
      </c>
      <c r="E157" s="229" t="s">
        <v>20</v>
      </c>
      <c r="F157" s="230" t="s">
        <v>228</v>
      </c>
      <c r="G157" s="228"/>
      <c r="H157" s="231">
        <v>23.254999999999999</v>
      </c>
      <c r="I157" s="232"/>
      <c r="J157" s="232"/>
      <c r="K157" s="228"/>
      <c r="L157" s="228"/>
      <c r="M157" s="233"/>
      <c r="N157" s="234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6"/>
      <c r="Z157" s="13"/>
      <c r="AA157" s="13"/>
      <c r="AB157" s="13"/>
      <c r="AC157" s="13"/>
      <c r="AD157" s="13"/>
      <c r="AE157" s="13"/>
      <c r="AT157" s="237" t="s">
        <v>177</v>
      </c>
      <c r="AU157" s="237" t="s">
        <v>87</v>
      </c>
      <c r="AV157" s="13" t="s">
        <v>87</v>
      </c>
      <c r="AW157" s="13" t="s">
        <v>5</v>
      </c>
      <c r="AX157" s="13" t="s">
        <v>85</v>
      </c>
      <c r="AY157" s="237" t="s">
        <v>162</v>
      </c>
    </row>
    <row r="158" s="2" customFormat="1">
      <c r="A158" s="40"/>
      <c r="B158" s="41"/>
      <c r="C158" s="42"/>
      <c r="D158" s="219" t="s">
        <v>219</v>
      </c>
      <c r="E158" s="42"/>
      <c r="F158" s="259" t="s">
        <v>220</v>
      </c>
      <c r="G158" s="42"/>
      <c r="H158" s="42"/>
      <c r="I158" s="42"/>
      <c r="J158" s="42"/>
      <c r="K158" s="42"/>
      <c r="L158" s="42"/>
      <c r="M158" s="46"/>
      <c r="N158" s="222"/>
      <c r="O158" s="223"/>
      <c r="P158" s="86"/>
      <c r="Q158" s="86"/>
      <c r="R158" s="86"/>
      <c r="S158" s="86"/>
      <c r="T158" s="86"/>
      <c r="U158" s="86"/>
      <c r="V158" s="86"/>
      <c r="W158" s="86"/>
      <c r="X158" s="86"/>
      <c r="Y158" s="87"/>
      <c r="Z158" s="40"/>
      <c r="AA158" s="40"/>
      <c r="AB158" s="40"/>
      <c r="AC158" s="40"/>
      <c r="AD158" s="40"/>
      <c r="AE158" s="40"/>
      <c r="AU158" s="19" t="s">
        <v>87</v>
      </c>
    </row>
    <row r="159" s="2" customFormat="1">
      <c r="A159" s="40"/>
      <c r="B159" s="41"/>
      <c r="C159" s="42"/>
      <c r="D159" s="219" t="s">
        <v>219</v>
      </c>
      <c r="E159" s="42"/>
      <c r="F159" s="260" t="s">
        <v>91</v>
      </c>
      <c r="G159" s="42"/>
      <c r="H159" s="261">
        <v>465.10000000000002</v>
      </c>
      <c r="I159" s="42"/>
      <c r="J159" s="42"/>
      <c r="K159" s="42"/>
      <c r="L159" s="42"/>
      <c r="M159" s="46"/>
      <c r="N159" s="222"/>
      <c r="O159" s="223"/>
      <c r="P159" s="86"/>
      <c r="Q159" s="86"/>
      <c r="R159" s="86"/>
      <c r="S159" s="86"/>
      <c r="T159" s="86"/>
      <c r="U159" s="86"/>
      <c r="V159" s="86"/>
      <c r="W159" s="86"/>
      <c r="X159" s="86"/>
      <c r="Y159" s="87"/>
      <c r="Z159" s="40"/>
      <c r="AA159" s="40"/>
      <c r="AB159" s="40"/>
      <c r="AC159" s="40"/>
      <c r="AD159" s="40"/>
      <c r="AE159" s="40"/>
      <c r="AU159" s="19" t="s">
        <v>87</v>
      </c>
    </row>
    <row r="160" s="2" customFormat="1" ht="24.15" customHeight="1">
      <c r="A160" s="40"/>
      <c r="B160" s="41"/>
      <c r="C160" s="205" t="s">
        <v>229</v>
      </c>
      <c r="D160" s="205" t="s">
        <v>164</v>
      </c>
      <c r="E160" s="206" t="s">
        <v>230</v>
      </c>
      <c r="F160" s="207" t="s">
        <v>231</v>
      </c>
      <c r="G160" s="208" t="s">
        <v>90</v>
      </c>
      <c r="H160" s="209">
        <v>558.12</v>
      </c>
      <c r="I160" s="210"/>
      <c r="J160" s="210"/>
      <c r="K160" s="211">
        <f>ROUND(P160*H160,2)</f>
        <v>0</v>
      </c>
      <c r="L160" s="207" t="s">
        <v>168</v>
      </c>
      <c r="M160" s="46"/>
      <c r="N160" s="212" t="s">
        <v>20</v>
      </c>
      <c r="O160" s="213" t="s">
        <v>46</v>
      </c>
      <c r="P160" s="214">
        <f>I160+J160</f>
        <v>0</v>
      </c>
      <c r="Q160" s="214">
        <f>ROUND(I160*H160,2)</f>
        <v>0</v>
      </c>
      <c r="R160" s="214">
        <f>ROUND(J160*H160,2)</f>
        <v>0</v>
      </c>
      <c r="S160" s="86"/>
      <c r="T160" s="215">
        <f>S160*H160</f>
        <v>0</v>
      </c>
      <c r="U160" s="215">
        <v>0.010529999999999999</v>
      </c>
      <c r="V160" s="215">
        <f>U160*H160</f>
        <v>5.8770036000000001</v>
      </c>
      <c r="W160" s="215">
        <v>0</v>
      </c>
      <c r="X160" s="215">
        <f>W160*H160</f>
        <v>0</v>
      </c>
      <c r="Y160" s="216" t="s">
        <v>20</v>
      </c>
      <c r="Z160" s="40"/>
      <c r="AA160" s="40"/>
      <c r="AB160" s="40"/>
      <c r="AC160" s="40"/>
      <c r="AD160" s="40"/>
      <c r="AE160" s="40"/>
      <c r="AR160" s="217" t="s">
        <v>169</v>
      </c>
      <c r="AT160" s="217" t="s">
        <v>164</v>
      </c>
      <c r="AU160" s="217" t="s">
        <v>87</v>
      </c>
      <c r="AY160" s="19" t="s">
        <v>162</v>
      </c>
      <c r="BE160" s="218">
        <f>IF(O160="základní",K160,0)</f>
        <v>0</v>
      </c>
      <c r="BF160" s="218">
        <f>IF(O160="snížená",K160,0)</f>
        <v>0</v>
      </c>
      <c r="BG160" s="218">
        <f>IF(O160="zákl. přenesená",K160,0)</f>
        <v>0</v>
      </c>
      <c r="BH160" s="218">
        <f>IF(O160="sníž. přenesená",K160,0)</f>
        <v>0</v>
      </c>
      <c r="BI160" s="218">
        <f>IF(O160="nulová",K160,0)</f>
        <v>0</v>
      </c>
      <c r="BJ160" s="19" t="s">
        <v>85</v>
      </c>
      <c r="BK160" s="218">
        <f>ROUND(P160*H160,2)</f>
        <v>0</v>
      </c>
      <c r="BL160" s="19" t="s">
        <v>169</v>
      </c>
      <c r="BM160" s="217" t="s">
        <v>232</v>
      </c>
    </row>
    <row r="161" s="2" customFormat="1">
      <c r="A161" s="40"/>
      <c r="B161" s="41"/>
      <c r="C161" s="42"/>
      <c r="D161" s="219" t="s">
        <v>171</v>
      </c>
      <c r="E161" s="42"/>
      <c r="F161" s="220" t="s">
        <v>233</v>
      </c>
      <c r="G161" s="42"/>
      <c r="H161" s="42"/>
      <c r="I161" s="221"/>
      <c r="J161" s="221"/>
      <c r="K161" s="42"/>
      <c r="L161" s="42"/>
      <c r="M161" s="46"/>
      <c r="N161" s="222"/>
      <c r="O161" s="223"/>
      <c r="P161" s="86"/>
      <c r="Q161" s="86"/>
      <c r="R161" s="86"/>
      <c r="S161" s="86"/>
      <c r="T161" s="86"/>
      <c r="U161" s="86"/>
      <c r="V161" s="86"/>
      <c r="W161" s="86"/>
      <c r="X161" s="86"/>
      <c r="Y161" s="87"/>
      <c r="Z161" s="40"/>
      <c r="AA161" s="40"/>
      <c r="AB161" s="40"/>
      <c r="AC161" s="40"/>
      <c r="AD161" s="40"/>
      <c r="AE161" s="40"/>
      <c r="AT161" s="19" t="s">
        <v>171</v>
      </c>
      <c r="AU161" s="19" t="s">
        <v>87</v>
      </c>
    </row>
    <row r="162" s="2" customFormat="1">
      <c r="A162" s="40"/>
      <c r="B162" s="41"/>
      <c r="C162" s="42"/>
      <c r="D162" s="224" t="s">
        <v>173</v>
      </c>
      <c r="E162" s="42"/>
      <c r="F162" s="225" t="s">
        <v>234</v>
      </c>
      <c r="G162" s="42"/>
      <c r="H162" s="42"/>
      <c r="I162" s="221"/>
      <c r="J162" s="221"/>
      <c r="K162" s="42"/>
      <c r="L162" s="42"/>
      <c r="M162" s="46"/>
      <c r="N162" s="222"/>
      <c r="O162" s="223"/>
      <c r="P162" s="86"/>
      <c r="Q162" s="86"/>
      <c r="R162" s="86"/>
      <c r="S162" s="86"/>
      <c r="T162" s="86"/>
      <c r="U162" s="86"/>
      <c r="V162" s="86"/>
      <c r="W162" s="86"/>
      <c r="X162" s="86"/>
      <c r="Y162" s="87"/>
      <c r="Z162" s="40"/>
      <c r="AA162" s="40"/>
      <c r="AB162" s="40"/>
      <c r="AC162" s="40"/>
      <c r="AD162" s="40"/>
      <c r="AE162" s="40"/>
      <c r="AT162" s="19" t="s">
        <v>173</v>
      </c>
      <c r="AU162" s="19" t="s">
        <v>87</v>
      </c>
    </row>
    <row r="163" s="2" customFormat="1">
      <c r="A163" s="40"/>
      <c r="B163" s="41"/>
      <c r="C163" s="42"/>
      <c r="D163" s="219" t="s">
        <v>175</v>
      </c>
      <c r="E163" s="42"/>
      <c r="F163" s="226" t="s">
        <v>176</v>
      </c>
      <c r="G163" s="42"/>
      <c r="H163" s="42"/>
      <c r="I163" s="221"/>
      <c r="J163" s="221"/>
      <c r="K163" s="42"/>
      <c r="L163" s="42"/>
      <c r="M163" s="46"/>
      <c r="N163" s="222"/>
      <c r="O163" s="223"/>
      <c r="P163" s="86"/>
      <c r="Q163" s="86"/>
      <c r="R163" s="86"/>
      <c r="S163" s="86"/>
      <c r="T163" s="86"/>
      <c r="U163" s="86"/>
      <c r="V163" s="86"/>
      <c r="W163" s="86"/>
      <c r="X163" s="86"/>
      <c r="Y163" s="87"/>
      <c r="Z163" s="40"/>
      <c r="AA163" s="40"/>
      <c r="AB163" s="40"/>
      <c r="AC163" s="40"/>
      <c r="AD163" s="40"/>
      <c r="AE163" s="40"/>
      <c r="AT163" s="19" t="s">
        <v>175</v>
      </c>
      <c r="AU163" s="19" t="s">
        <v>87</v>
      </c>
    </row>
    <row r="164" s="13" customFormat="1">
      <c r="A164" s="13"/>
      <c r="B164" s="227"/>
      <c r="C164" s="228"/>
      <c r="D164" s="219" t="s">
        <v>177</v>
      </c>
      <c r="E164" s="229" t="s">
        <v>20</v>
      </c>
      <c r="F164" s="230" t="s">
        <v>235</v>
      </c>
      <c r="G164" s="228"/>
      <c r="H164" s="231">
        <v>465.10000000000002</v>
      </c>
      <c r="I164" s="232"/>
      <c r="J164" s="232"/>
      <c r="K164" s="228"/>
      <c r="L164" s="228"/>
      <c r="M164" s="233"/>
      <c r="N164" s="234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6"/>
      <c r="Z164" s="13"/>
      <c r="AA164" s="13"/>
      <c r="AB164" s="13"/>
      <c r="AC164" s="13"/>
      <c r="AD164" s="13"/>
      <c r="AE164" s="13"/>
      <c r="AT164" s="237" t="s">
        <v>177</v>
      </c>
      <c r="AU164" s="237" t="s">
        <v>87</v>
      </c>
      <c r="AV164" s="13" t="s">
        <v>87</v>
      </c>
      <c r="AW164" s="13" t="s">
        <v>5</v>
      </c>
      <c r="AX164" s="13" t="s">
        <v>85</v>
      </c>
      <c r="AY164" s="237" t="s">
        <v>162</v>
      </c>
    </row>
    <row r="165" s="2" customFormat="1">
      <c r="A165" s="40"/>
      <c r="B165" s="41"/>
      <c r="C165" s="42"/>
      <c r="D165" s="219" t="s">
        <v>219</v>
      </c>
      <c r="E165" s="42"/>
      <c r="F165" s="259" t="s">
        <v>220</v>
      </c>
      <c r="G165" s="42"/>
      <c r="H165" s="42"/>
      <c r="I165" s="42"/>
      <c r="J165" s="42"/>
      <c r="K165" s="42"/>
      <c r="L165" s="42"/>
      <c r="M165" s="46"/>
      <c r="N165" s="222"/>
      <c r="O165" s="223"/>
      <c r="P165" s="86"/>
      <c r="Q165" s="86"/>
      <c r="R165" s="86"/>
      <c r="S165" s="86"/>
      <c r="T165" s="86"/>
      <c r="U165" s="86"/>
      <c r="V165" s="86"/>
      <c r="W165" s="86"/>
      <c r="X165" s="86"/>
      <c r="Y165" s="87"/>
      <c r="Z165" s="40"/>
      <c r="AA165" s="40"/>
      <c r="AB165" s="40"/>
      <c r="AC165" s="40"/>
      <c r="AD165" s="40"/>
      <c r="AE165" s="40"/>
      <c r="AU165" s="19" t="s">
        <v>87</v>
      </c>
    </row>
    <row r="166" s="2" customFormat="1">
      <c r="A166" s="40"/>
      <c r="B166" s="41"/>
      <c r="C166" s="42"/>
      <c r="D166" s="219" t="s">
        <v>219</v>
      </c>
      <c r="E166" s="42"/>
      <c r="F166" s="260" t="s">
        <v>91</v>
      </c>
      <c r="G166" s="42"/>
      <c r="H166" s="261">
        <v>465.10000000000002</v>
      </c>
      <c r="I166" s="42"/>
      <c r="J166" s="42"/>
      <c r="K166" s="42"/>
      <c r="L166" s="42"/>
      <c r="M166" s="46"/>
      <c r="N166" s="222"/>
      <c r="O166" s="223"/>
      <c r="P166" s="86"/>
      <c r="Q166" s="86"/>
      <c r="R166" s="86"/>
      <c r="S166" s="86"/>
      <c r="T166" s="86"/>
      <c r="U166" s="86"/>
      <c r="V166" s="86"/>
      <c r="W166" s="86"/>
      <c r="X166" s="86"/>
      <c r="Y166" s="87"/>
      <c r="Z166" s="40"/>
      <c r="AA166" s="40"/>
      <c r="AB166" s="40"/>
      <c r="AC166" s="40"/>
      <c r="AD166" s="40"/>
      <c r="AE166" s="40"/>
      <c r="AU166" s="19" t="s">
        <v>87</v>
      </c>
    </row>
    <row r="167" s="13" customFormat="1">
      <c r="A167" s="13"/>
      <c r="B167" s="227"/>
      <c r="C167" s="228"/>
      <c r="D167" s="219" t="s">
        <v>177</v>
      </c>
      <c r="E167" s="228"/>
      <c r="F167" s="230" t="s">
        <v>236</v>
      </c>
      <c r="G167" s="228"/>
      <c r="H167" s="231">
        <v>558.12</v>
      </c>
      <c r="I167" s="232"/>
      <c r="J167" s="232"/>
      <c r="K167" s="228"/>
      <c r="L167" s="228"/>
      <c r="M167" s="233"/>
      <c r="N167" s="234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6"/>
      <c r="Z167" s="13"/>
      <c r="AA167" s="13"/>
      <c r="AB167" s="13"/>
      <c r="AC167" s="13"/>
      <c r="AD167" s="13"/>
      <c r="AE167" s="13"/>
      <c r="AT167" s="237" t="s">
        <v>177</v>
      </c>
      <c r="AU167" s="237" t="s">
        <v>87</v>
      </c>
      <c r="AV167" s="13" t="s">
        <v>87</v>
      </c>
      <c r="AW167" s="13" t="s">
        <v>4</v>
      </c>
      <c r="AX167" s="13" t="s">
        <v>85</v>
      </c>
      <c r="AY167" s="237" t="s">
        <v>162</v>
      </c>
    </row>
    <row r="168" s="2" customFormat="1">
      <c r="A168" s="40"/>
      <c r="B168" s="41"/>
      <c r="C168" s="205" t="s">
        <v>237</v>
      </c>
      <c r="D168" s="205" t="s">
        <v>164</v>
      </c>
      <c r="E168" s="206" t="s">
        <v>238</v>
      </c>
      <c r="F168" s="207" t="s">
        <v>239</v>
      </c>
      <c r="G168" s="208" t="s">
        <v>240</v>
      </c>
      <c r="H168" s="209">
        <v>422</v>
      </c>
      <c r="I168" s="210"/>
      <c r="J168" s="210"/>
      <c r="K168" s="211">
        <f>ROUND(P168*H168,2)</f>
        <v>0</v>
      </c>
      <c r="L168" s="207" t="s">
        <v>168</v>
      </c>
      <c r="M168" s="46"/>
      <c r="N168" s="212" t="s">
        <v>20</v>
      </c>
      <c r="O168" s="213" t="s">
        <v>46</v>
      </c>
      <c r="P168" s="214">
        <f>I168+J168</f>
        <v>0</v>
      </c>
      <c r="Q168" s="214">
        <f>ROUND(I168*H168,2)</f>
        <v>0</v>
      </c>
      <c r="R168" s="214">
        <f>ROUND(J168*H168,2)</f>
        <v>0</v>
      </c>
      <c r="S168" s="86"/>
      <c r="T168" s="215">
        <f>S168*H168</f>
        <v>0</v>
      </c>
      <c r="U168" s="215">
        <v>2.0000000000000002E-05</v>
      </c>
      <c r="V168" s="215">
        <f>U168*H168</f>
        <v>0.0084400000000000013</v>
      </c>
      <c r="W168" s="215">
        <v>0</v>
      </c>
      <c r="X168" s="215">
        <f>W168*H168</f>
        <v>0</v>
      </c>
      <c r="Y168" s="216" t="s">
        <v>20</v>
      </c>
      <c r="Z168" s="40"/>
      <c r="AA168" s="40"/>
      <c r="AB168" s="40"/>
      <c r="AC168" s="40"/>
      <c r="AD168" s="40"/>
      <c r="AE168" s="40"/>
      <c r="AR168" s="217" t="s">
        <v>169</v>
      </c>
      <c r="AT168" s="217" t="s">
        <v>164</v>
      </c>
      <c r="AU168" s="217" t="s">
        <v>87</v>
      </c>
      <c r="AY168" s="19" t="s">
        <v>162</v>
      </c>
      <c r="BE168" s="218">
        <f>IF(O168="základní",K168,0)</f>
        <v>0</v>
      </c>
      <c r="BF168" s="218">
        <f>IF(O168="snížená",K168,0)</f>
        <v>0</v>
      </c>
      <c r="BG168" s="218">
        <f>IF(O168="zákl. přenesená",K168,0)</f>
        <v>0</v>
      </c>
      <c r="BH168" s="218">
        <f>IF(O168="sníž. přenesená",K168,0)</f>
        <v>0</v>
      </c>
      <c r="BI168" s="218">
        <f>IF(O168="nulová",K168,0)</f>
        <v>0</v>
      </c>
      <c r="BJ168" s="19" t="s">
        <v>85</v>
      </c>
      <c r="BK168" s="218">
        <f>ROUND(P168*H168,2)</f>
        <v>0</v>
      </c>
      <c r="BL168" s="19" t="s">
        <v>169</v>
      </c>
      <c r="BM168" s="217" t="s">
        <v>241</v>
      </c>
    </row>
    <row r="169" s="2" customFormat="1">
      <c r="A169" s="40"/>
      <c r="B169" s="41"/>
      <c r="C169" s="42"/>
      <c r="D169" s="219" t="s">
        <v>171</v>
      </c>
      <c r="E169" s="42"/>
      <c r="F169" s="220" t="s">
        <v>242</v>
      </c>
      <c r="G169" s="42"/>
      <c r="H169" s="42"/>
      <c r="I169" s="221"/>
      <c r="J169" s="221"/>
      <c r="K169" s="42"/>
      <c r="L169" s="42"/>
      <c r="M169" s="46"/>
      <c r="N169" s="222"/>
      <c r="O169" s="223"/>
      <c r="P169" s="86"/>
      <c r="Q169" s="86"/>
      <c r="R169" s="86"/>
      <c r="S169" s="86"/>
      <c r="T169" s="86"/>
      <c r="U169" s="86"/>
      <c r="V169" s="86"/>
      <c r="W169" s="86"/>
      <c r="X169" s="86"/>
      <c r="Y169" s="87"/>
      <c r="Z169" s="40"/>
      <c r="AA169" s="40"/>
      <c r="AB169" s="40"/>
      <c r="AC169" s="40"/>
      <c r="AD169" s="40"/>
      <c r="AE169" s="40"/>
      <c r="AT169" s="19" t="s">
        <v>171</v>
      </c>
      <c r="AU169" s="19" t="s">
        <v>87</v>
      </c>
    </row>
    <row r="170" s="2" customFormat="1">
      <c r="A170" s="40"/>
      <c r="B170" s="41"/>
      <c r="C170" s="42"/>
      <c r="D170" s="224" t="s">
        <v>173</v>
      </c>
      <c r="E170" s="42"/>
      <c r="F170" s="225" t="s">
        <v>243</v>
      </c>
      <c r="G170" s="42"/>
      <c r="H170" s="42"/>
      <c r="I170" s="221"/>
      <c r="J170" s="221"/>
      <c r="K170" s="42"/>
      <c r="L170" s="42"/>
      <c r="M170" s="46"/>
      <c r="N170" s="222"/>
      <c r="O170" s="223"/>
      <c r="P170" s="86"/>
      <c r="Q170" s="86"/>
      <c r="R170" s="86"/>
      <c r="S170" s="86"/>
      <c r="T170" s="86"/>
      <c r="U170" s="86"/>
      <c r="V170" s="86"/>
      <c r="W170" s="86"/>
      <c r="X170" s="86"/>
      <c r="Y170" s="87"/>
      <c r="Z170" s="40"/>
      <c r="AA170" s="40"/>
      <c r="AB170" s="40"/>
      <c r="AC170" s="40"/>
      <c r="AD170" s="40"/>
      <c r="AE170" s="40"/>
      <c r="AT170" s="19" t="s">
        <v>173</v>
      </c>
      <c r="AU170" s="19" t="s">
        <v>87</v>
      </c>
    </row>
    <row r="171" s="2" customFormat="1">
      <c r="A171" s="40"/>
      <c r="B171" s="41"/>
      <c r="C171" s="42"/>
      <c r="D171" s="219" t="s">
        <v>175</v>
      </c>
      <c r="E171" s="42"/>
      <c r="F171" s="226" t="s">
        <v>176</v>
      </c>
      <c r="G171" s="42"/>
      <c r="H171" s="42"/>
      <c r="I171" s="221"/>
      <c r="J171" s="221"/>
      <c r="K171" s="42"/>
      <c r="L171" s="42"/>
      <c r="M171" s="46"/>
      <c r="N171" s="222"/>
      <c r="O171" s="223"/>
      <c r="P171" s="86"/>
      <c r="Q171" s="86"/>
      <c r="R171" s="86"/>
      <c r="S171" s="86"/>
      <c r="T171" s="86"/>
      <c r="U171" s="86"/>
      <c r="V171" s="86"/>
      <c r="W171" s="86"/>
      <c r="X171" s="86"/>
      <c r="Y171" s="87"/>
      <c r="Z171" s="40"/>
      <c r="AA171" s="40"/>
      <c r="AB171" s="40"/>
      <c r="AC171" s="40"/>
      <c r="AD171" s="40"/>
      <c r="AE171" s="40"/>
      <c r="AT171" s="19" t="s">
        <v>175</v>
      </c>
      <c r="AU171" s="19" t="s">
        <v>87</v>
      </c>
    </row>
    <row r="172" s="13" customFormat="1">
      <c r="A172" s="13"/>
      <c r="B172" s="227"/>
      <c r="C172" s="228"/>
      <c r="D172" s="219" t="s">
        <v>177</v>
      </c>
      <c r="E172" s="229" t="s">
        <v>20</v>
      </c>
      <c r="F172" s="230" t="s">
        <v>244</v>
      </c>
      <c r="G172" s="228"/>
      <c r="H172" s="231">
        <v>422</v>
      </c>
      <c r="I172" s="232"/>
      <c r="J172" s="232"/>
      <c r="K172" s="228"/>
      <c r="L172" s="228"/>
      <c r="M172" s="233"/>
      <c r="N172" s="234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6"/>
      <c r="Z172" s="13"/>
      <c r="AA172" s="13"/>
      <c r="AB172" s="13"/>
      <c r="AC172" s="13"/>
      <c r="AD172" s="13"/>
      <c r="AE172" s="13"/>
      <c r="AT172" s="237" t="s">
        <v>177</v>
      </c>
      <c r="AU172" s="237" t="s">
        <v>87</v>
      </c>
      <c r="AV172" s="13" t="s">
        <v>87</v>
      </c>
      <c r="AW172" s="13" t="s">
        <v>5</v>
      </c>
      <c r="AX172" s="13" t="s">
        <v>85</v>
      </c>
      <c r="AY172" s="237" t="s">
        <v>162</v>
      </c>
    </row>
    <row r="173" s="2" customFormat="1" ht="24.15" customHeight="1">
      <c r="A173" s="40"/>
      <c r="B173" s="41"/>
      <c r="C173" s="205" t="s">
        <v>245</v>
      </c>
      <c r="D173" s="205" t="s">
        <v>164</v>
      </c>
      <c r="E173" s="206" t="s">
        <v>246</v>
      </c>
      <c r="F173" s="207" t="s">
        <v>247</v>
      </c>
      <c r="G173" s="208" t="s">
        <v>248</v>
      </c>
      <c r="H173" s="209">
        <v>0.84499999999999997</v>
      </c>
      <c r="I173" s="210"/>
      <c r="J173" s="210"/>
      <c r="K173" s="211">
        <f>ROUND(P173*H173,2)</f>
        <v>0</v>
      </c>
      <c r="L173" s="207" t="s">
        <v>168</v>
      </c>
      <c r="M173" s="46"/>
      <c r="N173" s="212" t="s">
        <v>20</v>
      </c>
      <c r="O173" s="213" t="s">
        <v>46</v>
      </c>
      <c r="P173" s="214">
        <f>I173+J173</f>
        <v>0</v>
      </c>
      <c r="Q173" s="214">
        <f>ROUND(I173*H173,2)</f>
        <v>0</v>
      </c>
      <c r="R173" s="214">
        <f>ROUND(J173*H173,2)</f>
        <v>0</v>
      </c>
      <c r="S173" s="86"/>
      <c r="T173" s="215">
        <f>S173*H173</f>
        <v>0</v>
      </c>
      <c r="U173" s="215">
        <v>1.05555</v>
      </c>
      <c r="V173" s="215">
        <f>U173*H173</f>
        <v>0.89193974999999992</v>
      </c>
      <c r="W173" s="215">
        <v>0</v>
      </c>
      <c r="X173" s="215">
        <f>W173*H173</f>
        <v>0</v>
      </c>
      <c r="Y173" s="216" t="s">
        <v>20</v>
      </c>
      <c r="Z173" s="40"/>
      <c r="AA173" s="40"/>
      <c r="AB173" s="40"/>
      <c r="AC173" s="40"/>
      <c r="AD173" s="40"/>
      <c r="AE173" s="40"/>
      <c r="AR173" s="217" t="s">
        <v>169</v>
      </c>
      <c r="AT173" s="217" t="s">
        <v>164</v>
      </c>
      <c r="AU173" s="217" t="s">
        <v>87</v>
      </c>
      <c r="AY173" s="19" t="s">
        <v>162</v>
      </c>
      <c r="BE173" s="218">
        <f>IF(O173="základní",K173,0)</f>
        <v>0</v>
      </c>
      <c r="BF173" s="218">
        <f>IF(O173="snížená",K173,0)</f>
        <v>0</v>
      </c>
      <c r="BG173" s="218">
        <f>IF(O173="zákl. přenesená",K173,0)</f>
        <v>0</v>
      </c>
      <c r="BH173" s="218">
        <f>IF(O173="sníž. přenesená",K173,0)</f>
        <v>0</v>
      </c>
      <c r="BI173" s="218">
        <f>IF(O173="nulová",K173,0)</f>
        <v>0</v>
      </c>
      <c r="BJ173" s="19" t="s">
        <v>85</v>
      </c>
      <c r="BK173" s="218">
        <f>ROUND(P173*H173,2)</f>
        <v>0</v>
      </c>
      <c r="BL173" s="19" t="s">
        <v>169</v>
      </c>
      <c r="BM173" s="217" t="s">
        <v>249</v>
      </c>
    </row>
    <row r="174" s="2" customFormat="1">
      <c r="A174" s="40"/>
      <c r="B174" s="41"/>
      <c r="C174" s="42"/>
      <c r="D174" s="219" t="s">
        <v>171</v>
      </c>
      <c r="E174" s="42"/>
      <c r="F174" s="220" t="s">
        <v>250</v>
      </c>
      <c r="G174" s="42"/>
      <c r="H174" s="42"/>
      <c r="I174" s="221"/>
      <c r="J174" s="221"/>
      <c r="K174" s="42"/>
      <c r="L174" s="42"/>
      <c r="M174" s="46"/>
      <c r="N174" s="222"/>
      <c r="O174" s="223"/>
      <c r="P174" s="86"/>
      <c r="Q174" s="86"/>
      <c r="R174" s="86"/>
      <c r="S174" s="86"/>
      <c r="T174" s="86"/>
      <c r="U174" s="86"/>
      <c r="V174" s="86"/>
      <c r="W174" s="86"/>
      <c r="X174" s="86"/>
      <c r="Y174" s="87"/>
      <c r="Z174" s="40"/>
      <c r="AA174" s="40"/>
      <c r="AB174" s="40"/>
      <c r="AC174" s="40"/>
      <c r="AD174" s="40"/>
      <c r="AE174" s="40"/>
      <c r="AT174" s="19" t="s">
        <v>171</v>
      </c>
      <c r="AU174" s="19" t="s">
        <v>87</v>
      </c>
    </row>
    <row r="175" s="2" customFormat="1">
      <c r="A175" s="40"/>
      <c r="B175" s="41"/>
      <c r="C175" s="42"/>
      <c r="D175" s="224" t="s">
        <v>173</v>
      </c>
      <c r="E175" s="42"/>
      <c r="F175" s="225" t="s">
        <v>251</v>
      </c>
      <c r="G175" s="42"/>
      <c r="H175" s="42"/>
      <c r="I175" s="221"/>
      <c r="J175" s="221"/>
      <c r="K175" s="42"/>
      <c r="L175" s="42"/>
      <c r="M175" s="46"/>
      <c r="N175" s="222"/>
      <c r="O175" s="223"/>
      <c r="P175" s="86"/>
      <c r="Q175" s="86"/>
      <c r="R175" s="86"/>
      <c r="S175" s="86"/>
      <c r="T175" s="86"/>
      <c r="U175" s="86"/>
      <c r="V175" s="86"/>
      <c r="W175" s="86"/>
      <c r="X175" s="86"/>
      <c r="Y175" s="87"/>
      <c r="Z175" s="40"/>
      <c r="AA175" s="40"/>
      <c r="AB175" s="40"/>
      <c r="AC175" s="40"/>
      <c r="AD175" s="40"/>
      <c r="AE175" s="40"/>
      <c r="AT175" s="19" t="s">
        <v>173</v>
      </c>
      <c r="AU175" s="19" t="s">
        <v>87</v>
      </c>
    </row>
    <row r="176" s="2" customFormat="1">
      <c r="A176" s="40"/>
      <c r="B176" s="41"/>
      <c r="C176" s="42"/>
      <c r="D176" s="219" t="s">
        <v>175</v>
      </c>
      <c r="E176" s="42"/>
      <c r="F176" s="226" t="s">
        <v>176</v>
      </c>
      <c r="G176" s="42"/>
      <c r="H176" s="42"/>
      <c r="I176" s="221"/>
      <c r="J176" s="221"/>
      <c r="K176" s="42"/>
      <c r="L176" s="42"/>
      <c r="M176" s="46"/>
      <c r="N176" s="222"/>
      <c r="O176" s="223"/>
      <c r="P176" s="86"/>
      <c r="Q176" s="86"/>
      <c r="R176" s="86"/>
      <c r="S176" s="86"/>
      <c r="T176" s="86"/>
      <c r="U176" s="86"/>
      <c r="V176" s="86"/>
      <c r="W176" s="86"/>
      <c r="X176" s="86"/>
      <c r="Y176" s="87"/>
      <c r="Z176" s="40"/>
      <c r="AA176" s="40"/>
      <c r="AB176" s="40"/>
      <c r="AC176" s="40"/>
      <c r="AD176" s="40"/>
      <c r="AE176" s="40"/>
      <c r="AT176" s="19" t="s">
        <v>175</v>
      </c>
      <c r="AU176" s="19" t="s">
        <v>87</v>
      </c>
    </row>
    <row r="177" s="13" customFormat="1">
      <c r="A177" s="13"/>
      <c r="B177" s="227"/>
      <c r="C177" s="228"/>
      <c r="D177" s="219" t="s">
        <v>177</v>
      </c>
      <c r="E177" s="229" t="s">
        <v>20</v>
      </c>
      <c r="F177" s="230" t="s">
        <v>252</v>
      </c>
      <c r="G177" s="228"/>
      <c r="H177" s="231">
        <v>0.73499999999999999</v>
      </c>
      <c r="I177" s="232"/>
      <c r="J177" s="232"/>
      <c r="K177" s="228"/>
      <c r="L177" s="228"/>
      <c r="M177" s="233"/>
      <c r="N177" s="234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6"/>
      <c r="Z177" s="13"/>
      <c r="AA177" s="13"/>
      <c r="AB177" s="13"/>
      <c r="AC177" s="13"/>
      <c r="AD177" s="13"/>
      <c r="AE177" s="13"/>
      <c r="AT177" s="237" t="s">
        <v>177</v>
      </c>
      <c r="AU177" s="237" t="s">
        <v>87</v>
      </c>
      <c r="AV177" s="13" t="s">
        <v>87</v>
      </c>
      <c r="AW177" s="13" t="s">
        <v>5</v>
      </c>
      <c r="AX177" s="13" t="s">
        <v>85</v>
      </c>
      <c r="AY177" s="237" t="s">
        <v>162</v>
      </c>
    </row>
    <row r="178" s="2" customFormat="1">
      <c r="A178" s="40"/>
      <c r="B178" s="41"/>
      <c r="C178" s="42"/>
      <c r="D178" s="219" t="s">
        <v>219</v>
      </c>
      <c r="E178" s="42"/>
      <c r="F178" s="259" t="s">
        <v>220</v>
      </c>
      <c r="G178" s="42"/>
      <c r="H178" s="42"/>
      <c r="I178" s="42"/>
      <c r="J178" s="42"/>
      <c r="K178" s="42"/>
      <c r="L178" s="42"/>
      <c r="M178" s="46"/>
      <c r="N178" s="222"/>
      <c r="O178" s="223"/>
      <c r="P178" s="86"/>
      <c r="Q178" s="86"/>
      <c r="R178" s="86"/>
      <c r="S178" s="86"/>
      <c r="T178" s="86"/>
      <c r="U178" s="86"/>
      <c r="V178" s="86"/>
      <c r="W178" s="86"/>
      <c r="X178" s="86"/>
      <c r="Y178" s="87"/>
      <c r="Z178" s="40"/>
      <c r="AA178" s="40"/>
      <c r="AB178" s="40"/>
      <c r="AC178" s="40"/>
      <c r="AD178" s="40"/>
      <c r="AE178" s="40"/>
      <c r="AU178" s="19" t="s">
        <v>87</v>
      </c>
    </row>
    <row r="179" s="2" customFormat="1">
      <c r="A179" s="40"/>
      <c r="B179" s="41"/>
      <c r="C179" s="42"/>
      <c r="D179" s="219" t="s">
        <v>219</v>
      </c>
      <c r="E179" s="42"/>
      <c r="F179" s="260" t="s">
        <v>91</v>
      </c>
      <c r="G179" s="42"/>
      <c r="H179" s="261">
        <v>465.10000000000002</v>
      </c>
      <c r="I179" s="42"/>
      <c r="J179" s="42"/>
      <c r="K179" s="42"/>
      <c r="L179" s="42"/>
      <c r="M179" s="46"/>
      <c r="N179" s="222"/>
      <c r="O179" s="223"/>
      <c r="P179" s="86"/>
      <c r="Q179" s="86"/>
      <c r="R179" s="86"/>
      <c r="S179" s="86"/>
      <c r="T179" s="86"/>
      <c r="U179" s="86"/>
      <c r="V179" s="86"/>
      <c r="W179" s="86"/>
      <c r="X179" s="86"/>
      <c r="Y179" s="87"/>
      <c r="Z179" s="40"/>
      <c r="AA179" s="40"/>
      <c r="AB179" s="40"/>
      <c r="AC179" s="40"/>
      <c r="AD179" s="40"/>
      <c r="AE179" s="40"/>
      <c r="AU179" s="19" t="s">
        <v>87</v>
      </c>
    </row>
    <row r="180" s="13" customFormat="1">
      <c r="A180" s="13"/>
      <c r="B180" s="227"/>
      <c r="C180" s="228"/>
      <c r="D180" s="219" t="s">
        <v>177</v>
      </c>
      <c r="E180" s="228"/>
      <c r="F180" s="230" t="s">
        <v>253</v>
      </c>
      <c r="G180" s="228"/>
      <c r="H180" s="231">
        <v>0.84499999999999997</v>
      </c>
      <c r="I180" s="232"/>
      <c r="J180" s="232"/>
      <c r="K180" s="228"/>
      <c r="L180" s="228"/>
      <c r="M180" s="233"/>
      <c r="N180" s="234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6"/>
      <c r="Z180" s="13"/>
      <c r="AA180" s="13"/>
      <c r="AB180" s="13"/>
      <c r="AC180" s="13"/>
      <c r="AD180" s="13"/>
      <c r="AE180" s="13"/>
      <c r="AT180" s="237" t="s">
        <v>177</v>
      </c>
      <c r="AU180" s="237" t="s">
        <v>87</v>
      </c>
      <c r="AV180" s="13" t="s">
        <v>87</v>
      </c>
      <c r="AW180" s="13" t="s">
        <v>4</v>
      </c>
      <c r="AX180" s="13" t="s">
        <v>85</v>
      </c>
      <c r="AY180" s="237" t="s">
        <v>162</v>
      </c>
    </row>
    <row r="181" s="2" customFormat="1" ht="24.15" customHeight="1">
      <c r="A181" s="40"/>
      <c r="B181" s="41"/>
      <c r="C181" s="205" t="s">
        <v>254</v>
      </c>
      <c r="D181" s="205" t="s">
        <v>164</v>
      </c>
      <c r="E181" s="206" t="s">
        <v>255</v>
      </c>
      <c r="F181" s="207" t="s">
        <v>256</v>
      </c>
      <c r="G181" s="208" t="s">
        <v>248</v>
      </c>
      <c r="H181" s="209">
        <v>1.8340000000000001</v>
      </c>
      <c r="I181" s="210"/>
      <c r="J181" s="210"/>
      <c r="K181" s="211">
        <f>ROUND(P181*H181,2)</f>
        <v>0</v>
      </c>
      <c r="L181" s="207" t="s">
        <v>168</v>
      </c>
      <c r="M181" s="46"/>
      <c r="N181" s="212" t="s">
        <v>20</v>
      </c>
      <c r="O181" s="213" t="s">
        <v>46</v>
      </c>
      <c r="P181" s="214">
        <f>I181+J181</f>
        <v>0</v>
      </c>
      <c r="Q181" s="214">
        <f>ROUND(I181*H181,2)</f>
        <v>0</v>
      </c>
      <c r="R181" s="214">
        <f>ROUND(J181*H181,2)</f>
        <v>0</v>
      </c>
      <c r="S181" s="86"/>
      <c r="T181" s="215">
        <f>S181*H181</f>
        <v>0</v>
      </c>
      <c r="U181" s="215">
        <v>1.06277</v>
      </c>
      <c r="V181" s="215">
        <f>U181*H181</f>
        <v>1.94912018</v>
      </c>
      <c r="W181" s="215">
        <v>0</v>
      </c>
      <c r="X181" s="215">
        <f>W181*H181</f>
        <v>0</v>
      </c>
      <c r="Y181" s="216" t="s">
        <v>20</v>
      </c>
      <c r="Z181" s="40"/>
      <c r="AA181" s="40"/>
      <c r="AB181" s="40"/>
      <c r="AC181" s="40"/>
      <c r="AD181" s="40"/>
      <c r="AE181" s="40"/>
      <c r="AR181" s="217" t="s">
        <v>169</v>
      </c>
      <c r="AT181" s="217" t="s">
        <v>164</v>
      </c>
      <c r="AU181" s="217" t="s">
        <v>87</v>
      </c>
      <c r="AY181" s="19" t="s">
        <v>162</v>
      </c>
      <c r="BE181" s="218">
        <f>IF(O181="základní",K181,0)</f>
        <v>0</v>
      </c>
      <c r="BF181" s="218">
        <f>IF(O181="snížená",K181,0)</f>
        <v>0</v>
      </c>
      <c r="BG181" s="218">
        <f>IF(O181="zákl. přenesená",K181,0)</f>
        <v>0</v>
      </c>
      <c r="BH181" s="218">
        <f>IF(O181="sníž. přenesená",K181,0)</f>
        <v>0</v>
      </c>
      <c r="BI181" s="218">
        <f>IF(O181="nulová",K181,0)</f>
        <v>0</v>
      </c>
      <c r="BJ181" s="19" t="s">
        <v>85</v>
      </c>
      <c r="BK181" s="218">
        <f>ROUND(P181*H181,2)</f>
        <v>0</v>
      </c>
      <c r="BL181" s="19" t="s">
        <v>169</v>
      </c>
      <c r="BM181" s="217" t="s">
        <v>257</v>
      </c>
    </row>
    <row r="182" s="2" customFormat="1">
      <c r="A182" s="40"/>
      <c r="B182" s="41"/>
      <c r="C182" s="42"/>
      <c r="D182" s="219" t="s">
        <v>171</v>
      </c>
      <c r="E182" s="42"/>
      <c r="F182" s="220" t="s">
        <v>258</v>
      </c>
      <c r="G182" s="42"/>
      <c r="H182" s="42"/>
      <c r="I182" s="221"/>
      <c r="J182" s="221"/>
      <c r="K182" s="42"/>
      <c r="L182" s="42"/>
      <c r="M182" s="46"/>
      <c r="N182" s="222"/>
      <c r="O182" s="223"/>
      <c r="P182" s="86"/>
      <c r="Q182" s="86"/>
      <c r="R182" s="86"/>
      <c r="S182" s="86"/>
      <c r="T182" s="86"/>
      <c r="U182" s="86"/>
      <c r="V182" s="86"/>
      <c r="W182" s="86"/>
      <c r="X182" s="86"/>
      <c r="Y182" s="87"/>
      <c r="Z182" s="40"/>
      <c r="AA182" s="40"/>
      <c r="AB182" s="40"/>
      <c r="AC182" s="40"/>
      <c r="AD182" s="40"/>
      <c r="AE182" s="40"/>
      <c r="AT182" s="19" t="s">
        <v>171</v>
      </c>
      <c r="AU182" s="19" t="s">
        <v>87</v>
      </c>
    </row>
    <row r="183" s="2" customFormat="1">
      <c r="A183" s="40"/>
      <c r="B183" s="41"/>
      <c r="C183" s="42"/>
      <c r="D183" s="224" t="s">
        <v>173</v>
      </c>
      <c r="E183" s="42"/>
      <c r="F183" s="225" t="s">
        <v>259</v>
      </c>
      <c r="G183" s="42"/>
      <c r="H183" s="42"/>
      <c r="I183" s="221"/>
      <c r="J183" s="221"/>
      <c r="K183" s="42"/>
      <c r="L183" s="42"/>
      <c r="M183" s="46"/>
      <c r="N183" s="222"/>
      <c r="O183" s="223"/>
      <c r="P183" s="86"/>
      <c r="Q183" s="86"/>
      <c r="R183" s="86"/>
      <c r="S183" s="86"/>
      <c r="T183" s="86"/>
      <c r="U183" s="86"/>
      <c r="V183" s="86"/>
      <c r="W183" s="86"/>
      <c r="X183" s="86"/>
      <c r="Y183" s="87"/>
      <c r="Z183" s="40"/>
      <c r="AA183" s="40"/>
      <c r="AB183" s="40"/>
      <c r="AC183" s="40"/>
      <c r="AD183" s="40"/>
      <c r="AE183" s="40"/>
      <c r="AT183" s="19" t="s">
        <v>173</v>
      </c>
      <c r="AU183" s="19" t="s">
        <v>87</v>
      </c>
    </row>
    <row r="184" s="2" customFormat="1">
      <c r="A184" s="40"/>
      <c r="B184" s="41"/>
      <c r="C184" s="42"/>
      <c r="D184" s="219" t="s">
        <v>175</v>
      </c>
      <c r="E184" s="42"/>
      <c r="F184" s="226" t="s">
        <v>176</v>
      </c>
      <c r="G184" s="42"/>
      <c r="H184" s="42"/>
      <c r="I184" s="221"/>
      <c r="J184" s="221"/>
      <c r="K184" s="42"/>
      <c r="L184" s="42"/>
      <c r="M184" s="46"/>
      <c r="N184" s="222"/>
      <c r="O184" s="223"/>
      <c r="P184" s="86"/>
      <c r="Q184" s="86"/>
      <c r="R184" s="86"/>
      <c r="S184" s="86"/>
      <c r="T184" s="86"/>
      <c r="U184" s="86"/>
      <c r="V184" s="86"/>
      <c r="W184" s="86"/>
      <c r="X184" s="86"/>
      <c r="Y184" s="87"/>
      <c r="Z184" s="40"/>
      <c r="AA184" s="40"/>
      <c r="AB184" s="40"/>
      <c r="AC184" s="40"/>
      <c r="AD184" s="40"/>
      <c r="AE184" s="40"/>
      <c r="AT184" s="19" t="s">
        <v>175</v>
      </c>
      <c r="AU184" s="19" t="s">
        <v>87</v>
      </c>
    </row>
    <row r="185" s="13" customFormat="1">
      <c r="A185" s="13"/>
      <c r="B185" s="227"/>
      <c r="C185" s="228"/>
      <c r="D185" s="219" t="s">
        <v>177</v>
      </c>
      <c r="E185" s="229" t="s">
        <v>20</v>
      </c>
      <c r="F185" s="230" t="s">
        <v>260</v>
      </c>
      <c r="G185" s="228"/>
      <c r="H185" s="231">
        <v>1.411</v>
      </c>
      <c r="I185" s="232"/>
      <c r="J185" s="232"/>
      <c r="K185" s="228"/>
      <c r="L185" s="228"/>
      <c r="M185" s="233"/>
      <c r="N185" s="234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6"/>
      <c r="Z185" s="13"/>
      <c r="AA185" s="13"/>
      <c r="AB185" s="13"/>
      <c r="AC185" s="13"/>
      <c r="AD185" s="13"/>
      <c r="AE185" s="13"/>
      <c r="AT185" s="237" t="s">
        <v>177</v>
      </c>
      <c r="AU185" s="237" t="s">
        <v>87</v>
      </c>
      <c r="AV185" s="13" t="s">
        <v>87</v>
      </c>
      <c r="AW185" s="13" t="s">
        <v>5</v>
      </c>
      <c r="AX185" s="13" t="s">
        <v>85</v>
      </c>
      <c r="AY185" s="237" t="s">
        <v>162</v>
      </c>
    </row>
    <row r="186" s="2" customFormat="1">
      <c r="A186" s="40"/>
      <c r="B186" s="41"/>
      <c r="C186" s="42"/>
      <c r="D186" s="219" t="s">
        <v>219</v>
      </c>
      <c r="E186" s="42"/>
      <c r="F186" s="259" t="s">
        <v>220</v>
      </c>
      <c r="G186" s="42"/>
      <c r="H186" s="42"/>
      <c r="I186" s="42"/>
      <c r="J186" s="42"/>
      <c r="K186" s="42"/>
      <c r="L186" s="42"/>
      <c r="M186" s="46"/>
      <c r="N186" s="222"/>
      <c r="O186" s="223"/>
      <c r="P186" s="86"/>
      <c r="Q186" s="86"/>
      <c r="R186" s="86"/>
      <c r="S186" s="86"/>
      <c r="T186" s="86"/>
      <c r="U186" s="86"/>
      <c r="V186" s="86"/>
      <c r="W186" s="86"/>
      <c r="X186" s="86"/>
      <c r="Y186" s="87"/>
      <c r="Z186" s="40"/>
      <c r="AA186" s="40"/>
      <c r="AB186" s="40"/>
      <c r="AC186" s="40"/>
      <c r="AD186" s="40"/>
      <c r="AE186" s="40"/>
      <c r="AU186" s="19" t="s">
        <v>87</v>
      </c>
    </row>
    <row r="187" s="2" customFormat="1">
      <c r="A187" s="40"/>
      <c r="B187" s="41"/>
      <c r="C187" s="42"/>
      <c r="D187" s="219" t="s">
        <v>219</v>
      </c>
      <c r="E187" s="42"/>
      <c r="F187" s="260" t="s">
        <v>91</v>
      </c>
      <c r="G187" s="42"/>
      <c r="H187" s="261">
        <v>465.10000000000002</v>
      </c>
      <c r="I187" s="42"/>
      <c r="J187" s="42"/>
      <c r="K187" s="42"/>
      <c r="L187" s="42"/>
      <c r="M187" s="46"/>
      <c r="N187" s="222"/>
      <c r="O187" s="223"/>
      <c r="P187" s="86"/>
      <c r="Q187" s="86"/>
      <c r="R187" s="86"/>
      <c r="S187" s="86"/>
      <c r="T187" s="86"/>
      <c r="U187" s="86"/>
      <c r="V187" s="86"/>
      <c r="W187" s="86"/>
      <c r="X187" s="86"/>
      <c r="Y187" s="87"/>
      <c r="Z187" s="40"/>
      <c r="AA187" s="40"/>
      <c r="AB187" s="40"/>
      <c r="AC187" s="40"/>
      <c r="AD187" s="40"/>
      <c r="AE187" s="40"/>
      <c r="AU187" s="19" t="s">
        <v>87</v>
      </c>
    </row>
    <row r="188" s="13" customFormat="1">
      <c r="A188" s="13"/>
      <c r="B188" s="227"/>
      <c r="C188" s="228"/>
      <c r="D188" s="219" t="s">
        <v>177</v>
      </c>
      <c r="E188" s="228"/>
      <c r="F188" s="230" t="s">
        <v>261</v>
      </c>
      <c r="G188" s="228"/>
      <c r="H188" s="231">
        <v>1.8340000000000001</v>
      </c>
      <c r="I188" s="232"/>
      <c r="J188" s="232"/>
      <c r="K188" s="228"/>
      <c r="L188" s="228"/>
      <c r="M188" s="233"/>
      <c r="N188" s="234"/>
      <c r="O188" s="235"/>
      <c r="P188" s="235"/>
      <c r="Q188" s="235"/>
      <c r="R188" s="235"/>
      <c r="S188" s="235"/>
      <c r="T188" s="235"/>
      <c r="U188" s="235"/>
      <c r="V188" s="235"/>
      <c r="W188" s="235"/>
      <c r="X188" s="235"/>
      <c r="Y188" s="236"/>
      <c r="Z188" s="13"/>
      <c r="AA188" s="13"/>
      <c r="AB188" s="13"/>
      <c r="AC188" s="13"/>
      <c r="AD188" s="13"/>
      <c r="AE188" s="13"/>
      <c r="AT188" s="237" t="s">
        <v>177</v>
      </c>
      <c r="AU188" s="237" t="s">
        <v>87</v>
      </c>
      <c r="AV188" s="13" t="s">
        <v>87</v>
      </c>
      <c r="AW188" s="13" t="s">
        <v>4</v>
      </c>
      <c r="AX188" s="13" t="s">
        <v>85</v>
      </c>
      <c r="AY188" s="237" t="s">
        <v>162</v>
      </c>
    </row>
    <row r="189" s="2" customFormat="1" ht="24.15" customHeight="1">
      <c r="A189" s="40"/>
      <c r="B189" s="41"/>
      <c r="C189" s="205" t="s">
        <v>9</v>
      </c>
      <c r="D189" s="205" t="s">
        <v>164</v>
      </c>
      <c r="E189" s="206" t="s">
        <v>262</v>
      </c>
      <c r="F189" s="207" t="s">
        <v>263</v>
      </c>
      <c r="G189" s="208" t="s">
        <v>248</v>
      </c>
      <c r="H189" s="209">
        <v>14.244999999999999</v>
      </c>
      <c r="I189" s="210"/>
      <c r="J189" s="210"/>
      <c r="K189" s="211">
        <f>ROUND(P189*H189,2)</f>
        <v>0</v>
      </c>
      <c r="L189" s="207" t="s">
        <v>168</v>
      </c>
      <c r="M189" s="46"/>
      <c r="N189" s="212" t="s">
        <v>20</v>
      </c>
      <c r="O189" s="213" t="s">
        <v>46</v>
      </c>
      <c r="P189" s="214">
        <f>I189+J189</f>
        <v>0</v>
      </c>
      <c r="Q189" s="214">
        <f>ROUND(I189*H189,2)</f>
        <v>0</v>
      </c>
      <c r="R189" s="214">
        <f>ROUND(J189*H189,2)</f>
        <v>0</v>
      </c>
      <c r="S189" s="86"/>
      <c r="T189" s="215">
        <f>S189*H189</f>
        <v>0</v>
      </c>
      <c r="U189" s="215">
        <v>0.01221</v>
      </c>
      <c r="V189" s="215">
        <f>U189*H189</f>
        <v>0.17393144999999999</v>
      </c>
      <c r="W189" s="215">
        <v>0</v>
      </c>
      <c r="X189" s="215">
        <f>W189*H189</f>
        <v>0</v>
      </c>
      <c r="Y189" s="216" t="s">
        <v>20</v>
      </c>
      <c r="Z189" s="40"/>
      <c r="AA189" s="40"/>
      <c r="AB189" s="40"/>
      <c r="AC189" s="40"/>
      <c r="AD189" s="40"/>
      <c r="AE189" s="40"/>
      <c r="AR189" s="217" t="s">
        <v>169</v>
      </c>
      <c r="AT189" s="217" t="s">
        <v>164</v>
      </c>
      <c r="AU189" s="217" t="s">
        <v>87</v>
      </c>
      <c r="AY189" s="19" t="s">
        <v>162</v>
      </c>
      <c r="BE189" s="218">
        <f>IF(O189="základní",K189,0)</f>
        <v>0</v>
      </c>
      <c r="BF189" s="218">
        <f>IF(O189="snížená",K189,0)</f>
        <v>0</v>
      </c>
      <c r="BG189" s="218">
        <f>IF(O189="zákl. přenesená",K189,0)</f>
        <v>0</v>
      </c>
      <c r="BH189" s="218">
        <f>IF(O189="sníž. přenesená",K189,0)</f>
        <v>0</v>
      </c>
      <c r="BI189" s="218">
        <f>IF(O189="nulová",K189,0)</f>
        <v>0</v>
      </c>
      <c r="BJ189" s="19" t="s">
        <v>85</v>
      </c>
      <c r="BK189" s="218">
        <f>ROUND(P189*H189,2)</f>
        <v>0</v>
      </c>
      <c r="BL189" s="19" t="s">
        <v>169</v>
      </c>
      <c r="BM189" s="217" t="s">
        <v>264</v>
      </c>
    </row>
    <row r="190" s="2" customFormat="1">
      <c r="A190" s="40"/>
      <c r="B190" s="41"/>
      <c r="C190" s="42"/>
      <c r="D190" s="219" t="s">
        <v>171</v>
      </c>
      <c r="E190" s="42"/>
      <c r="F190" s="220" t="s">
        <v>265</v>
      </c>
      <c r="G190" s="42"/>
      <c r="H190" s="42"/>
      <c r="I190" s="221"/>
      <c r="J190" s="221"/>
      <c r="K190" s="42"/>
      <c r="L190" s="42"/>
      <c r="M190" s="46"/>
      <c r="N190" s="222"/>
      <c r="O190" s="223"/>
      <c r="P190" s="86"/>
      <c r="Q190" s="86"/>
      <c r="R190" s="86"/>
      <c r="S190" s="86"/>
      <c r="T190" s="86"/>
      <c r="U190" s="86"/>
      <c r="V190" s="86"/>
      <c r="W190" s="86"/>
      <c r="X190" s="86"/>
      <c r="Y190" s="87"/>
      <c r="Z190" s="40"/>
      <c r="AA190" s="40"/>
      <c r="AB190" s="40"/>
      <c r="AC190" s="40"/>
      <c r="AD190" s="40"/>
      <c r="AE190" s="40"/>
      <c r="AT190" s="19" t="s">
        <v>171</v>
      </c>
      <c r="AU190" s="19" t="s">
        <v>87</v>
      </c>
    </row>
    <row r="191" s="2" customFormat="1">
      <c r="A191" s="40"/>
      <c r="B191" s="41"/>
      <c r="C191" s="42"/>
      <c r="D191" s="224" t="s">
        <v>173</v>
      </c>
      <c r="E191" s="42"/>
      <c r="F191" s="225" t="s">
        <v>266</v>
      </c>
      <c r="G191" s="42"/>
      <c r="H191" s="42"/>
      <c r="I191" s="221"/>
      <c r="J191" s="221"/>
      <c r="K191" s="42"/>
      <c r="L191" s="42"/>
      <c r="M191" s="46"/>
      <c r="N191" s="222"/>
      <c r="O191" s="223"/>
      <c r="P191" s="86"/>
      <c r="Q191" s="86"/>
      <c r="R191" s="86"/>
      <c r="S191" s="86"/>
      <c r="T191" s="86"/>
      <c r="U191" s="86"/>
      <c r="V191" s="86"/>
      <c r="W191" s="86"/>
      <c r="X191" s="86"/>
      <c r="Y191" s="87"/>
      <c r="Z191" s="40"/>
      <c r="AA191" s="40"/>
      <c r="AB191" s="40"/>
      <c r="AC191" s="40"/>
      <c r="AD191" s="40"/>
      <c r="AE191" s="40"/>
      <c r="AT191" s="19" t="s">
        <v>173</v>
      </c>
      <c r="AU191" s="19" t="s">
        <v>87</v>
      </c>
    </row>
    <row r="192" s="2" customFormat="1">
      <c r="A192" s="40"/>
      <c r="B192" s="41"/>
      <c r="C192" s="42"/>
      <c r="D192" s="219" t="s">
        <v>175</v>
      </c>
      <c r="E192" s="42"/>
      <c r="F192" s="226" t="s">
        <v>176</v>
      </c>
      <c r="G192" s="42"/>
      <c r="H192" s="42"/>
      <c r="I192" s="221"/>
      <c r="J192" s="221"/>
      <c r="K192" s="42"/>
      <c r="L192" s="42"/>
      <c r="M192" s="46"/>
      <c r="N192" s="222"/>
      <c r="O192" s="223"/>
      <c r="P192" s="86"/>
      <c r="Q192" s="86"/>
      <c r="R192" s="86"/>
      <c r="S192" s="86"/>
      <c r="T192" s="86"/>
      <c r="U192" s="86"/>
      <c r="V192" s="86"/>
      <c r="W192" s="86"/>
      <c r="X192" s="86"/>
      <c r="Y192" s="87"/>
      <c r="Z192" s="40"/>
      <c r="AA192" s="40"/>
      <c r="AB192" s="40"/>
      <c r="AC192" s="40"/>
      <c r="AD192" s="40"/>
      <c r="AE192" s="40"/>
      <c r="AT192" s="19" t="s">
        <v>175</v>
      </c>
      <c r="AU192" s="19" t="s">
        <v>87</v>
      </c>
    </row>
    <row r="193" s="13" customFormat="1">
      <c r="A193" s="13"/>
      <c r="B193" s="227"/>
      <c r="C193" s="228"/>
      <c r="D193" s="219" t="s">
        <v>177</v>
      </c>
      <c r="E193" s="229" t="s">
        <v>20</v>
      </c>
      <c r="F193" s="230" t="s">
        <v>267</v>
      </c>
      <c r="G193" s="228"/>
      <c r="H193" s="231">
        <v>14.244999999999999</v>
      </c>
      <c r="I193" s="232"/>
      <c r="J193" s="232"/>
      <c r="K193" s="228"/>
      <c r="L193" s="228"/>
      <c r="M193" s="233"/>
      <c r="N193" s="234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6"/>
      <c r="Z193" s="13"/>
      <c r="AA193" s="13"/>
      <c r="AB193" s="13"/>
      <c r="AC193" s="13"/>
      <c r="AD193" s="13"/>
      <c r="AE193" s="13"/>
      <c r="AT193" s="237" t="s">
        <v>177</v>
      </c>
      <c r="AU193" s="237" t="s">
        <v>87</v>
      </c>
      <c r="AV193" s="13" t="s">
        <v>87</v>
      </c>
      <c r="AW193" s="13" t="s">
        <v>5</v>
      </c>
      <c r="AX193" s="13" t="s">
        <v>85</v>
      </c>
      <c r="AY193" s="237" t="s">
        <v>162</v>
      </c>
    </row>
    <row r="194" s="2" customFormat="1" ht="24.15" customHeight="1">
      <c r="A194" s="40"/>
      <c r="B194" s="41"/>
      <c r="C194" s="262" t="s">
        <v>268</v>
      </c>
      <c r="D194" s="262" t="s">
        <v>269</v>
      </c>
      <c r="E194" s="263" t="s">
        <v>270</v>
      </c>
      <c r="F194" s="264" t="s">
        <v>271</v>
      </c>
      <c r="G194" s="265" t="s">
        <v>248</v>
      </c>
      <c r="H194" s="266">
        <v>15.385</v>
      </c>
      <c r="I194" s="267"/>
      <c r="J194" s="268"/>
      <c r="K194" s="269">
        <f>ROUND(P194*H194,2)</f>
        <v>0</v>
      </c>
      <c r="L194" s="264" t="s">
        <v>168</v>
      </c>
      <c r="M194" s="270"/>
      <c r="N194" s="271" t="s">
        <v>20</v>
      </c>
      <c r="O194" s="213" t="s">
        <v>46</v>
      </c>
      <c r="P194" s="214">
        <f>I194+J194</f>
        <v>0</v>
      </c>
      <c r="Q194" s="214">
        <f>ROUND(I194*H194,2)</f>
        <v>0</v>
      </c>
      <c r="R194" s="214">
        <f>ROUND(J194*H194,2)</f>
        <v>0</v>
      </c>
      <c r="S194" s="86"/>
      <c r="T194" s="215">
        <f>S194*H194</f>
        <v>0</v>
      </c>
      <c r="U194" s="215">
        <v>1</v>
      </c>
      <c r="V194" s="215">
        <f>U194*H194</f>
        <v>15.385</v>
      </c>
      <c r="W194" s="215">
        <v>0</v>
      </c>
      <c r="X194" s="215">
        <f>W194*H194</f>
        <v>0</v>
      </c>
      <c r="Y194" s="216" t="s">
        <v>20</v>
      </c>
      <c r="Z194" s="40"/>
      <c r="AA194" s="40"/>
      <c r="AB194" s="40"/>
      <c r="AC194" s="40"/>
      <c r="AD194" s="40"/>
      <c r="AE194" s="40"/>
      <c r="AR194" s="217" t="s">
        <v>229</v>
      </c>
      <c r="AT194" s="217" t="s">
        <v>269</v>
      </c>
      <c r="AU194" s="217" t="s">
        <v>87</v>
      </c>
      <c r="AY194" s="19" t="s">
        <v>162</v>
      </c>
      <c r="BE194" s="218">
        <f>IF(O194="základní",K194,0)</f>
        <v>0</v>
      </c>
      <c r="BF194" s="218">
        <f>IF(O194="snížená",K194,0)</f>
        <v>0</v>
      </c>
      <c r="BG194" s="218">
        <f>IF(O194="zákl. přenesená",K194,0)</f>
        <v>0</v>
      </c>
      <c r="BH194" s="218">
        <f>IF(O194="sníž. přenesená",K194,0)</f>
        <v>0</v>
      </c>
      <c r="BI194" s="218">
        <f>IF(O194="nulová",K194,0)</f>
        <v>0</v>
      </c>
      <c r="BJ194" s="19" t="s">
        <v>85</v>
      </c>
      <c r="BK194" s="218">
        <f>ROUND(P194*H194,2)</f>
        <v>0</v>
      </c>
      <c r="BL194" s="19" t="s">
        <v>169</v>
      </c>
      <c r="BM194" s="217" t="s">
        <v>272</v>
      </c>
    </row>
    <row r="195" s="2" customFormat="1">
      <c r="A195" s="40"/>
      <c r="B195" s="41"/>
      <c r="C195" s="42"/>
      <c r="D195" s="219" t="s">
        <v>171</v>
      </c>
      <c r="E195" s="42"/>
      <c r="F195" s="220" t="s">
        <v>271</v>
      </c>
      <c r="G195" s="42"/>
      <c r="H195" s="42"/>
      <c r="I195" s="221"/>
      <c r="J195" s="221"/>
      <c r="K195" s="42"/>
      <c r="L195" s="42"/>
      <c r="M195" s="46"/>
      <c r="N195" s="222"/>
      <c r="O195" s="223"/>
      <c r="P195" s="86"/>
      <c r="Q195" s="86"/>
      <c r="R195" s="86"/>
      <c r="S195" s="86"/>
      <c r="T195" s="86"/>
      <c r="U195" s="86"/>
      <c r="V195" s="86"/>
      <c r="W195" s="86"/>
      <c r="X195" s="86"/>
      <c r="Y195" s="87"/>
      <c r="Z195" s="40"/>
      <c r="AA195" s="40"/>
      <c r="AB195" s="40"/>
      <c r="AC195" s="40"/>
      <c r="AD195" s="40"/>
      <c r="AE195" s="40"/>
      <c r="AT195" s="19" t="s">
        <v>171</v>
      </c>
      <c r="AU195" s="19" t="s">
        <v>87</v>
      </c>
    </row>
    <row r="196" s="2" customFormat="1">
      <c r="A196" s="40"/>
      <c r="B196" s="41"/>
      <c r="C196" s="42"/>
      <c r="D196" s="219" t="s">
        <v>175</v>
      </c>
      <c r="E196" s="42"/>
      <c r="F196" s="226" t="s">
        <v>176</v>
      </c>
      <c r="G196" s="42"/>
      <c r="H196" s="42"/>
      <c r="I196" s="221"/>
      <c r="J196" s="221"/>
      <c r="K196" s="42"/>
      <c r="L196" s="42"/>
      <c r="M196" s="46"/>
      <c r="N196" s="222"/>
      <c r="O196" s="223"/>
      <c r="P196" s="86"/>
      <c r="Q196" s="86"/>
      <c r="R196" s="86"/>
      <c r="S196" s="86"/>
      <c r="T196" s="86"/>
      <c r="U196" s="86"/>
      <c r="V196" s="86"/>
      <c r="W196" s="86"/>
      <c r="X196" s="86"/>
      <c r="Y196" s="87"/>
      <c r="Z196" s="40"/>
      <c r="AA196" s="40"/>
      <c r="AB196" s="40"/>
      <c r="AC196" s="40"/>
      <c r="AD196" s="40"/>
      <c r="AE196" s="40"/>
      <c r="AT196" s="19" t="s">
        <v>175</v>
      </c>
      <c r="AU196" s="19" t="s">
        <v>87</v>
      </c>
    </row>
    <row r="197" s="13" customFormat="1">
      <c r="A197" s="13"/>
      <c r="B197" s="227"/>
      <c r="C197" s="228"/>
      <c r="D197" s="219" t="s">
        <v>177</v>
      </c>
      <c r="E197" s="228"/>
      <c r="F197" s="230" t="s">
        <v>273</v>
      </c>
      <c r="G197" s="228"/>
      <c r="H197" s="231">
        <v>15.385</v>
      </c>
      <c r="I197" s="232"/>
      <c r="J197" s="232"/>
      <c r="K197" s="228"/>
      <c r="L197" s="228"/>
      <c r="M197" s="233"/>
      <c r="N197" s="234"/>
      <c r="O197" s="235"/>
      <c r="P197" s="235"/>
      <c r="Q197" s="235"/>
      <c r="R197" s="235"/>
      <c r="S197" s="235"/>
      <c r="T197" s="235"/>
      <c r="U197" s="235"/>
      <c r="V197" s="235"/>
      <c r="W197" s="235"/>
      <c r="X197" s="235"/>
      <c r="Y197" s="236"/>
      <c r="Z197" s="13"/>
      <c r="AA197" s="13"/>
      <c r="AB197" s="13"/>
      <c r="AC197" s="13"/>
      <c r="AD197" s="13"/>
      <c r="AE197" s="13"/>
      <c r="AT197" s="237" t="s">
        <v>177</v>
      </c>
      <c r="AU197" s="237" t="s">
        <v>87</v>
      </c>
      <c r="AV197" s="13" t="s">
        <v>87</v>
      </c>
      <c r="AW197" s="13" t="s">
        <v>4</v>
      </c>
      <c r="AX197" s="13" t="s">
        <v>85</v>
      </c>
      <c r="AY197" s="237" t="s">
        <v>162</v>
      </c>
    </row>
    <row r="198" s="2" customFormat="1" ht="24.15" customHeight="1">
      <c r="A198" s="40"/>
      <c r="B198" s="41"/>
      <c r="C198" s="205" t="s">
        <v>274</v>
      </c>
      <c r="D198" s="205" t="s">
        <v>164</v>
      </c>
      <c r="E198" s="206" t="s">
        <v>275</v>
      </c>
      <c r="F198" s="207" t="s">
        <v>276</v>
      </c>
      <c r="G198" s="208" t="s">
        <v>167</v>
      </c>
      <c r="H198" s="209">
        <v>178</v>
      </c>
      <c r="I198" s="210"/>
      <c r="J198" s="210"/>
      <c r="K198" s="211">
        <f>ROUND(P198*H198,2)</f>
        <v>0</v>
      </c>
      <c r="L198" s="207" t="s">
        <v>168</v>
      </c>
      <c r="M198" s="46"/>
      <c r="N198" s="212" t="s">
        <v>20</v>
      </c>
      <c r="O198" s="213" t="s">
        <v>46</v>
      </c>
      <c r="P198" s="214">
        <f>I198+J198</f>
        <v>0</v>
      </c>
      <c r="Q198" s="214">
        <f>ROUND(I198*H198,2)</f>
        <v>0</v>
      </c>
      <c r="R198" s="214">
        <f>ROUND(J198*H198,2)</f>
        <v>0</v>
      </c>
      <c r="S198" s="86"/>
      <c r="T198" s="215">
        <f>S198*H198</f>
        <v>0</v>
      </c>
      <c r="U198" s="215">
        <v>0.066600000000000006</v>
      </c>
      <c r="V198" s="215">
        <f>U198*H198</f>
        <v>11.854800000000001</v>
      </c>
      <c r="W198" s="215">
        <v>0</v>
      </c>
      <c r="X198" s="215">
        <f>W198*H198</f>
        <v>0</v>
      </c>
      <c r="Y198" s="216" t="s">
        <v>20</v>
      </c>
      <c r="Z198" s="40"/>
      <c r="AA198" s="40"/>
      <c r="AB198" s="40"/>
      <c r="AC198" s="40"/>
      <c r="AD198" s="40"/>
      <c r="AE198" s="40"/>
      <c r="AR198" s="217" t="s">
        <v>169</v>
      </c>
      <c r="AT198" s="217" t="s">
        <v>164</v>
      </c>
      <c r="AU198" s="217" t="s">
        <v>87</v>
      </c>
      <c r="AY198" s="19" t="s">
        <v>162</v>
      </c>
      <c r="BE198" s="218">
        <f>IF(O198="základní",K198,0)</f>
        <v>0</v>
      </c>
      <c r="BF198" s="218">
        <f>IF(O198="snížená",K198,0)</f>
        <v>0</v>
      </c>
      <c r="BG198" s="218">
        <f>IF(O198="zákl. přenesená",K198,0)</f>
        <v>0</v>
      </c>
      <c r="BH198" s="218">
        <f>IF(O198="sníž. přenesená",K198,0)</f>
        <v>0</v>
      </c>
      <c r="BI198" s="218">
        <f>IF(O198="nulová",K198,0)</f>
        <v>0</v>
      </c>
      <c r="BJ198" s="19" t="s">
        <v>85</v>
      </c>
      <c r="BK198" s="218">
        <f>ROUND(P198*H198,2)</f>
        <v>0</v>
      </c>
      <c r="BL198" s="19" t="s">
        <v>169</v>
      </c>
      <c r="BM198" s="217" t="s">
        <v>277</v>
      </c>
    </row>
    <row r="199" s="2" customFormat="1">
      <c r="A199" s="40"/>
      <c r="B199" s="41"/>
      <c r="C199" s="42"/>
      <c r="D199" s="219" t="s">
        <v>171</v>
      </c>
      <c r="E199" s="42"/>
      <c r="F199" s="220" t="s">
        <v>278</v>
      </c>
      <c r="G199" s="42"/>
      <c r="H199" s="42"/>
      <c r="I199" s="221"/>
      <c r="J199" s="221"/>
      <c r="K199" s="42"/>
      <c r="L199" s="42"/>
      <c r="M199" s="46"/>
      <c r="N199" s="222"/>
      <c r="O199" s="223"/>
      <c r="P199" s="86"/>
      <c r="Q199" s="86"/>
      <c r="R199" s="86"/>
      <c r="S199" s="86"/>
      <c r="T199" s="86"/>
      <c r="U199" s="86"/>
      <c r="V199" s="86"/>
      <c r="W199" s="86"/>
      <c r="X199" s="86"/>
      <c r="Y199" s="87"/>
      <c r="Z199" s="40"/>
      <c r="AA199" s="40"/>
      <c r="AB199" s="40"/>
      <c r="AC199" s="40"/>
      <c r="AD199" s="40"/>
      <c r="AE199" s="40"/>
      <c r="AT199" s="19" t="s">
        <v>171</v>
      </c>
      <c r="AU199" s="19" t="s">
        <v>87</v>
      </c>
    </row>
    <row r="200" s="2" customFormat="1">
      <c r="A200" s="40"/>
      <c r="B200" s="41"/>
      <c r="C200" s="42"/>
      <c r="D200" s="224" t="s">
        <v>173</v>
      </c>
      <c r="E200" s="42"/>
      <c r="F200" s="225" t="s">
        <v>279</v>
      </c>
      <c r="G200" s="42"/>
      <c r="H200" s="42"/>
      <c r="I200" s="221"/>
      <c r="J200" s="221"/>
      <c r="K200" s="42"/>
      <c r="L200" s="42"/>
      <c r="M200" s="46"/>
      <c r="N200" s="222"/>
      <c r="O200" s="223"/>
      <c r="P200" s="86"/>
      <c r="Q200" s="86"/>
      <c r="R200" s="86"/>
      <c r="S200" s="86"/>
      <c r="T200" s="86"/>
      <c r="U200" s="86"/>
      <c r="V200" s="86"/>
      <c r="W200" s="86"/>
      <c r="X200" s="86"/>
      <c r="Y200" s="87"/>
      <c r="Z200" s="40"/>
      <c r="AA200" s="40"/>
      <c r="AB200" s="40"/>
      <c r="AC200" s="40"/>
      <c r="AD200" s="40"/>
      <c r="AE200" s="40"/>
      <c r="AT200" s="19" t="s">
        <v>173</v>
      </c>
      <c r="AU200" s="19" t="s">
        <v>87</v>
      </c>
    </row>
    <row r="201" s="2" customFormat="1">
      <c r="A201" s="40"/>
      <c r="B201" s="41"/>
      <c r="C201" s="42"/>
      <c r="D201" s="219" t="s">
        <v>175</v>
      </c>
      <c r="E201" s="42"/>
      <c r="F201" s="226" t="s">
        <v>176</v>
      </c>
      <c r="G201" s="42"/>
      <c r="H201" s="42"/>
      <c r="I201" s="221"/>
      <c r="J201" s="221"/>
      <c r="K201" s="42"/>
      <c r="L201" s="42"/>
      <c r="M201" s="46"/>
      <c r="N201" s="222"/>
      <c r="O201" s="223"/>
      <c r="P201" s="86"/>
      <c r="Q201" s="86"/>
      <c r="R201" s="86"/>
      <c r="S201" s="86"/>
      <c r="T201" s="86"/>
      <c r="U201" s="86"/>
      <c r="V201" s="86"/>
      <c r="W201" s="86"/>
      <c r="X201" s="86"/>
      <c r="Y201" s="87"/>
      <c r="Z201" s="40"/>
      <c r="AA201" s="40"/>
      <c r="AB201" s="40"/>
      <c r="AC201" s="40"/>
      <c r="AD201" s="40"/>
      <c r="AE201" s="40"/>
      <c r="AT201" s="19" t="s">
        <v>175</v>
      </c>
      <c r="AU201" s="19" t="s">
        <v>87</v>
      </c>
    </row>
    <row r="202" s="13" customFormat="1">
      <c r="A202" s="13"/>
      <c r="B202" s="227"/>
      <c r="C202" s="228"/>
      <c r="D202" s="219" t="s">
        <v>177</v>
      </c>
      <c r="E202" s="229" t="s">
        <v>20</v>
      </c>
      <c r="F202" s="230" t="s">
        <v>280</v>
      </c>
      <c r="G202" s="228"/>
      <c r="H202" s="231">
        <v>178</v>
      </c>
      <c r="I202" s="232"/>
      <c r="J202" s="232"/>
      <c r="K202" s="228"/>
      <c r="L202" s="228"/>
      <c r="M202" s="233"/>
      <c r="N202" s="234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6"/>
      <c r="Z202" s="13"/>
      <c r="AA202" s="13"/>
      <c r="AB202" s="13"/>
      <c r="AC202" s="13"/>
      <c r="AD202" s="13"/>
      <c r="AE202" s="13"/>
      <c r="AT202" s="237" t="s">
        <v>177</v>
      </c>
      <c r="AU202" s="237" t="s">
        <v>87</v>
      </c>
      <c r="AV202" s="13" t="s">
        <v>87</v>
      </c>
      <c r="AW202" s="13" t="s">
        <v>5</v>
      </c>
      <c r="AX202" s="13" t="s">
        <v>85</v>
      </c>
      <c r="AY202" s="237" t="s">
        <v>162</v>
      </c>
    </row>
    <row r="203" s="2" customFormat="1" ht="24.15" customHeight="1">
      <c r="A203" s="40"/>
      <c r="B203" s="41"/>
      <c r="C203" s="205" t="s">
        <v>281</v>
      </c>
      <c r="D203" s="205" t="s">
        <v>164</v>
      </c>
      <c r="E203" s="206" t="s">
        <v>282</v>
      </c>
      <c r="F203" s="207" t="s">
        <v>283</v>
      </c>
      <c r="G203" s="208" t="s">
        <v>167</v>
      </c>
      <c r="H203" s="209">
        <v>6</v>
      </c>
      <c r="I203" s="210"/>
      <c r="J203" s="210"/>
      <c r="K203" s="211">
        <f>ROUND(P203*H203,2)</f>
        <v>0</v>
      </c>
      <c r="L203" s="207" t="s">
        <v>168</v>
      </c>
      <c r="M203" s="46"/>
      <c r="N203" s="212" t="s">
        <v>20</v>
      </c>
      <c r="O203" s="213" t="s">
        <v>46</v>
      </c>
      <c r="P203" s="214">
        <f>I203+J203</f>
        <v>0</v>
      </c>
      <c r="Q203" s="214">
        <f>ROUND(I203*H203,2)</f>
        <v>0</v>
      </c>
      <c r="R203" s="214">
        <f>ROUND(J203*H203,2)</f>
        <v>0</v>
      </c>
      <c r="S203" s="86"/>
      <c r="T203" s="215">
        <f>S203*H203</f>
        <v>0</v>
      </c>
      <c r="U203" s="215">
        <v>0.076670000000000002</v>
      </c>
      <c r="V203" s="215">
        <f>U203*H203</f>
        <v>0.46001999999999998</v>
      </c>
      <c r="W203" s="215">
        <v>0</v>
      </c>
      <c r="X203" s="215">
        <f>W203*H203</f>
        <v>0</v>
      </c>
      <c r="Y203" s="216" t="s">
        <v>20</v>
      </c>
      <c r="Z203" s="40"/>
      <c r="AA203" s="40"/>
      <c r="AB203" s="40"/>
      <c r="AC203" s="40"/>
      <c r="AD203" s="40"/>
      <c r="AE203" s="40"/>
      <c r="AR203" s="217" t="s">
        <v>169</v>
      </c>
      <c r="AT203" s="217" t="s">
        <v>164</v>
      </c>
      <c r="AU203" s="217" t="s">
        <v>87</v>
      </c>
      <c r="AY203" s="19" t="s">
        <v>162</v>
      </c>
      <c r="BE203" s="218">
        <f>IF(O203="základní",K203,0)</f>
        <v>0</v>
      </c>
      <c r="BF203" s="218">
        <f>IF(O203="snížená",K203,0)</f>
        <v>0</v>
      </c>
      <c r="BG203" s="218">
        <f>IF(O203="zákl. přenesená",K203,0)</f>
        <v>0</v>
      </c>
      <c r="BH203" s="218">
        <f>IF(O203="sníž. přenesená",K203,0)</f>
        <v>0</v>
      </c>
      <c r="BI203" s="218">
        <f>IF(O203="nulová",K203,0)</f>
        <v>0</v>
      </c>
      <c r="BJ203" s="19" t="s">
        <v>85</v>
      </c>
      <c r="BK203" s="218">
        <f>ROUND(P203*H203,2)</f>
        <v>0</v>
      </c>
      <c r="BL203" s="19" t="s">
        <v>169</v>
      </c>
      <c r="BM203" s="217" t="s">
        <v>284</v>
      </c>
    </row>
    <row r="204" s="2" customFormat="1">
      <c r="A204" s="40"/>
      <c r="B204" s="41"/>
      <c r="C204" s="42"/>
      <c r="D204" s="219" t="s">
        <v>171</v>
      </c>
      <c r="E204" s="42"/>
      <c r="F204" s="220" t="s">
        <v>285</v>
      </c>
      <c r="G204" s="42"/>
      <c r="H204" s="42"/>
      <c r="I204" s="221"/>
      <c r="J204" s="221"/>
      <c r="K204" s="42"/>
      <c r="L204" s="42"/>
      <c r="M204" s="46"/>
      <c r="N204" s="222"/>
      <c r="O204" s="223"/>
      <c r="P204" s="86"/>
      <c r="Q204" s="86"/>
      <c r="R204" s="86"/>
      <c r="S204" s="86"/>
      <c r="T204" s="86"/>
      <c r="U204" s="86"/>
      <c r="V204" s="86"/>
      <c r="W204" s="86"/>
      <c r="X204" s="86"/>
      <c r="Y204" s="87"/>
      <c r="Z204" s="40"/>
      <c r="AA204" s="40"/>
      <c r="AB204" s="40"/>
      <c r="AC204" s="40"/>
      <c r="AD204" s="40"/>
      <c r="AE204" s="40"/>
      <c r="AT204" s="19" t="s">
        <v>171</v>
      </c>
      <c r="AU204" s="19" t="s">
        <v>87</v>
      </c>
    </row>
    <row r="205" s="2" customFormat="1">
      <c r="A205" s="40"/>
      <c r="B205" s="41"/>
      <c r="C205" s="42"/>
      <c r="D205" s="224" t="s">
        <v>173</v>
      </c>
      <c r="E205" s="42"/>
      <c r="F205" s="225" t="s">
        <v>286</v>
      </c>
      <c r="G205" s="42"/>
      <c r="H205" s="42"/>
      <c r="I205" s="221"/>
      <c r="J205" s="221"/>
      <c r="K205" s="42"/>
      <c r="L205" s="42"/>
      <c r="M205" s="46"/>
      <c r="N205" s="222"/>
      <c r="O205" s="223"/>
      <c r="P205" s="86"/>
      <c r="Q205" s="86"/>
      <c r="R205" s="86"/>
      <c r="S205" s="86"/>
      <c r="T205" s="86"/>
      <c r="U205" s="86"/>
      <c r="V205" s="86"/>
      <c r="W205" s="86"/>
      <c r="X205" s="86"/>
      <c r="Y205" s="87"/>
      <c r="Z205" s="40"/>
      <c r="AA205" s="40"/>
      <c r="AB205" s="40"/>
      <c r="AC205" s="40"/>
      <c r="AD205" s="40"/>
      <c r="AE205" s="40"/>
      <c r="AT205" s="19" t="s">
        <v>173</v>
      </c>
      <c r="AU205" s="19" t="s">
        <v>87</v>
      </c>
    </row>
    <row r="206" s="2" customFormat="1">
      <c r="A206" s="40"/>
      <c r="B206" s="41"/>
      <c r="C206" s="42"/>
      <c r="D206" s="219" t="s">
        <v>175</v>
      </c>
      <c r="E206" s="42"/>
      <c r="F206" s="226" t="s">
        <v>287</v>
      </c>
      <c r="G206" s="42"/>
      <c r="H206" s="42"/>
      <c r="I206" s="221"/>
      <c r="J206" s="221"/>
      <c r="K206" s="42"/>
      <c r="L206" s="42"/>
      <c r="M206" s="46"/>
      <c r="N206" s="222"/>
      <c r="O206" s="223"/>
      <c r="P206" s="86"/>
      <c r="Q206" s="86"/>
      <c r="R206" s="86"/>
      <c r="S206" s="86"/>
      <c r="T206" s="86"/>
      <c r="U206" s="86"/>
      <c r="V206" s="86"/>
      <c r="W206" s="86"/>
      <c r="X206" s="86"/>
      <c r="Y206" s="87"/>
      <c r="Z206" s="40"/>
      <c r="AA206" s="40"/>
      <c r="AB206" s="40"/>
      <c r="AC206" s="40"/>
      <c r="AD206" s="40"/>
      <c r="AE206" s="40"/>
      <c r="AT206" s="19" t="s">
        <v>175</v>
      </c>
      <c r="AU206" s="19" t="s">
        <v>87</v>
      </c>
    </row>
    <row r="207" s="13" customFormat="1">
      <c r="A207" s="13"/>
      <c r="B207" s="227"/>
      <c r="C207" s="228"/>
      <c r="D207" s="219" t="s">
        <v>177</v>
      </c>
      <c r="E207" s="229" t="s">
        <v>20</v>
      </c>
      <c r="F207" s="230" t="s">
        <v>288</v>
      </c>
      <c r="G207" s="228"/>
      <c r="H207" s="231">
        <v>6</v>
      </c>
      <c r="I207" s="232"/>
      <c r="J207" s="232"/>
      <c r="K207" s="228"/>
      <c r="L207" s="228"/>
      <c r="M207" s="233"/>
      <c r="N207" s="234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6"/>
      <c r="Z207" s="13"/>
      <c r="AA207" s="13"/>
      <c r="AB207" s="13"/>
      <c r="AC207" s="13"/>
      <c r="AD207" s="13"/>
      <c r="AE207" s="13"/>
      <c r="AT207" s="237" t="s">
        <v>177</v>
      </c>
      <c r="AU207" s="237" t="s">
        <v>87</v>
      </c>
      <c r="AV207" s="13" t="s">
        <v>87</v>
      </c>
      <c r="AW207" s="13" t="s">
        <v>5</v>
      </c>
      <c r="AX207" s="13" t="s">
        <v>85</v>
      </c>
      <c r="AY207" s="237" t="s">
        <v>162</v>
      </c>
    </row>
    <row r="208" s="12" customFormat="1" ht="22.8" customHeight="1">
      <c r="A208" s="12"/>
      <c r="B208" s="188"/>
      <c r="C208" s="189"/>
      <c r="D208" s="190" t="s">
        <v>76</v>
      </c>
      <c r="E208" s="203" t="s">
        <v>212</v>
      </c>
      <c r="F208" s="203" t="s">
        <v>289</v>
      </c>
      <c r="G208" s="189"/>
      <c r="H208" s="189"/>
      <c r="I208" s="192"/>
      <c r="J208" s="192"/>
      <c r="K208" s="204">
        <f>BK208</f>
        <v>0</v>
      </c>
      <c r="L208" s="189"/>
      <c r="M208" s="194"/>
      <c r="N208" s="195"/>
      <c r="O208" s="196"/>
      <c r="P208" s="196"/>
      <c r="Q208" s="197">
        <f>SUM(Q209:Q311)</f>
        <v>0</v>
      </c>
      <c r="R208" s="197">
        <f>SUM(R209:R311)</f>
        <v>0</v>
      </c>
      <c r="S208" s="196"/>
      <c r="T208" s="198">
        <f>SUM(T209:T311)</f>
        <v>0</v>
      </c>
      <c r="U208" s="196"/>
      <c r="V208" s="198">
        <f>SUM(V209:V311)</f>
        <v>46.1832311</v>
      </c>
      <c r="W208" s="196"/>
      <c r="X208" s="198">
        <f>SUM(X209:X311)</f>
        <v>0</v>
      </c>
      <c r="Y208" s="199"/>
      <c r="Z208" s="12"/>
      <c r="AA208" s="12"/>
      <c r="AB208" s="12"/>
      <c r="AC208" s="12"/>
      <c r="AD208" s="12"/>
      <c r="AE208" s="12"/>
      <c r="AR208" s="200" t="s">
        <v>85</v>
      </c>
      <c r="AT208" s="201" t="s">
        <v>76</v>
      </c>
      <c r="AU208" s="201" t="s">
        <v>85</v>
      </c>
      <c r="AY208" s="200" t="s">
        <v>162</v>
      </c>
      <c r="BK208" s="202">
        <f>SUM(BK209:BK311)</f>
        <v>0</v>
      </c>
    </row>
    <row r="209" s="2" customFormat="1" ht="24.15" customHeight="1">
      <c r="A209" s="40"/>
      <c r="B209" s="41"/>
      <c r="C209" s="205" t="s">
        <v>290</v>
      </c>
      <c r="D209" s="272" t="s">
        <v>164</v>
      </c>
      <c r="E209" s="206" t="s">
        <v>291</v>
      </c>
      <c r="F209" s="207" t="s">
        <v>292</v>
      </c>
      <c r="G209" s="208" t="s">
        <v>90</v>
      </c>
      <c r="H209" s="209">
        <v>415.92000000000002</v>
      </c>
      <c r="I209" s="210"/>
      <c r="J209" s="210"/>
      <c r="K209" s="211">
        <f>ROUND(P209*H209,2)</f>
        <v>0</v>
      </c>
      <c r="L209" s="207" t="s">
        <v>168</v>
      </c>
      <c r="M209" s="46"/>
      <c r="N209" s="212" t="s">
        <v>20</v>
      </c>
      <c r="O209" s="213" t="s">
        <v>46</v>
      </c>
      <c r="P209" s="214">
        <f>I209+J209</f>
        <v>0</v>
      </c>
      <c r="Q209" s="214">
        <f>ROUND(I209*H209,2)</f>
        <v>0</v>
      </c>
      <c r="R209" s="214">
        <f>ROUND(J209*H209,2)</f>
        <v>0</v>
      </c>
      <c r="S209" s="86"/>
      <c r="T209" s="215">
        <f>S209*H209</f>
        <v>0</v>
      </c>
      <c r="U209" s="215">
        <v>0.00025999999999999998</v>
      </c>
      <c r="V209" s="215">
        <f>U209*H209</f>
        <v>0.10813919999999999</v>
      </c>
      <c r="W209" s="215">
        <v>0</v>
      </c>
      <c r="X209" s="215">
        <f>W209*H209</f>
        <v>0</v>
      </c>
      <c r="Y209" s="216" t="s">
        <v>20</v>
      </c>
      <c r="Z209" s="40"/>
      <c r="AA209" s="40"/>
      <c r="AB209" s="40"/>
      <c r="AC209" s="40"/>
      <c r="AD209" s="40"/>
      <c r="AE209" s="40"/>
      <c r="AR209" s="217" t="s">
        <v>169</v>
      </c>
      <c r="AT209" s="217" t="s">
        <v>164</v>
      </c>
      <c r="AU209" s="217" t="s">
        <v>87</v>
      </c>
      <c r="AY209" s="19" t="s">
        <v>162</v>
      </c>
      <c r="BE209" s="218">
        <f>IF(O209="základní",K209,0)</f>
        <v>0</v>
      </c>
      <c r="BF209" s="218">
        <f>IF(O209="snížená",K209,0)</f>
        <v>0</v>
      </c>
      <c r="BG209" s="218">
        <f>IF(O209="zákl. přenesená",K209,0)</f>
        <v>0</v>
      </c>
      <c r="BH209" s="218">
        <f>IF(O209="sníž. přenesená",K209,0)</f>
        <v>0</v>
      </c>
      <c r="BI209" s="218">
        <f>IF(O209="nulová",K209,0)</f>
        <v>0</v>
      </c>
      <c r="BJ209" s="19" t="s">
        <v>85</v>
      </c>
      <c r="BK209" s="218">
        <f>ROUND(P209*H209,2)</f>
        <v>0</v>
      </c>
      <c r="BL209" s="19" t="s">
        <v>169</v>
      </c>
      <c r="BM209" s="217" t="s">
        <v>293</v>
      </c>
    </row>
    <row r="210" s="2" customFormat="1">
      <c r="A210" s="40"/>
      <c r="B210" s="41"/>
      <c r="C210" s="42"/>
      <c r="D210" s="219" t="s">
        <v>171</v>
      </c>
      <c r="E210" s="42"/>
      <c r="F210" s="220" t="s">
        <v>294</v>
      </c>
      <c r="G210" s="42"/>
      <c r="H210" s="42"/>
      <c r="I210" s="221"/>
      <c r="J210" s="221"/>
      <c r="K210" s="42"/>
      <c r="L210" s="42"/>
      <c r="M210" s="46"/>
      <c r="N210" s="222"/>
      <c r="O210" s="223"/>
      <c r="P210" s="86"/>
      <c r="Q210" s="86"/>
      <c r="R210" s="86"/>
      <c r="S210" s="86"/>
      <c r="T210" s="86"/>
      <c r="U210" s="86"/>
      <c r="V210" s="86"/>
      <c r="W210" s="86"/>
      <c r="X210" s="86"/>
      <c r="Y210" s="87"/>
      <c r="Z210" s="40"/>
      <c r="AA210" s="40"/>
      <c r="AB210" s="40"/>
      <c r="AC210" s="40"/>
      <c r="AD210" s="40"/>
      <c r="AE210" s="40"/>
      <c r="AT210" s="19" t="s">
        <v>171</v>
      </c>
      <c r="AU210" s="19" t="s">
        <v>87</v>
      </c>
    </row>
    <row r="211" s="2" customFormat="1">
      <c r="A211" s="40"/>
      <c r="B211" s="41"/>
      <c r="C211" s="42"/>
      <c r="D211" s="224" t="s">
        <v>173</v>
      </c>
      <c r="E211" s="42"/>
      <c r="F211" s="225" t="s">
        <v>295</v>
      </c>
      <c r="G211" s="42"/>
      <c r="H211" s="42"/>
      <c r="I211" s="221"/>
      <c r="J211" s="221"/>
      <c r="K211" s="42"/>
      <c r="L211" s="42"/>
      <c r="M211" s="46"/>
      <c r="N211" s="222"/>
      <c r="O211" s="223"/>
      <c r="P211" s="86"/>
      <c r="Q211" s="86"/>
      <c r="R211" s="86"/>
      <c r="S211" s="86"/>
      <c r="T211" s="86"/>
      <c r="U211" s="86"/>
      <c r="V211" s="86"/>
      <c r="W211" s="86"/>
      <c r="X211" s="86"/>
      <c r="Y211" s="87"/>
      <c r="Z211" s="40"/>
      <c r="AA211" s="40"/>
      <c r="AB211" s="40"/>
      <c r="AC211" s="40"/>
      <c r="AD211" s="40"/>
      <c r="AE211" s="40"/>
      <c r="AT211" s="19" t="s">
        <v>173</v>
      </c>
      <c r="AU211" s="19" t="s">
        <v>87</v>
      </c>
    </row>
    <row r="212" s="2" customFormat="1">
      <c r="A212" s="40"/>
      <c r="B212" s="41"/>
      <c r="C212" s="42"/>
      <c r="D212" s="219" t="s">
        <v>175</v>
      </c>
      <c r="E212" s="42"/>
      <c r="F212" s="226" t="s">
        <v>296</v>
      </c>
      <c r="G212" s="42"/>
      <c r="H212" s="42"/>
      <c r="I212" s="221"/>
      <c r="J212" s="221"/>
      <c r="K212" s="42"/>
      <c r="L212" s="42"/>
      <c r="M212" s="46"/>
      <c r="N212" s="222"/>
      <c r="O212" s="223"/>
      <c r="P212" s="86"/>
      <c r="Q212" s="86"/>
      <c r="R212" s="86"/>
      <c r="S212" s="86"/>
      <c r="T212" s="86"/>
      <c r="U212" s="86"/>
      <c r="V212" s="86"/>
      <c r="W212" s="86"/>
      <c r="X212" s="86"/>
      <c r="Y212" s="87"/>
      <c r="Z212" s="40"/>
      <c r="AA212" s="40"/>
      <c r="AB212" s="40"/>
      <c r="AC212" s="40"/>
      <c r="AD212" s="40"/>
      <c r="AE212" s="40"/>
      <c r="AT212" s="19" t="s">
        <v>175</v>
      </c>
      <c r="AU212" s="19" t="s">
        <v>87</v>
      </c>
    </row>
    <row r="213" s="14" customFormat="1">
      <c r="A213" s="14"/>
      <c r="B213" s="238"/>
      <c r="C213" s="239"/>
      <c r="D213" s="219" t="s">
        <v>177</v>
      </c>
      <c r="E213" s="240" t="s">
        <v>20</v>
      </c>
      <c r="F213" s="241" t="s">
        <v>297</v>
      </c>
      <c r="G213" s="239"/>
      <c r="H213" s="240" t="s">
        <v>20</v>
      </c>
      <c r="I213" s="242"/>
      <c r="J213" s="242"/>
      <c r="K213" s="239"/>
      <c r="L213" s="239"/>
      <c r="M213" s="243"/>
      <c r="N213" s="244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  <c r="Y213" s="246"/>
      <c r="Z213" s="14"/>
      <c r="AA213" s="14"/>
      <c r="AB213" s="14"/>
      <c r="AC213" s="14"/>
      <c r="AD213" s="14"/>
      <c r="AE213" s="14"/>
      <c r="AT213" s="247" t="s">
        <v>177</v>
      </c>
      <c r="AU213" s="247" t="s">
        <v>87</v>
      </c>
      <c r="AV213" s="14" t="s">
        <v>85</v>
      </c>
      <c r="AW213" s="14" t="s">
        <v>5</v>
      </c>
      <c r="AX213" s="14" t="s">
        <v>77</v>
      </c>
      <c r="AY213" s="247" t="s">
        <v>162</v>
      </c>
    </row>
    <row r="214" s="13" customFormat="1">
      <c r="A214" s="13"/>
      <c r="B214" s="227"/>
      <c r="C214" s="228"/>
      <c r="D214" s="219" t="s">
        <v>177</v>
      </c>
      <c r="E214" s="229" t="s">
        <v>20</v>
      </c>
      <c r="F214" s="230" t="s">
        <v>298</v>
      </c>
      <c r="G214" s="228"/>
      <c r="H214" s="231">
        <v>496.30000000000001</v>
      </c>
      <c r="I214" s="232"/>
      <c r="J214" s="232"/>
      <c r="K214" s="228"/>
      <c r="L214" s="228"/>
      <c r="M214" s="233"/>
      <c r="N214" s="234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6"/>
      <c r="Z214" s="13"/>
      <c r="AA214" s="13"/>
      <c r="AB214" s="13"/>
      <c r="AC214" s="13"/>
      <c r="AD214" s="13"/>
      <c r="AE214" s="13"/>
      <c r="AT214" s="237" t="s">
        <v>177</v>
      </c>
      <c r="AU214" s="237" t="s">
        <v>87</v>
      </c>
      <c r="AV214" s="13" t="s">
        <v>87</v>
      </c>
      <c r="AW214" s="13" t="s">
        <v>5</v>
      </c>
      <c r="AX214" s="13" t="s">
        <v>77</v>
      </c>
      <c r="AY214" s="237" t="s">
        <v>162</v>
      </c>
    </row>
    <row r="215" s="13" customFormat="1">
      <c r="A215" s="13"/>
      <c r="B215" s="227"/>
      <c r="C215" s="228"/>
      <c r="D215" s="219" t="s">
        <v>177</v>
      </c>
      <c r="E215" s="229" t="s">
        <v>20</v>
      </c>
      <c r="F215" s="230" t="s">
        <v>299</v>
      </c>
      <c r="G215" s="228"/>
      <c r="H215" s="231">
        <v>181.77000000000001</v>
      </c>
      <c r="I215" s="232"/>
      <c r="J215" s="232"/>
      <c r="K215" s="228"/>
      <c r="L215" s="228"/>
      <c r="M215" s="233"/>
      <c r="N215" s="234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6"/>
      <c r="Z215" s="13"/>
      <c r="AA215" s="13"/>
      <c r="AB215" s="13"/>
      <c r="AC215" s="13"/>
      <c r="AD215" s="13"/>
      <c r="AE215" s="13"/>
      <c r="AT215" s="237" t="s">
        <v>177</v>
      </c>
      <c r="AU215" s="237" t="s">
        <v>87</v>
      </c>
      <c r="AV215" s="13" t="s">
        <v>87</v>
      </c>
      <c r="AW215" s="13" t="s">
        <v>5</v>
      </c>
      <c r="AX215" s="13" t="s">
        <v>77</v>
      </c>
      <c r="AY215" s="237" t="s">
        <v>162</v>
      </c>
    </row>
    <row r="216" s="13" customFormat="1">
      <c r="A216" s="13"/>
      <c r="B216" s="227"/>
      <c r="C216" s="228"/>
      <c r="D216" s="219" t="s">
        <v>177</v>
      </c>
      <c r="E216" s="229" t="s">
        <v>20</v>
      </c>
      <c r="F216" s="230" t="s">
        <v>300</v>
      </c>
      <c r="G216" s="228"/>
      <c r="H216" s="231">
        <v>-87.400000000000006</v>
      </c>
      <c r="I216" s="232"/>
      <c r="J216" s="232"/>
      <c r="K216" s="228"/>
      <c r="L216" s="228"/>
      <c r="M216" s="233"/>
      <c r="N216" s="234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6"/>
      <c r="Z216" s="13"/>
      <c r="AA216" s="13"/>
      <c r="AB216" s="13"/>
      <c r="AC216" s="13"/>
      <c r="AD216" s="13"/>
      <c r="AE216" s="13"/>
      <c r="AT216" s="237" t="s">
        <v>177</v>
      </c>
      <c r="AU216" s="237" t="s">
        <v>87</v>
      </c>
      <c r="AV216" s="13" t="s">
        <v>87</v>
      </c>
      <c r="AW216" s="13" t="s">
        <v>5</v>
      </c>
      <c r="AX216" s="13" t="s">
        <v>77</v>
      </c>
      <c r="AY216" s="237" t="s">
        <v>162</v>
      </c>
    </row>
    <row r="217" s="13" customFormat="1">
      <c r="A217" s="13"/>
      <c r="B217" s="227"/>
      <c r="C217" s="228"/>
      <c r="D217" s="219" t="s">
        <v>177</v>
      </c>
      <c r="E217" s="229" t="s">
        <v>20</v>
      </c>
      <c r="F217" s="230" t="s">
        <v>301</v>
      </c>
      <c r="G217" s="228"/>
      <c r="H217" s="231">
        <v>-115.16</v>
      </c>
      <c r="I217" s="232"/>
      <c r="J217" s="232"/>
      <c r="K217" s="228"/>
      <c r="L217" s="228"/>
      <c r="M217" s="233"/>
      <c r="N217" s="234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6"/>
      <c r="Z217" s="13"/>
      <c r="AA217" s="13"/>
      <c r="AB217" s="13"/>
      <c r="AC217" s="13"/>
      <c r="AD217" s="13"/>
      <c r="AE217" s="13"/>
      <c r="AT217" s="237" t="s">
        <v>177</v>
      </c>
      <c r="AU217" s="237" t="s">
        <v>87</v>
      </c>
      <c r="AV217" s="13" t="s">
        <v>87</v>
      </c>
      <c r="AW217" s="13" t="s">
        <v>5</v>
      </c>
      <c r="AX217" s="13" t="s">
        <v>77</v>
      </c>
      <c r="AY217" s="237" t="s">
        <v>162</v>
      </c>
    </row>
    <row r="218" s="13" customFormat="1">
      <c r="A218" s="13"/>
      <c r="B218" s="227"/>
      <c r="C218" s="228"/>
      <c r="D218" s="219" t="s">
        <v>177</v>
      </c>
      <c r="E218" s="229" t="s">
        <v>20</v>
      </c>
      <c r="F218" s="230" t="s">
        <v>302</v>
      </c>
      <c r="G218" s="228"/>
      <c r="H218" s="231">
        <v>-28.399999999999999</v>
      </c>
      <c r="I218" s="232"/>
      <c r="J218" s="232"/>
      <c r="K218" s="228"/>
      <c r="L218" s="228"/>
      <c r="M218" s="233"/>
      <c r="N218" s="234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6"/>
      <c r="Z218" s="13"/>
      <c r="AA218" s="13"/>
      <c r="AB218" s="13"/>
      <c r="AC218" s="13"/>
      <c r="AD218" s="13"/>
      <c r="AE218" s="13"/>
      <c r="AT218" s="237" t="s">
        <v>177</v>
      </c>
      <c r="AU218" s="237" t="s">
        <v>87</v>
      </c>
      <c r="AV218" s="13" t="s">
        <v>87</v>
      </c>
      <c r="AW218" s="13" t="s">
        <v>5</v>
      </c>
      <c r="AX218" s="13" t="s">
        <v>77</v>
      </c>
      <c r="AY218" s="237" t="s">
        <v>162</v>
      </c>
    </row>
    <row r="219" s="13" customFormat="1">
      <c r="A219" s="13"/>
      <c r="B219" s="227"/>
      <c r="C219" s="228"/>
      <c r="D219" s="219" t="s">
        <v>177</v>
      </c>
      <c r="E219" s="229" t="s">
        <v>20</v>
      </c>
      <c r="F219" s="230" t="s">
        <v>303</v>
      </c>
      <c r="G219" s="228"/>
      <c r="H219" s="231">
        <v>-26.300000000000001</v>
      </c>
      <c r="I219" s="232"/>
      <c r="J219" s="232"/>
      <c r="K219" s="228"/>
      <c r="L219" s="228"/>
      <c r="M219" s="233"/>
      <c r="N219" s="234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6"/>
      <c r="Z219" s="13"/>
      <c r="AA219" s="13"/>
      <c r="AB219" s="13"/>
      <c r="AC219" s="13"/>
      <c r="AD219" s="13"/>
      <c r="AE219" s="13"/>
      <c r="AT219" s="237" t="s">
        <v>177</v>
      </c>
      <c r="AU219" s="237" t="s">
        <v>87</v>
      </c>
      <c r="AV219" s="13" t="s">
        <v>87</v>
      </c>
      <c r="AW219" s="13" t="s">
        <v>5</v>
      </c>
      <c r="AX219" s="13" t="s">
        <v>77</v>
      </c>
      <c r="AY219" s="237" t="s">
        <v>162</v>
      </c>
    </row>
    <row r="220" s="13" customFormat="1">
      <c r="A220" s="13"/>
      <c r="B220" s="227"/>
      <c r="C220" s="228"/>
      <c r="D220" s="219" t="s">
        <v>177</v>
      </c>
      <c r="E220" s="229" t="s">
        <v>20</v>
      </c>
      <c r="F220" s="230" t="s">
        <v>304</v>
      </c>
      <c r="G220" s="228"/>
      <c r="H220" s="231">
        <v>-4.8899999999999997</v>
      </c>
      <c r="I220" s="232"/>
      <c r="J220" s="232"/>
      <c r="K220" s="228"/>
      <c r="L220" s="228"/>
      <c r="M220" s="233"/>
      <c r="N220" s="234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6"/>
      <c r="Z220" s="13"/>
      <c r="AA220" s="13"/>
      <c r="AB220" s="13"/>
      <c r="AC220" s="13"/>
      <c r="AD220" s="13"/>
      <c r="AE220" s="13"/>
      <c r="AT220" s="237" t="s">
        <v>177</v>
      </c>
      <c r="AU220" s="237" t="s">
        <v>87</v>
      </c>
      <c r="AV220" s="13" t="s">
        <v>87</v>
      </c>
      <c r="AW220" s="13" t="s">
        <v>5</v>
      </c>
      <c r="AX220" s="13" t="s">
        <v>77</v>
      </c>
      <c r="AY220" s="237" t="s">
        <v>162</v>
      </c>
    </row>
    <row r="221" s="15" customFormat="1">
      <c r="A221" s="15"/>
      <c r="B221" s="248"/>
      <c r="C221" s="249"/>
      <c r="D221" s="219" t="s">
        <v>177</v>
      </c>
      <c r="E221" s="250" t="s">
        <v>20</v>
      </c>
      <c r="F221" s="251" t="s">
        <v>195</v>
      </c>
      <c r="G221" s="249"/>
      <c r="H221" s="252">
        <v>415.92000000000013</v>
      </c>
      <c r="I221" s="253"/>
      <c r="J221" s="253"/>
      <c r="K221" s="249"/>
      <c r="L221" s="249"/>
      <c r="M221" s="254"/>
      <c r="N221" s="255"/>
      <c r="O221" s="256"/>
      <c r="P221" s="256"/>
      <c r="Q221" s="256"/>
      <c r="R221" s="256"/>
      <c r="S221" s="256"/>
      <c r="T221" s="256"/>
      <c r="U221" s="256"/>
      <c r="V221" s="256"/>
      <c r="W221" s="256"/>
      <c r="X221" s="256"/>
      <c r="Y221" s="257"/>
      <c r="Z221" s="15"/>
      <c r="AA221" s="15"/>
      <c r="AB221" s="15"/>
      <c r="AC221" s="15"/>
      <c r="AD221" s="15"/>
      <c r="AE221" s="15"/>
      <c r="AT221" s="258" t="s">
        <v>177</v>
      </c>
      <c r="AU221" s="258" t="s">
        <v>87</v>
      </c>
      <c r="AV221" s="15" t="s">
        <v>169</v>
      </c>
      <c r="AW221" s="15" t="s">
        <v>5</v>
      </c>
      <c r="AX221" s="15" t="s">
        <v>85</v>
      </c>
      <c r="AY221" s="258" t="s">
        <v>162</v>
      </c>
    </row>
    <row r="222" s="2" customFormat="1">
      <c r="A222" s="40"/>
      <c r="B222" s="41"/>
      <c r="C222" s="42"/>
      <c r="D222" s="219" t="s">
        <v>219</v>
      </c>
      <c r="E222" s="42"/>
      <c r="F222" s="259" t="s">
        <v>305</v>
      </c>
      <c r="G222" s="42"/>
      <c r="H222" s="42"/>
      <c r="I222" s="42"/>
      <c r="J222" s="42"/>
      <c r="K222" s="42"/>
      <c r="L222" s="42"/>
      <c r="M222" s="46"/>
      <c r="N222" s="222"/>
      <c r="O222" s="223"/>
      <c r="P222" s="86"/>
      <c r="Q222" s="86"/>
      <c r="R222" s="86"/>
      <c r="S222" s="86"/>
      <c r="T222" s="86"/>
      <c r="U222" s="86"/>
      <c r="V222" s="86"/>
      <c r="W222" s="86"/>
      <c r="X222" s="86"/>
      <c r="Y222" s="87"/>
      <c r="Z222" s="40"/>
      <c r="AA222" s="40"/>
      <c r="AB222" s="40"/>
      <c r="AC222" s="40"/>
      <c r="AD222" s="40"/>
      <c r="AE222" s="40"/>
      <c r="AU222" s="19" t="s">
        <v>87</v>
      </c>
    </row>
    <row r="223" s="2" customFormat="1">
      <c r="A223" s="40"/>
      <c r="B223" s="41"/>
      <c r="C223" s="42"/>
      <c r="D223" s="219" t="s">
        <v>219</v>
      </c>
      <c r="E223" s="42"/>
      <c r="F223" s="260" t="s">
        <v>95</v>
      </c>
      <c r="G223" s="42"/>
      <c r="H223" s="261">
        <v>295.5</v>
      </c>
      <c r="I223" s="42"/>
      <c r="J223" s="42"/>
      <c r="K223" s="42"/>
      <c r="L223" s="42"/>
      <c r="M223" s="46"/>
      <c r="N223" s="222"/>
      <c r="O223" s="223"/>
      <c r="P223" s="86"/>
      <c r="Q223" s="86"/>
      <c r="R223" s="86"/>
      <c r="S223" s="86"/>
      <c r="T223" s="86"/>
      <c r="U223" s="86"/>
      <c r="V223" s="86"/>
      <c r="W223" s="86"/>
      <c r="X223" s="86"/>
      <c r="Y223" s="87"/>
      <c r="Z223" s="40"/>
      <c r="AA223" s="40"/>
      <c r="AB223" s="40"/>
      <c r="AC223" s="40"/>
      <c r="AD223" s="40"/>
      <c r="AE223" s="40"/>
      <c r="AU223" s="19" t="s">
        <v>87</v>
      </c>
    </row>
    <row r="224" s="2" customFormat="1">
      <c r="A224" s="40"/>
      <c r="B224" s="41"/>
      <c r="C224" s="42"/>
      <c r="D224" s="219" t="s">
        <v>219</v>
      </c>
      <c r="E224" s="42"/>
      <c r="F224" s="259" t="s">
        <v>220</v>
      </c>
      <c r="G224" s="42"/>
      <c r="H224" s="42"/>
      <c r="I224" s="42"/>
      <c r="J224" s="42"/>
      <c r="K224" s="42"/>
      <c r="L224" s="42"/>
      <c r="M224" s="46"/>
      <c r="N224" s="222"/>
      <c r="O224" s="223"/>
      <c r="P224" s="86"/>
      <c r="Q224" s="86"/>
      <c r="R224" s="86"/>
      <c r="S224" s="86"/>
      <c r="T224" s="86"/>
      <c r="U224" s="86"/>
      <c r="V224" s="86"/>
      <c r="W224" s="86"/>
      <c r="X224" s="86"/>
      <c r="Y224" s="87"/>
      <c r="Z224" s="40"/>
      <c r="AA224" s="40"/>
      <c r="AB224" s="40"/>
      <c r="AC224" s="40"/>
      <c r="AD224" s="40"/>
      <c r="AE224" s="40"/>
      <c r="AU224" s="19" t="s">
        <v>87</v>
      </c>
    </row>
    <row r="225" s="2" customFormat="1">
      <c r="A225" s="40"/>
      <c r="B225" s="41"/>
      <c r="C225" s="42"/>
      <c r="D225" s="219" t="s">
        <v>219</v>
      </c>
      <c r="E225" s="42"/>
      <c r="F225" s="260" t="s">
        <v>91</v>
      </c>
      <c r="G225" s="42"/>
      <c r="H225" s="261">
        <v>465.10000000000002</v>
      </c>
      <c r="I225" s="42"/>
      <c r="J225" s="42"/>
      <c r="K225" s="42"/>
      <c r="L225" s="42"/>
      <c r="M225" s="46"/>
      <c r="N225" s="222"/>
      <c r="O225" s="223"/>
      <c r="P225" s="86"/>
      <c r="Q225" s="86"/>
      <c r="R225" s="86"/>
      <c r="S225" s="86"/>
      <c r="T225" s="86"/>
      <c r="U225" s="86"/>
      <c r="V225" s="86"/>
      <c r="W225" s="86"/>
      <c r="X225" s="86"/>
      <c r="Y225" s="87"/>
      <c r="Z225" s="40"/>
      <c r="AA225" s="40"/>
      <c r="AB225" s="40"/>
      <c r="AC225" s="40"/>
      <c r="AD225" s="40"/>
      <c r="AE225" s="40"/>
      <c r="AU225" s="19" t="s">
        <v>87</v>
      </c>
    </row>
    <row r="226" s="2" customFormat="1">
      <c r="A226" s="40"/>
      <c r="B226" s="41"/>
      <c r="C226" s="42"/>
      <c r="D226" s="219" t="s">
        <v>219</v>
      </c>
      <c r="E226" s="42"/>
      <c r="F226" s="259" t="s">
        <v>306</v>
      </c>
      <c r="G226" s="42"/>
      <c r="H226" s="42"/>
      <c r="I226" s="42"/>
      <c r="J226" s="42"/>
      <c r="K226" s="42"/>
      <c r="L226" s="42"/>
      <c r="M226" s="46"/>
      <c r="N226" s="222"/>
      <c r="O226" s="223"/>
      <c r="P226" s="86"/>
      <c r="Q226" s="86"/>
      <c r="R226" s="86"/>
      <c r="S226" s="86"/>
      <c r="T226" s="86"/>
      <c r="U226" s="86"/>
      <c r="V226" s="86"/>
      <c r="W226" s="86"/>
      <c r="X226" s="86"/>
      <c r="Y226" s="87"/>
      <c r="Z226" s="40"/>
      <c r="AA226" s="40"/>
      <c r="AB226" s="40"/>
      <c r="AC226" s="40"/>
      <c r="AD226" s="40"/>
      <c r="AE226" s="40"/>
      <c r="AU226" s="19" t="s">
        <v>87</v>
      </c>
    </row>
    <row r="227" s="2" customFormat="1">
      <c r="A227" s="40"/>
      <c r="B227" s="41"/>
      <c r="C227" s="42"/>
      <c r="D227" s="219" t="s">
        <v>219</v>
      </c>
      <c r="E227" s="42"/>
      <c r="F227" s="260" t="s">
        <v>307</v>
      </c>
      <c r="G227" s="42"/>
      <c r="H227" s="261">
        <v>0</v>
      </c>
      <c r="I227" s="42"/>
      <c r="J227" s="42"/>
      <c r="K227" s="42"/>
      <c r="L227" s="42"/>
      <c r="M227" s="46"/>
      <c r="N227" s="222"/>
      <c r="O227" s="223"/>
      <c r="P227" s="86"/>
      <c r="Q227" s="86"/>
      <c r="R227" s="86"/>
      <c r="S227" s="86"/>
      <c r="T227" s="86"/>
      <c r="U227" s="86"/>
      <c r="V227" s="86"/>
      <c r="W227" s="86"/>
      <c r="X227" s="86"/>
      <c r="Y227" s="87"/>
      <c r="Z227" s="40"/>
      <c r="AA227" s="40"/>
      <c r="AB227" s="40"/>
      <c r="AC227" s="40"/>
      <c r="AD227" s="40"/>
      <c r="AE227" s="40"/>
      <c r="AU227" s="19" t="s">
        <v>87</v>
      </c>
    </row>
    <row r="228" s="2" customFormat="1">
      <c r="A228" s="40"/>
      <c r="B228" s="41"/>
      <c r="C228" s="42"/>
      <c r="D228" s="219" t="s">
        <v>219</v>
      </c>
      <c r="E228" s="42"/>
      <c r="F228" s="260" t="s">
        <v>105</v>
      </c>
      <c r="G228" s="42"/>
      <c r="H228" s="261">
        <v>28</v>
      </c>
      <c r="I228" s="42"/>
      <c r="J228" s="42"/>
      <c r="K228" s="42"/>
      <c r="L228" s="42"/>
      <c r="M228" s="46"/>
      <c r="N228" s="222"/>
      <c r="O228" s="223"/>
      <c r="P228" s="86"/>
      <c r="Q228" s="86"/>
      <c r="R228" s="86"/>
      <c r="S228" s="86"/>
      <c r="T228" s="86"/>
      <c r="U228" s="86"/>
      <c r="V228" s="86"/>
      <c r="W228" s="86"/>
      <c r="X228" s="86"/>
      <c r="Y228" s="87"/>
      <c r="Z228" s="40"/>
      <c r="AA228" s="40"/>
      <c r="AB228" s="40"/>
      <c r="AC228" s="40"/>
      <c r="AD228" s="40"/>
      <c r="AE228" s="40"/>
      <c r="AU228" s="19" t="s">
        <v>87</v>
      </c>
    </row>
    <row r="229" s="2" customFormat="1" ht="24.15" customHeight="1">
      <c r="A229" s="40"/>
      <c r="B229" s="41"/>
      <c r="C229" s="205" t="s">
        <v>308</v>
      </c>
      <c r="D229" s="272" t="s">
        <v>164</v>
      </c>
      <c r="E229" s="206" t="s">
        <v>309</v>
      </c>
      <c r="F229" s="207" t="s">
        <v>310</v>
      </c>
      <c r="G229" s="208" t="s">
        <v>90</v>
      </c>
      <c r="H229" s="209">
        <v>891.5</v>
      </c>
      <c r="I229" s="210"/>
      <c r="J229" s="210"/>
      <c r="K229" s="211">
        <f>ROUND(P229*H229,2)</f>
        <v>0</v>
      </c>
      <c r="L229" s="207" t="s">
        <v>168</v>
      </c>
      <c r="M229" s="46"/>
      <c r="N229" s="212" t="s">
        <v>20</v>
      </c>
      <c r="O229" s="213" t="s">
        <v>46</v>
      </c>
      <c r="P229" s="214">
        <f>I229+J229</f>
        <v>0</v>
      </c>
      <c r="Q229" s="214">
        <f>ROUND(I229*H229,2)</f>
        <v>0</v>
      </c>
      <c r="R229" s="214">
        <f>ROUND(J229*H229,2)</f>
        <v>0</v>
      </c>
      <c r="S229" s="86"/>
      <c r="T229" s="215">
        <f>S229*H229</f>
        <v>0</v>
      </c>
      <c r="U229" s="215">
        <v>0.00025999999999999998</v>
      </c>
      <c r="V229" s="215">
        <f>U229*H229</f>
        <v>0.23178999999999997</v>
      </c>
      <c r="W229" s="215">
        <v>0</v>
      </c>
      <c r="X229" s="215">
        <f>W229*H229</f>
        <v>0</v>
      </c>
      <c r="Y229" s="216" t="s">
        <v>20</v>
      </c>
      <c r="Z229" s="40"/>
      <c r="AA229" s="40"/>
      <c r="AB229" s="40"/>
      <c r="AC229" s="40"/>
      <c r="AD229" s="40"/>
      <c r="AE229" s="40"/>
      <c r="AR229" s="217" t="s">
        <v>169</v>
      </c>
      <c r="AT229" s="217" t="s">
        <v>164</v>
      </c>
      <c r="AU229" s="217" t="s">
        <v>87</v>
      </c>
      <c r="AY229" s="19" t="s">
        <v>162</v>
      </c>
      <c r="BE229" s="218">
        <f>IF(O229="základní",K229,0)</f>
        <v>0</v>
      </c>
      <c r="BF229" s="218">
        <f>IF(O229="snížená",K229,0)</f>
        <v>0</v>
      </c>
      <c r="BG229" s="218">
        <f>IF(O229="zákl. přenesená",K229,0)</f>
        <v>0</v>
      </c>
      <c r="BH229" s="218">
        <f>IF(O229="sníž. přenesená",K229,0)</f>
        <v>0</v>
      </c>
      <c r="BI229" s="218">
        <f>IF(O229="nulová",K229,0)</f>
        <v>0</v>
      </c>
      <c r="BJ229" s="19" t="s">
        <v>85</v>
      </c>
      <c r="BK229" s="218">
        <f>ROUND(P229*H229,2)</f>
        <v>0</v>
      </c>
      <c r="BL229" s="19" t="s">
        <v>169</v>
      </c>
      <c r="BM229" s="217" t="s">
        <v>311</v>
      </c>
    </row>
    <row r="230" s="2" customFormat="1">
      <c r="A230" s="40"/>
      <c r="B230" s="41"/>
      <c r="C230" s="42"/>
      <c r="D230" s="219" t="s">
        <v>171</v>
      </c>
      <c r="E230" s="42"/>
      <c r="F230" s="220" t="s">
        <v>312</v>
      </c>
      <c r="G230" s="42"/>
      <c r="H230" s="42"/>
      <c r="I230" s="221"/>
      <c r="J230" s="221"/>
      <c r="K230" s="42"/>
      <c r="L230" s="42"/>
      <c r="M230" s="46"/>
      <c r="N230" s="222"/>
      <c r="O230" s="223"/>
      <c r="P230" s="86"/>
      <c r="Q230" s="86"/>
      <c r="R230" s="86"/>
      <c r="S230" s="86"/>
      <c r="T230" s="86"/>
      <c r="U230" s="86"/>
      <c r="V230" s="86"/>
      <c r="W230" s="86"/>
      <c r="X230" s="86"/>
      <c r="Y230" s="87"/>
      <c r="Z230" s="40"/>
      <c r="AA230" s="40"/>
      <c r="AB230" s="40"/>
      <c r="AC230" s="40"/>
      <c r="AD230" s="40"/>
      <c r="AE230" s="40"/>
      <c r="AT230" s="19" t="s">
        <v>171</v>
      </c>
      <c r="AU230" s="19" t="s">
        <v>87</v>
      </c>
    </row>
    <row r="231" s="2" customFormat="1">
      <c r="A231" s="40"/>
      <c r="B231" s="41"/>
      <c r="C231" s="42"/>
      <c r="D231" s="224" t="s">
        <v>173</v>
      </c>
      <c r="E231" s="42"/>
      <c r="F231" s="225" t="s">
        <v>313</v>
      </c>
      <c r="G231" s="42"/>
      <c r="H231" s="42"/>
      <c r="I231" s="221"/>
      <c r="J231" s="221"/>
      <c r="K231" s="42"/>
      <c r="L231" s="42"/>
      <c r="M231" s="46"/>
      <c r="N231" s="222"/>
      <c r="O231" s="223"/>
      <c r="P231" s="86"/>
      <c r="Q231" s="86"/>
      <c r="R231" s="86"/>
      <c r="S231" s="86"/>
      <c r="T231" s="86"/>
      <c r="U231" s="86"/>
      <c r="V231" s="86"/>
      <c r="W231" s="86"/>
      <c r="X231" s="86"/>
      <c r="Y231" s="87"/>
      <c r="Z231" s="40"/>
      <c r="AA231" s="40"/>
      <c r="AB231" s="40"/>
      <c r="AC231" s="40"/>
      <c r="AD231" s="40"/>
      <c r="AE231" s="40"/>
      <c r="AT231" s="19" t="s">
        <v>173</v>
      </c>
      <c r="AU231" s="19" t="s">
        <v>87</v>
      </c>
    </row>
    <row r="232" s="2" customFormat="1">
      <c r="A232" s="40"/>
      <c r="B232" s="41"/>
      <c r="C232" s="42"/>
      <c r="D232" s="219" t="s">
        <v>175</v>
      </c>
      <c r="E232" s="42"/>
      <c r="F232" s="226" t="s">
        <v>296</v>
      </c>
      <c r="G232" s="42"/>
      <c r="H232" s="42"/>
      <c r="I232" s="221"/>
      <c r="J232" s="221"/>
      <c r="K232" s="42"/>
      <c r="L232" s="42"/>
      <c r="M232" s="46"/>
      <c r="N232" s="222"/>
      <c r="O232" s="223"/>
      <c r="P232" s="86"/>
      <c r="Q232" s="86"/>
      <c r="R232" s="86"/>
      <c r="S232" s="86"/>
      <c r="T232" s="86"/>
      <c r="U232" s="86"/>
      <c r="V232" s="86"/>
      <c r="W232" s="86"/>
      <c r="X232" s="86"/>
      <c r="Y232" s="87"/>
      <c r="Z232" s="40"/>
      <c r="AA232" s="40"/>
      <c r="AB232" s="40"/>
      <c r="AC232" s="40"/>
      <c r="AD232" s="40"/>
      <c r="AE232" s="40"/>
      <c r="AT232" s="19" t="s">
        <v>175</v>
      </c>
      <c r="AU232" s="19" t="s">
        <v>87</v>
      </c>
    </row>
    <row r="233" s="14" customFormat="1">
      <c r="A233" s="14"/>
      <c r="B233" s="238"/>
      <c r="C233" s="239"/>
      <c r="D233" s="219" t="s">
        <v>177</v>
      </c>
      <c r="E233" s="240" t="s">
        <v>20</v>
      </c>
      <c r="F233" s="241" t="s">
        <v>297</v>
      </c>
      <c r="G233" s="239"/>
      <c r="H233" s="240" t="s">
        <v>20</v>
      </c>
      <c r="I233" s="242"/>
      <c r="J233" s="242"/>
      <c r="K233" s="239"/>
      <c r="L233" s="239"/>
      <c r="M233" s="243"/>
      <c r="N233" s="244"/>
      <c r="O233" s="245"/>
      <c r="P233" s="245"/>
      <c r="Q233" s="245"/>
      <c r="R233" s="245"/>
      <c r="S233" s="245"/>
      <c r="T233" s="245"/>
      <c r="U233" s="245"/>
      <c r="V233" s="245"/>
      <c r="W233" s="245"/>
      <c r="X233" s="245"/>
      <c r="Y233" s="246"/>
      <c r="Z233" s="14"/>
      <c r="AA233" s="14"/>
      <c r="AB233" s="14"/>
      <c r="AC233" s="14"/>
      <c r="AD233" s="14"/>
      <c r="AE233" s="14"/>
      <c r="AT233" s="247" t="s">
        <v>177</v>
      </c>
      <c r="AU233" s="247" t="s">
        <v>87</v>
      </c>
      <c r="AV233" s="14" t="s">
        <v>85</v>
      </c>
      <c r="AW233" s="14" t="s">
        <v>5</v>
      </c>
      <c r="AX233" s="14" t="s">
        <v>77</v>
      </c>
      <c r="AY233" s="247" t="s">
        <v>162</v>
      </c>
    </row>
    <row r="234" s="13" customFormat="1">
      <c r="A234" s="13"/>
      <c r="B234" s="227"/>
      <c r="C234" s="228"/>
      <c r="D234" s="219" t="s">
        <v>177</v>
      </c>
      <c r="E234" s="229" t="s">
        <v>20</v>
      </c>
      <c r="F234" s="230" t="s">
        <v>314</v>
      </c>
      <c r="G234" s="228"/>
      <c r="H234" s="231">
        <v>87.400000000000006</v>
      </c>
      <c r="I234" s="232"/>
      <c r="J234" s="232"/>
      <c r="K234" s="228"/>
      <c r="L234" s="228"/>
      <c r="M234" s="233"/>
      <c r="N234" s="234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6"/>
      <c r="Z234" s="13"/>
      <c r="AA234" s="13"/>
      <c r="AB234" s="13"/>
      <c r="AC234" s="13"/>
      <c r="AD234" s="13"/>
      <c r="AE234" s="13"/>
      <c r="AT234" s="237" t="s">
        <v>177</v>
      </c>
      <c r="AU234" s="237" t="s">
        <v>87</v>
      </c>
      <c r="AV234" s="13" t="s">
        <v>87</v>
      </c>
      <c r="AW234" s="13" t="s">
        <v>5</v>
      </c>
      <c r="AX234" s="13" t="s">
        <v>77</v>
      </c>
      <c r="AY234" s="237" t="s">
        <v>162</v>
      </c>
    </row>
    <row r="235" s="13" customFormat="1">
      <c r="A235" s="13"/>
      <c r="B235" s="227"/>
      <c r="C235" s="228"/>
      <c r="D235" s="219" t="s">
        <v>177</v>
      </c>
      <c r="E235" s="229" t="s">
        <v>20</v>
      </c>
      <c r="F235" s="230" t="s">
        <v>315</v>
      </c>
      <c r="G235" s="228"/>
      <c r="H235" s="231">
        <v>115.16</v>
      </c>
      <c r="I235" s="232"/>
      <c r="J235" s="232"/>
      <c r="K235" s="228"/>
      <c r="L235" s="228"/>
      <c r="M235" s="233"/>
      <c r="N235" s="234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6"/>
      <c r="Z235" s="13"/>
      <c r="AA235" s="13"/>
      <c r="AB235" s="13"/>
      <c r="AC235" s="13"/>
      <c r="AD235" s="13"/>
      <c r="AE235" s="13"/>
      <c r="AT235" s="237" t="s">
        <v>177</v>
      </c>
      <c r="AU235" s="237" t="s">
        <v>87</v>
      </c>
      <c r="AV235" s="13" t="s">
        <v>87</v>
      </c>
      <c r="AW235" s="13" t="s">
        <v>5</v>
      </c>
      <c r="AX235" s="13" t="s">
        <v>77</v>
      </c>
      <c r="AY235" s="237" t="s">
        <v>162</v>
      </c>
    </row>
    <row r="236" s="13" customFormat="1">
      <c r="A236" s="13"/>
      <c r="B236" s="227"/>
      <c r="C236" s="228"/>
      <c r="D236" s="219" t="s">
        <v>177</v>
      </c>
      <c r="E236" s="229" t="s">
        <v>20</v>
      </c>
      <c r="F236" s="230" t="s">
        <v>316</v>
      </c>
      <c r="G236" s="228"/>
      <c r="H236" s="231">
        <v>325.80000000000001</v>
      </c>
      <c r="I236" s="232"/>
      <c r="J236" s="232"/>
      <c r="K236" s="228"/>
      <c r="L236" s="228"/>
      <c r="M236" s="233"/>
      <c r="N236" s="234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6"/>
      <c r="Z236" s="13"/>
      <c r="AA236" s="13"/>
      <c r="AB236" s="13"/>
      <c r="AC236" s="13"/>
      <c r="AD236" s="13"/>
      <c r="AE236" s="13"/>
      <c r="AT236" s="237" t="s">
        <v>177</v>
      </c>
      <c r="AU236" s="237" t="s">
        <v>87</v>
      </c>
      <c r="AV236" s="13" t="s">
        <v>87</v>
      </c>
      <c r="AW236" s="13" t="s">
        <v>5</v>
      </c>
      <c r="AX236" s="13" t="s">
        <v>77</v>
      </c>
      <c r="AY236" s="237" t="s">
        <v>162</v>
      </c>
    </row>
    <row r="237" s="13" customFormat="1">
      <c r="A237" s="13"/>
      <c r="B237" s="227"/>
      <c r="C237" s="228"/>
      <c r="D237" s="219" t="s">
        <v>177</v>
      </c>
      <c r="E237" s="229" t="s">
        <v>20</v>
      </c>
      <c r="F237" s="230" t="s">
        <v>317</v>
      </c>
      <c r="G237" s="228"/>
      <c r="H237" s="231">
        <v>363.13999999999999</v>
      </c>
      <c r="I237" s="232"/>
      <c r="J237" s="232"/>
      <c r="K237" s="228"/>
      <c r="L237" s="228"/>
      <c r="M237" s="233"/>
      <c r="N237" s="234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6"/>
      <c r="Z237" s="13"/>
      <c r="AA237" s="13"/>
      <c r="AB237" s="13"/>
      <c r="AC237" s="13"/>
      <c r="AD237" s="13"/>
      <c r="AE237" s="13"/>
      <c r="AT237" s="237" t="s">
        <v>177</v>
      </c>
      <c r="AU237" s="237" t="s">
        <v>87</v>
      </c>
      <c r="AV237" s="13" t="s">
        <v>87</v>
      </c>
      <c r="AW237" s="13" t="s">
        <v>5</v>
      </c>
      <c r="AX237" s="13" t="s">
        <v>77</v>
      </c>
      <c r="AY237" s="237" t="s">
        <v>162</v>
      </c>
    </row>
    <row r="238" s="15" customFormat="1">
      <c r="A238" s="15"/>
      <c r="B238" s="248"/>
      <c r="C238" s="249"/>
      <c r="D238" s="219" t="s">
        <v>177</v>
      </c>
      <c r="E238" s="250" t="s">
        <v>20</v>
      </c>
      <c r="F238" s="251" t="s">
        <v>195</v>
      </c>
      <c r="G238" s="249"/>
      <c r="H238" s="252">
        <v>891.5</v>
      </c>
      <c r="I238" s="253"/>
      <c r="J238" s="253"/>
      <c r="K238" s="249"/>
      <c r="L238" s="249"/>
      <c r="M238" s="254"/>
      <c r="N238" s="255"/>
      <c r="O238" s="256"/>
      <c r="P238" s="256"/>
      <c r="Q238" s="256"/>
      <c r="R238" s="256"/>
      <c r="S238" s="256"/>
      <c r="T238" s="256"/>
      <c r="U238" s="256"/>
      <c r="V238" s="256"/>
      <c r="W238" s="256"/>
      <c r="X238" s="256"/>
      <c r="Y238" s="257"/>
      <c r="Z238" s="15"/>
      <c r="AA238" s="15"/>
      <c r="AB238" s="15"/>
      <c r="AC238" s="15"/>
      <c r="AD238" s="15"/>
      <c r="AE238" s="15"/>
      <c r="AT238" s="258" t="s">
        <v>177</v>
      </c>
      <c r="AU238" s="258" t="s">
        <v>87</v>
      </c>
      <c r="AV238" s="15" t="s">
        <v>169</v>
      </c>
      <c r="AW238" s="15" t="s">
        <v>5</v>
      </c>
      <c r="AX238" s="15" t="s">
        <v>85</v>
      </c>
      <c r="AY238" s="258" t="s">
        <v>162</v>
      </c>
    </row>
    <row r="239" s="2" customFormat="1" ht="24.15" customHeight="1">
      <c r="A239" s="40"/>
      <c r="B239" s="41"/>
      <c r="C239" s="205" t="s">
        <v>318</v>
      </c>
      <c r="D239" s="272" t="s">
        <v>164</v>
      </c>
      <c r="E239" s="206" t="s">
        <v>319</v>
      </c>
      <c r="F239" s="207" t="s">
        <v>320</v>
      </c>
      <c r="G239" s="208" t="s">
        <v>90</v>
      </c>
      <c r="H239" s="209">
        <v>3521.6300000000001</v>
      </c>
      <c r="I239" s="210"/>
      <c r="J239" s="210"/>
      <c r="K239" s="211">
        <f>ROUND(P239*H239,2)</f>
        <v>0</v>
      </c>
      <c r="L239" s="207" t="s">
        <v>168</v>
      </c>
      <c r="M239" s="46"/>
      <c r="N239" s="212" t="s">
        <v>20</v>
      </c>
      <c r="O239" s="213" t="s">
        <v>46</v>
      </c>
      <c r="P239" s="214">
        <f>I239+J239</f>
        <v>0</v>
      </c>
      <c r="Q239" s="214">
        <f>ROUND(I239*H239,2)</f>
        <v>0</v>
      </c>
      <c r="R239" s="214">
        <f>ROUND(J239*H239,2)</f>
        <v>0</v>
      </c>
      <c r="S239" s="86"/>
      <c r="T239" s="215">
        <f>S239*H239</f>
        <v>0</v>
      </c>
      <c r="U239" s="215">
        <v>0.00025999999999999998</v>
      </c>
      <c r="V239" s="215">
        <f>U239*H239</f>
        <v>0.91562379999999999</v>
      </c>
      <c r="W239" s="215">
        <v>0</v>
      </c>
      <c r="X239" s="215">
        <f>W239*H239</f>
        <v>0</v>
      </c>
      <c r="Y239" s="216" t="s">
        <v>20</v>
      </c>
      <c r="Z239" s="40"/>
      <c r="AA239" s="40"/>
      <c r="AB239" s="40"/>
      <c r="AC239" s="40"/>
      <c r="AD239" s="40"/>
      <c r="AE239" s="40"/>
      <c r="AR239" s="217" t="s">
        <v>169</v>
      </c>
      <c r="AT239" s="217" t="s">
        <v>164</v>
      </c>
      <c r="AU239" s="217" t="s">
        <v>87</v>
      </c>
      <c r="AY239" s="19" t="s">
        <v>162</v>
      </c>
      <c r="BE239" s="218">
        <f>IF(O239="základní",K239,0)</f>
        <v>0</v>
      </c>
      <c r="BF239" s="218">
        <f>IF(O239="snížená",K239,0)</f>
        <v>0</v>
      </c>
      <c r="BG239" s="218">
        <f>IF(O239="zákl. přenesená",K239,0)</f>
        <v>0</v>
      </c>
      <c r="BH239" s="218">
        <f>IF(O239="sníž. přenesená",K239,0)</f>
        <v>0</v>
      </c>
      <c r="BI239" s="218">
        <f>IF(O239="nulová",K239,0)</f>
        <v>0</v>
      </c>
      <c r="BJ239" s="19" t="s">
        <v>85</v>
      </c>
      <c r="BK239" s="218">
        <f>ROUND(P239*H239,2)</f>
        <v>0</v>
      </c>
      <c r="BL239" s="19" t="s">
        <v>169</v>
      </c>
      <c r="BM239" s="217" t="s">
        <v>321</v>
      </c>
    </row>
    <row r="240" s="2" customFormat="1">
      <c r="A240" s="40"/>
      <c r="B240" s="41"/>
      <c r="C240" s="42"/>
      <c r="D240" s="219" t="s">
        <v>171</v>
      </c>
      <c r="E240" s="42"/>
      <c r="F240" s="220" t="s">
        <v>322</v>
      </c>
      <c r="G240" s="42"/>
      <c r="H240" s="42"/>
      <c r="I240" s="221"/>
      <c r="J240" s="221"/>
      <c r="K240" s="42"/>
      <c r="L240" s="42"/>
      <c r="M240" s="46"/>
      <c r="N240" s="222"/>
      <c r="O240" s="223"/>
      <c r="P240" s="86"/>
      <c r="Q240" s="86"/>
      <c r="R240" s="86"/>
      <c r="S240" s="86"/>
      <c r="T240" s="86"/>
      <c r="U240" s="86"/>
      <c r="V240" s="86"/>
      <c r="W240" s="86"/>
      <c r="X240" s="86"/>
      <c r="Y240" s="87"/>
      <c r="Z240" s="40"/>
      <c r="AA240" s="40"/>
      <c r="AB240" s="40"/>
      <c r="AC240" s="40"/>
      <c r="AD240" s="40"/>
      <c r="AE240" s="40"/>
      <c r="AT240" s="19" t="s">
        <v>171</v>
      </c>
      <c r="AU240" s="19" t="s">
        <v>87</v>
      </c>
    </row>
    <row r="241" s="2" customFormat="1">
      <c r="A241" s="40"/>
      <c r="B241" s="41"/>
      <c r="C241" s="42"/>
      <c r="D241" s="224" t="s">
        <v>173</v>
      </c>
      <c r="E241" s="42"/>
      <c r="F241" s="225" t="s">
        <v>323</v>
      </c>
      <c r="G241" s="42"/>
      <c r="H241" s="42"/>
      <c r="I241" s="221"/>
      <c r="J241" s="221"/>
      <c r="K241" s="42"/>
      <c r="L241" s="42"/>
      <c r="M241" s="46"/>
      <c r="N241" s="222"/>
      <c r="O241" s="223"/>
      <c r="P241" s="86"/>
      <c r="Q241" s="86"/>
      <c r="R241" s="86"/>
      <c r="S241" s="86"/>
      <c r="T241" s="86"/>
      <c r="U241" s="86"/>
      <c r="V241" s="86"/>
      <c r="W241" s="86"/>
      <c r="X241" s="86"/>
      <c r="Y241" s="87"/>
      <c r="Z241" s="40"/>
      <c r="AA241" s="40"/>
      <c r="AB241" s="40"/>
      <c r="AC241" s="40"/>
      <c r="AD241" s="40"/>
      <c r="AE241" s="40"/>
      <c r="AT241" s="19" t="s">
        <v>173</v>
      </c>
      <c r="AU241" s="19" t="s">
        <v>87</v>
      </c>
    </row>
    <row r="242" s="2" customFormat="1">
      <c r="A242" s="40"/>
      <c r="B242" s="41"/>
      <c r="C242" s="42"/>
      <c r="D242" s="219" t="s">
        <v>175</v>
      </c>
      <c r="E242" s="42"/>
      <c r="F242" s="226" t="s">
        <v>324</v>
      </c>
      <c r="G242" s="42"/>
      <c r="H242" s="42"/>
      <c r="I242" s="221"/>
      <c r="J242" s="221"/>
      <c r="K242" s="42"/>
      <c r="L242" s="42"/>
      <c r="M242" s="46"/>
      <c r="N242" s="222"/>
      <c r="O242" s="223"/>
      <c r="P242" s="86"/>
      <c r="Q242" s="86"/>
      <c r="R242" s="86"/>
      <c r="S242" s="86"/>
      <c r="T242" s="86"/>
      <c r="U242" s="86"/>
      <c r="V242" s="86"/>
      <c r="W242" s="86"/>
      <c r="X242" s="86"/>
      <c r="Y242" s="87"/>
      <c r="Z242" s="40"/>
      <c r="AA242" s="40"/>
      <c r="AB242" s="40"/>
      <c r="AC242" s="40"/>
      <c r="AD242" s="40"/>
      <c r="AE242" s="40"/>
      <c r="AT242" s="19" t="s">
        <v>175</v>
      </c>
      <c r="AU242" s="19" t="s">
        <v>87</v>
      </c>
    </row>
    <row r="243" s="14" customFormat="1">
      <c r="A243" s="14"/>
      <c r="B243" s="238"/>
      <c r="C243" s="239"/>
      <c r="D243" s="219" t="s">
        <v>177</v>
      </c>
      <c r="E243" s="240" t="s">
        <v>20</v>
      </c>
      <c r="F243" s="241" t="s">
        <v>297</v>
      </c>
      <c r="G243" s="239"/>
      <c r="H243" s="240" t="s">
        <v>20</v>
      </c>
      <c r="I243" s="242"/>
      <c r="J243" s="242"/>
      <c r="K243" s="239"/>
      <c r="L243" s="239"/>
      <c r="M243" s="243"/>
      <c r="N243" s="244"/>
      <c r="O243" s="245"/>
      <c r="P243" s="245"/>
      <c r="Q243" s="245"/>
      <c r="R243" s="245"/>
      <c r="S243" s="245"/>
      <c r="T243" s="245"/>
      <c r="U243" s="245"/>
      <c r="V243" s="245"/>
      <c r="W243" s="245"/>
      <c r="X243" s="245"/>
      <c r="Y243" s="246"/>
      <c r="Z243" s="14"/>
      <c r="AA243" s="14"/>
      <c r="AB243" s="14"/>
      <c r="AC243" s="14"/>
      <c r="AD243" s="14"/>
      <c r="AE243" s="14"/>
      <c r="AT243" s="247" t="s">
        <v>177</v>
      </c>
      <c r="AU243" s="247" t="s">
        <v>87</v>
      </c>
      <c r="AV243" s="14" t="s">
        <v>85</v>
      </c>
      <c r="AW243" s="14" t="s">
        <v>5</v>
      </c>
      <c r="AX243" s="14" t="s">
        <v>77</v>
      </c>
      <c r="AY243" s="247" t="s">
        <v>162</v>
      </c>
    </row>
    <row r="244" s="13" customFormat="1">
      <c r="A244" s="13"/>
      <c r="B244" s="227"/>
      <c r="C244" s="228"/>
      <c r="D244" s="219" t="s">
        <v>177</v>
      </c>
      <c r="E244" s="229" t="s">
        <v>20</v>
      </c>
      <c r="F244" s="230" t="s">
        <v>325</v>
      </c>
      <c r="G244" s="228"/>
      <c r="H244" s="231">
        <v>2419.1700000000001</v>
      </c>
      <c r="I244" s="232"/>
      <c r="J244" s="232"/>
      <c r="K244" s="228"/>
      <c r="L244" s="228"/>
      <c r="M244" s="233"/>
      <c r="N244" s="234"/>
      <c r="O244" s="235"/>
      <c r="P244" s="235"/>
      <c r="Q244" s="235"/>
      <c r="R244" s="235"/>
      <c r="S244" s="235"/>
      <c r="T244" s="235"/>
      <c r="U244" s="235"/>
      <c r="V244" s="235"/>
      <c r="W244" s="235"/>
      <c r="X244" s="235"/>
      <c r="Y244" s="236"/>
      <c r="Z244" s="13"/>
      <c r="AA244" s="13"/>
      <c r="AB244" s="13"/>
      <c r="AC244" s="13"/>
      <c r="AD244" s="13"/>
      <c r="AE244" s="13"/>
      <c r="AT244" s="237" t="s">
        <v>177</v>
      </c>
      <c r="AU244" s="237" t="s">
        <v>87</v>
      </c>
      <c r="AV244" s="13" t="s">
        <v>87</v>
      </c>
      <c r="AW244" s="13" t="s">
        <v>5</v>
      </c>
      <c r="AX244" s="13" t="s">
        <v>77</v>
      </c>
      <c r="AY244" s="237" t="s">
        <v>162</v>
      </c>
    </row>
    <row r="245" s="13" customFormat="1">
      <c r="A245" s="13"/>
      <c r="B245" s="227"/>
      <c r="C245" s="228"/>
      <c r="D245" s="219" t="s">
        <v>177</v>
      </c>
      <c r="E245" s="229" t="s">
        <v>20</v>
      </c>
      <c r="F245" s="230" t="s">
        <v>326</v>
      </c>
      <c r="G245" s="228"/>
      <c r="H245" s="231">
        <v>1786.7000000000001</v>
      </c>
      <c r="I245" s="232"/>
      <c r="J245" s="232"/>
      <c r="K245" s="228"/>
      <c r="L245" s="228"/>
      <c r="M245" s="233"/>
      <c r="N245" s="234"/>
      <c r="O245" s="235"/>
      <c r="P245" s="235"/>
      <c r="Q245" s="235"/>
      <c r="R245" s="235"/>
      <c r="S245" s="235"/>
      <c r="T245" s="235"/>
      <c r="U245" s="235"/>
      <c r="V245" s="235"/>
      <c r="W245" s="235"/>
      <c r="X245" s="235"/>
      <c r="Y245" s="236"/>
      <c r="Z245" s="13"/>
      <c r="AA245" s="13"/>
      <c r="AB245" s="13"/>
      <c r="AC245" s="13"/>
      <c r="AD245" s="13"/>
      <c r="AE245" s="13"/>
      <c r="AT245" s="237" t="s">
        <v>177</v>
      </c>
      <c r="AU245" s="237" t="s">
        <v>87</v>
      </c>
      <c r="AV245" s="13" t="s">
        <v>87</v>
      </c>
      <c r="AW245" s="13" t="s">
        <v>5</v>
      </c>
      <c r="AX245" s="13" t="s">
        <v>77</v>
      </c>
      <c r="AY245" s="237" t="s">
        <v>162</v>
      </c>
    </row>
    <row r="246" s="13" customFormat="1">
      <c r="A246" s="13"/>
      <c r="B246" s="227"/>
      <c r="C246" s="228"/>
      <c r="D246" s="219" t="s">
        <v>177</v>
      </c>
      <c r="E246" s="229" t="s">
        <v>20</v>
      </c>
      <c r="F246" s="230" t="s">
        <v>327</v>
      </c>
      <c r="G246" s="228"/>
      <c r="H246" s="231">
        <v>-321.10000000000002</v>
      </c>
      <c r="I246" s="232"/>
      <c r="J246" s="232"/>
      <c r="K246" s="228"/>
      <c r="L246" s="228"/>
      <c r="M246" s="233"/>
      <c r="N246" s="234"/>
      <c r="O246" s="235"/>
      <c r="P246" s="235"/>
      <c r="Q246" s="235"/>
      <c r="R246" s="235"/>
      <c r="S246" s="235"/>
      <c r="T246" s="235"/>
      <c r="U246" s="235"/>
      <c r="V246" s="235"/>
      <c r="W246" s="235"/>
      <c r="X246" s="235"/>
      <c r="Y246" s="236"/>
      <c r="Z246" s="13"/>
      <c r="AA246" s="13"/>
      <c r="AB246" s="13"/>
      <c r="AC246" s="13"/>
      <c r="AD246" s="13"/>
      <c r="AE246" s="13"/>
      <c r="AT246" s="237" t="s">
        <v>177</v>
      </c>
      <c r="AU246" s="237" t="s">
        <v>87</v>
      </c>
      <c r="AV246" s="13" t="s">
        <v>87</v>
      </c>
      <c r="AW246" s="13" t="s">
        <v>5</v>
      </c>
      <c r="AX246" s="13" t="s">
        <v>77</v>
      </c>
      <c r="AY246" s="237" t="s">
        <v>162</v>
      </c>
    </row>
    <row r="247" s="13" customFormat="1">
      <c r="A247" s="13"/>
      <c r="B247" s="227"/>
      <c r="C247" s="228"/>
      <c r="D247" s="219" t="s">
        <v>177</v>
      </c>
      <c r="E247" s="229" t="s">
        <v>20</v>
      </c>
      <c r="F247" s="230" t="s">
        <v>328</v>
      </c>
      <c r="G247" s="228"/>
      <c r="H247" s="231">
        <v>-363.13999999999999</v>
      </c>
      <c r="I247" s="232"/>
      <c r="J247" s="232"/>
      <c r="K247" s="228"/>
      <c r="L247" s="228"/>
      <c r="M247" s="233"/>
      <c r="N247" s="234"/>
      <c r="O247" s="235"/>
      <c r="P247" s="235"/>
      <c r="Q247" s="235"/>
      <c r="R247" s="235"/>
      <c r="S247" s="235"/>
      <c r="T247" s="235"/>
      <c r="U247" s="235"/>
      <c r="V247" s="235"/>
      <c r="W247" s="235"/>
      <c r="X247" s="235"/>
      <c r="Y247" s="236"/>
      <c r="Z247" s="13"/>
      <c r="AA247" s="13"/>
      <c r="AB247" s="13"/>
      <c r="AC247" s="13"/>
      <c r="AD247" s="13"/>
      <c r="AE247" s="13"/>
      <c r="AT247" s="237" t="s">
        <v>177</v>
      </c>
      <c r="AU247" s="237" t="s">
        <v>87</v>
      </c>
      <c r="AV247" s="13" t="s">
        <v>87</v>
      </c>
      <c r="AW247" s="13" t="s">
        <v>5</v>
      </c>
      <c r="AX247" s="13" t="s">
        <v>77</v>
      </c>
      <c r="AY247" s="237" t="s">
        <v>162</v>
      </c>
    </row>
    <row r="248" s="15" customFormat="1">
      <c r="A248" s="15"/>
      <c r="B248" s="248"/>
      <c r="C248" s="249"/>
      <c r="D248" s="219" t="s">
        <v>177</v>
      </c>
      <c r="E248" s="250" t="s">
        <v>20</v>
      </c>
      <c r="F248" s="251" t="s">
        <v>195</v>
      </c>
      <c r="G248" s="249"/>
      <c r="H248" s="252">
        <v>3521.6300000000001</v>
      </c>
      <c r="I248" s="253"/>
      <c r="J248" s="253"/>
      <c r="K248" s="249"/>
      <c r="L248" s="249"/>
      <c r="M248" s="254"/>
      <c r="N248" s="255"/>
      <c r="O248" s="256"/>
      <c r="P248" s="256"/>
      <c r="Q248" s="256"/>
      <c r="R248" s="256"/>
      <c r="S248" s="256"/>
      <c r="T248" s="256"/>
      <c r="U248" s="256"/>
      <c r="V248" s="256"/>
      <c r="W248" s="256"/>
      <c r="X248" s="256"/>
      <c r="Y248" s="257"/>
      <c r="Z248" s="15"/>
      <c r="AA248" s="15"/>
      <c r="AB248" s="15"/>
      <c r="AC248" s="15"/>
      <c r="AD248" s="15"/>
      <c r="AE248" s="15"/>
      <c r="AT248" s="258" t="s">
        <v>177</v>
      </c>
      <c r="AU248" s="258" t="s">
        <v>87</v>
      </c>
      <c r="AV248" s="15" t="s">
        <v>169</v>
      </c>
      <c r="AW248" s="15" t="s">
        <v>5</v>
      </c>
      <c r="AX248" s="15" t="s">
        <v>85</v>
      </c>
      <c r="AY248" s="258" t="s">
        <v>162</v>
      </c>
    </row>
    <row r="249" s="2" customFormat="1" ht="24.15" customHeight="1">
      <c r="A249" s="40"/>
      <c r="B249" s="41"/>
      <c r="C249" s="205" t="s">
        <v>329</v>
      </c>
      <c r="D249" s="272" t="s">
        <v>164</v>
      </c>
      <c r="E249" s="206" t="s">
        <v>330</v>
      </c>
      <c r="F249" s="207" t="s">
        <v>331</v>
      </c>
      <c r="G249" s="208" t="s">
        <v>90</v>
      </c>
      <c r="H249" s="209">
        <v>252</v>
      </c>
      <c r="I249" s="210"/>
      <c r="J249" s="210"/>
      <c r="K249" s="211">
        <f>ROUND(P249*H249,2)</f>
        <v>0</v>
      </c>
      <c r="L249" s="207" t="s">
        <v>168</v>
      </c>
      <c r="M249" s="46"/>
      <c r="N249" s="212" t="s">
        <v>20</v>
      </c>
      <c r="O249" s="213" t="s">
        <v>46</v>
      </c>
      <c r="P249" s="214">
        <f>I249+J249</f>
        <v>0</v>
      </c>
      <c r="Q249" s="214">
        <f>ROUND(I249*H249,2)</f>
        <v>0</v>
      </c>
      <c r="R249" s="214">
        <f>ROUND(J249*H249,2)</f>
        <v>0</v>
      </c>
      <c r="S249" s="86"/>
      <c r="T249" s="215">
        <f>S249*H249</f>
        <v>0</v>
      </c>
      <c r="U249" s="215">
        <v>0.0053099999999999996</v>
      </c>
      <c r="V249" s="215">
        <f>U249*H249</f>
        <v>1.33812</v>
      </c>
      <c r="W249" s="215">
        <v>0</v>
      </c>
      <c r="X249" s="215">
        <f>W249*H249</f>
        <v>0</v>
      </c>
      <c r="Y249" s="216" t="s">
        <v>20</v>
      </c>
      <c r="Z249" s="40"/>
      <c r="AA249" s="40"/>
      <c r="AB249" s="40"/>
      <c r="AC249" s="40"/>
      <c r="AD249" s="40"/>
      <c r="AE249" s="40"/>
      <c r="AR249" s="217" t="s">
        <v>169</v>
      </c>
      <c r="AT249" s="217" t="s">
        <v>164</v>
      </c>
      <c r="AU249" s="217" t="s">
        <v>87</v>
      </c>
      <c r="AY249" s="19" t="s">
        <v>162</v>
      </c>
      <c r="BE249" s="218">
        <f>IF(O249="základní",K249,0)</f>
        <v>0</v>
      </c>
      <c r="BF249" s="218">
        <f>IF(O249="snížená",K249,0)</f>
        <v>0</v>
      </c>
      <c r="BG249" s="218">
        <f>IF(O249="zákl. přenesená",K249,0)</f>
        <v>0</v>
      </c>
      <c r="BH249" s="218">
        <f>IF(O249="sníž. přenesená",K249,0)</f>
        <v>0</v>
      </c>
      <c r="BI249" s="218">
        <f>IF(O249="nulová",K249,0)</f>
        <v>0</v>
      </c>
      <c r="BJ249" s="19" t="s">
        <v>85</v>
      </c>
      <c r="BK249" s="218">
        <f>ROUND(P249*H249,2)</f>
        <v>0</v>
      </c>
      <c r="BL249" s="19" t="s">
        <v>169</v>
      </c>
      <c r="BM249" s="217" t="s">
        <v>332</v>
      </c>
    </row>
    <row r="250" s="2" customFormat="1">
      <c r="A250" s="40"/>
      <c r="B250" s="41"/>
      <c r="C250" s="42"/>
      <c r="D250" s="219" t="s">
        <v>171</v>
      </c>
      <c r="E250" s="42"/>
      <c r="F250" s="220" t="s">
        <v>333</v>
      </c>
      <c r="G250" s="42"/>
      <c r="H250" s="42"/>
      <c r="I250" s="221"/>
      <c r="J250" s="221"/>
      <c r="K250" s="42"/>
      <c r="L250" s="42"/>
      <c r="M250" s="46"/>
      <c r="N250" s="222"/>
      <c r="O250" s="223"/>
      <c r="P250" s="86"/>
      <c r="Q250" s="86"/>
      <c r="R250" s="86"/>
      <c r="S250" s="86"/>
      <c r="T250" s="86"/>
      <c r="U250" s="86"/>
      <c r="V250" s="86"/>
      <c r="W250" s="86"/>
      <c r="X250" s="86"/>
      <c r="Y250" s="87"/>
      <c r="Z250" s="40"/>
      <c r="AA250" s="40"/>
      <c r="AB250" s="40"/>
      <c r="AC250" s="40"/>
      <c r="AD250" s="40"/>
      <c r="AE250" s="40"/>
      <c r="AT250" s="19" t="s">
        <v>171</v>
      </c>
      <c r="AU250" s="19" t="s">
        <v>87</v>
      </c>
    </row>
    <row r="251" s="2" customFormat="1">
      <c r="A251" s="40"/>
      <c r="B251" s="41"/>
      <c r="C251" s="42"/>
      <c r="D251" s="224" t="s">
        <v>173</v>
      </c>
      <c r="E251" s="42"/>
      <c r="F251" s="225" t="s">
        <v>334</v>
      </c>
      <c r="G251" s="42"/>
      <c r="H251" s="42"/>
      <c r="I251" s="221"/>
      <c r="J251" s="221"/>
      <c r="K251" s="42"/>
      <c r="L251" s="42"/>
      <c r="M251" s="46"/>
      <c r="N251" s="222"/>
      <c r="O251" s="223"/>
      <c r="P251" s="86"/>
      <c r="Q251" s="86"/>
      <c r="R251" s="86"/>
      <c r="S251" s="86"/>
      <c r="T251" s="86"/>
      <c r="U251" s="86"/>
      <c r="V251" s="86"/>
      <c r="W251" s="86"/>
      <c r="X251" s="86"/>
      <c r="Y251" s="87"/>
      <c r="Z251" s="40"/>
      <c r="AA251" s="40"/>
      <c r="AB251" s="40"/>
      <c r="AC251" s="40"/>
      <c r="AD251" s="40"/>
      <c r="AE251" s="40"/>
      <c r="AT251" s="19" t="s">
        <v>173</v>
      </c>
      <c r="AU251" s="19" t="s">
        <v>87</v>
      </c>
    </row>
    <row r="252" s="2" customFormat="1">
      <c r="A252" s="40"/>
      <c r="B252" s="41"/>
      <c r="C252" s="42"/>
      <c r="D252" s="219" t="s">
        <v>175</v>
      </c>
      <c r="E252" s="42"/>
      <c r="F252" s="226" t="s">
        <v>324</v>
      </c>
      <c r="G252" s="42"/>
      <c r="H252" s="42"/>
      <c r="I252" s="221"/>
      <c r="J252" s="221"/>
      <c r="K252" s="42"/>
      <c r="L252" s="42"/>
      <c r="M252" s="46"/>
      <c r="N252" s="222"/>
      <c r="O252" s="223"/>
      <c r="P252" s="86"/>
      <c r="Q252" s="86"/>
      <c r="R252" s="86"/>
      <c r="S252" s="86"/>
      <c r="T252" s="86"/>
      <c r="U252" s="86"/>
      <c r="V252" s="86"/>
      <c r="W252" s="86"/>
      <c r="X252" s="86"/>
      <c r="Y252" s="87"/>
      <c r="Z252" s="40"/>
      <c r="AA252" s="40"/>
      <c r="AB252" s="40"/>
      <c r="AC252" s="40"/>
      <c r="AD252" s="40"/>
      <c r="AE252" s="40"/>
      <c r="AT252" s="19" t="s">
        <v>175</v>
      </c>
      <c r="AU252" s="19" t="s">
        <v>87</v>
      </c>
    </row>
    <row r="253" s="13" customFormat="1">
      <c r="A253" s="13"/>
      <c r="B253" s="227"/>
      <c r="C253" s="228"/>
      <c r="D253" s="219" t="s">
        <v>177</v>
      </c>
      <c r="E253" s="229" t="s">
        <v>20</v>
      </c>
      <c r="F253" s="230" t="s">
        <v>335</v>
      </c>
      <c r="G253" s="228"/>
      <c r="H253" s="231">
        <v>252</v>
      </c>
      <c r="I253" s="232"/>
      <c r="J253" s="232"/>
      <c r="K253" s="228"/>
      <c r="L253" s="228"/>
      <c r="M253" s="233"/>
      <c r="N253" s="234"/>
      <c r="O253" s="235"/>
      <c r="P253" s="235"/>
      <c r="Q253" s="235"/>
      <c r="R253" s="235"/>
      <c r="S253" s="235"/>
      <c r="T253" s="235"/>
      <c r="U253" s="235"/>
      <c r="V253" s="235"/>
      <c r="W253" s="235"/>
      <c r="X253" s="235"/>
      <c r="Y253" s="236"/>
      <c r="Z253" s="13"/>
      <c r="AA253" s="13"/>
      <c r="AB253" s="13"/>
      <c r="AC253" s="13"/>
      <c r="AD253" s="13"/>
      <c r="AE253" s="13"/>
      <c r="AT253" s="237" t="s">
        <v>177</v>
      </c>
      <c r="AU253" s="237" t="s">
        <v>87</v>
      </c>
      <c r="AV253" s="13" t="s">
        <v>87</v>
      </c>
      <c r="AW253" s="13" t="s">
        <v>5</v>
      </c>
      <c r="AX253" s="13" t="s">
        <v>85</v>
      </c>
      <c r="AY253" s="237" t="s">
        <v>162</v>
      </c>
    </row>
    <row r="254" s="2" customFormat="1" ht="24.15" customHeight="1">
      <c r="A254" s="40"/>
      <c r="B254" s="41"/>
      <c r="C254" s="205" t="s">
        <v>336</v>
      </c>
      <c r="D254" s="272" t="s">
        <v>164</v>
      </c>
      <c r="E254" s="206" t="s">
        <v>337</v>
      </c>
      <c r="F254" s="207" t="s">
        <v>338</v>
      </c>
      <c r="G254" s="208" t="s">
        <v>90</v>
      </c>
      <c r="H254" s="209">
        <v>27</v>
      </c>
      <c r="I254" s="210"/>
      <c r="J254" s="210"/>
      <c r="K254" s="211">
        <f>ROUND(P254*H254,2)</f>
        <v>0</v>
      </c>
      <c r="L254" s="207" t="s">
        <v>168</v>
      </c>
      <c r="M254" s="46"/>
      <c r="N254" s="212" t="s">
        <v>20</v>
      </c>
      <c r="O254" s="213" t="s">
        <v>46</v>
      </c>
      <c r="P254" s="214">
        <f>I254+J254</f>
        <v>0</v>
      </c>
      <c r="Q254" s="214">
        <f>ROUND(I254*H254,2)</f>
        <v>0</v>
      </c>
      <c r="R254" s="214">
        <f>ROUND(J254*H254,2)</f>
        <v>0</v>
      </c>
      <c r="S254" s="86"/>
      <c r="T254" s="215">
        <f>S254*H254</f>
        <v>0</v>
      </c>
      <c r="U254" s="215">
        <v>0.0206</v>
      </c>
      <c r="V254" s="215">
        <f>U254*H254</f>
        <v>0.55620000000000003</v>
      </c>
      <c r="W254" s="215">
        <v>0</v>
      </c>
      <c r="X254" s="215">
        <f>W254*H254</f>
        <v>0</v>
      </c>
      <c r="Y254" s="216" t="s">
        <v>20</v>
      </c>
      <c r="Z254" s="40"/>
      <c r="AA254" s="40"/>
      <c r="AB254" s="40"/>
      <c r="AC254" s="40"/>
      <c r="AD254" s="40"/>
      <c r="AE254" s="40"/>
      <c r="AR254" s="217" t="s">
        <v>169</v>
      </c>
      <c r="AT254" s="217" t="s">
        <v>164</v>
      </c>
      <c r="AU254" s="217" t="s">
        <v>87</v>
      </c>
      <c r="AY254" s="19" t="s">
        <v>162</v>
      </c>
      <c r="BE254" s="218">
        <f>IF(O254="základní",K254,0)</f>
        <v>0</v>
      </c>
      <c r="BF254" s="218">
        <f>IF(O254="snížená",K254,0)</f>
        <v>0</v>
      </c>
      <c r="BG254" s="218">
        <f>IF(O254="zákl. přenesená",K254,0)</f>
        <v>0</v>
      </c>
      <c r="BH254" s="218">
        <f>IF(O254="sníž. přenesená",K254,0)</f>
        <v>0</v>
      </c>
      <c r="BI254" s="218">
        <f>IF(O254="nulová",K254,0)</f>
        <v>0</v>
      </c>
      <c r="BJ254" s="19" t="s">
        <v>85</v>
      </c>
      <c r="BK254" s="218">
        <f>ROUND(P254*H254,2)</f>
        <v>0</v>
      </c>
      <c r="BL254" s="19" t="s">
        <v>169</v>
      </c>
      <c r="BM254" s="217" t="s">
        <v>339</v>
      </c>
    </row>
    <row r="255" s="2" customFormat="1">
      <c r="A255" s="40"/>
      <c r="B255" s="41"/>
      <c r="C255" s="42"/>
      <c r="D255" s="219" t="s">
        <v>171</v>
      </c>
      <c r="E255" s="42"/>
      <c r="F255" s="220" t="s">
        <v>340</v>
      </c>
      <c r="G255" s="42"/>
      <c r="H255" s="42"/>
      <c r="I255" s="221"/>
      <c r="J255" s="221"/>
      <c r="K255" s="42"/>
      <c r="L255" s="42"/>
      <c r="M255" s="46"/>
      <c r="N255" s="222"/>
      <c r="O255" s="223"/>
      <c r="P255" s="86"/>
      <c r="Q255" s="86"/>
      <c r="R255" s="86"/>
      <c r="S255" s="86"/>
      <c r="T255" s="86"/>
      <c r="U255" s="86"/>
      <c r="V255" s="86"/>
      <c r="W255" s="86"/>
      <c r="X255" s="86"/>
      <c r="Y255" s="87"/>
      <c r="Z255" s="40"/>
      <c r="AA255" s="40"/>
      <c r="AB255" s="40"/>
      <c r="AC255" s="40"/>
      <c r="AD255" s="40"/>
      <c r="AE255" s="40"/>
      <c r="AT255" s="19" t="s">
        <v>171</v>
      </c>
      <c r="AU255" s="19" t="s">
        <v>87</v>
      </c>
    </row>
    <row r="256" s="2" customFormat="1">
      <c r="A256" s="40"/>
      <c r="B256" s="41"/>
      <c r="C256" s="42"/>
      <c r="D256" s="224" t="s">
        <v>173</v>
      </c>
      <c r="E256" s="42"/>
      <c r="F256" s="225" t="s">
        <v>341</v>
      </c>
      <c r="G256" s="42"/>
      <c r="H256" s="42"/>
      <c r="I256" s="221"/>
      <c r="J256" s="221"/>
      <c r="K256" s="42"/>
      <c r="L256" s="42"/>
      <c r="M256" s="46"/>
      <c r="N256" s="222"/>
      <c r="O256" s="223"/>
      <c r="P256" s="86"/>
      <c r="Q256" s="86"/>
      <c r="R256" s="86"/>
      <c r="S256" s="86"/>
      <c r="T256" s="86"/>
      <c r="U256" s="86"/>
      <c r="V256" s="86"/>
      <c r="W256" s="86"/>
      <c r="X256" s="86"/>
      <c r="Y256" s="87"/>
      <c r="Z256" s="40"/>
      <c r="AA256" s="40"/>
      <c r="AB256" s="40"/>
      <c r="AC256" s="40"/>
      <c r="AD256" s="40"/>
      <c r="AE256" s="40"/>
      <c r="AT256" s="19" t="s">
        <v>173</v>
      </c>
      <c r="AU256" s="19" t="s">
        <v>87</v>
      </c>
    </row>
    <row r="257" s="2" customFormat="1">
      <c r="A257" s="40"/>
      <c r="B257" s="41"/>
      <c r="C257" s="42"/>
      <c r="D257" s="219" t="s">
        <v>175</v>
      </c>
      <c r="E257" s="42"/>
      <c r="F257" s="226" t="s">
        <v>324</v>
      </c>
      <c r="G257" s="42"/>
      <c r="H257" s="42"/>
      <c r="I257" s="221"/>
      <c r="J257" s="221"/>
      <c r="K257" s="42"/>
      <c r="L257" s="42"/>
      <c r="M257" s="46"/>
      <c r="N257" s="222"/>
      <c r="O257" s="223"/>
      <c r="P257" s="86"/>
      <c r="Q257" s="86"/>
      <c r="R257" s="86"/>
      <c r="S257" s="86"/>
      <c r="T257" s="86"/>
      <c r="U257" s="86"/>
      <c r="V257" s="86"/>
      <c r="W257" s="86"/>
      <c r="X257" s="86"/>
      <c r="Y257" s="87"/>
      <c r="Z257" s="40"/>
      <c r="AA257" s="40"/>
      <c r="AB257" s="40"/>
      <c r="AC257" s="40"/>
      <c r="AD257" s="40"/>
      <c r="AE257" s="40"/>
      <c r="AT257" s="19" t="s">
        <v>175</v>
      </c>
      <c r="AU257" s="19" t="s">
        <v>87</v>
      </c>
    </row>
    <row r="258" s="13" customFormat="1">
      <c r="A258" s="13"/>
      <c r="B258" s="227"/>
      <c r="C258" s="228"/>
      <c r="D258" s="219" t="s">
        <v>177</v>
      </c>
      <c r="E258" s="229" t="s">
        <v>20</v>
      </c>
      <c r="F258" s="230" t="s">
        <v>342</v>
      </c>
      <c r="G258" s="228"/>
      <c r="H258" s="231">
        <v>27</v>
      </c>
      <c r="I258" s="232"/>
      <c r="J258" s="232"/>
      <c r="K258" s="228"/>
      <c r="L258" s="228"/>
      <c r="M258" s="233"/>
      <c r="N258" s="234"/>
      <c r="O258" s="235"/>
      <c r="P258" s="235"/>
      <c r="Q258" s="235"/>
      <c r="R258" s="235"/>
      <c r="S258" s="235"/>
      <c r="T258" s="235"/>
      <c r="U258" s="235"/>
      <c r="V258" s="235"/>
      <c r="W258" s="235"/>
      <c r="X258" s="235"/>
      <c r="Y258" s="236"/>
      <c r="Z258" s="13"/>
      <c r="AA258" s="13"/>
      <c r="AB258" s="13"/>
      <c r="AC258" s="13"/>
      <c r="AD258" s="13"/>
      <c r="AE258" s="13"/>
      <c r="AT258" s="237" t="s">
        <v>177</v>
      </c>
      <c r="AU258" s="237" t="s">
        <v>87</v>
      </c>
      <c r="AV258" s="13" t="s">
        <v>87</v>
      </c>
      <c r="AW258" s="13" t="s">
        <v>5</v>
      </c>
      <c r="AX258" s="13" t="s">
        <v>85</v>
      </c>
      <c r="AY258" s="237" t="s">
        <v>162</v>
      </c>
    </row>
    <row r="259" s="2" customFormat="1" ht="24.15" customHeight="1">
      <c r="A259" s="40"/>
      <c r="B259" s="41"/>
      <c r="C259" s="205" t="s">
        <v>8</v>
      </c>
      <c r="D259" s="272" t="s">
        <v>164</v>
      </c>
      <c r="E259" s="206" t="s">
        <v>343</v>
      </c>
      <c r="F259" s="207" t="s">
        <v>344</v>
      </c>
      <c r="G259" s="208" t="s">
        <v>90</v>
      </c>
      <c r="H259" s="209">
        <v>28</v>
      </c>
      <c r="I259" s="210"/>
      <c r="J259" s="210"/>
      <c r="K259" s="211">
        <f>ROUND(P259*H259,2)</f>
        <v>0</v>
      </c>
      <c r="L259" s="207" t="s">
        <v>168</v>
      </c>
      <c r="M259" s="46"/>
      <c r="N259" s="212" t="s">
        <v>20</v>
      </c>
      <c r="O259" s="213" t="s">
        <v>46</v>
      </c>
      <c r="P259" s="214">
        <f>I259+J259</f>
        <v>0</v>
      </c>
      <c r="Q259" s="214">
        <f>ROUND(I259*H259,2)</f>
        <v>0</v>
      </c>
      <c r="R259" s="214">
        <f>ROUND(J259*H259,2)</f>
        <v>0</v>
      </c>
      <c r="S259" s="86"/>
      <c r="T259" s="215">
        <f>S259*H259</f>
        <v>0</v>
      </c>
      <c r="U259" s="215">
        <v>0.018380000000000001</v>
      </c>
      <c r="V259" s="215">
        <f>U259*H259</f>
        <v>0.51463999999999999</v>
      </c>
      <c r="W259" s="215">
        <v>0</v>
      </c>
      <c r="X259" s="215">
        <f>W259*H259</f>
        <v>0</v>
      </c>
      <c r="Y259" s="216" t="s">
        <v>20</v>
      </c>
      <c r="Z259" s="40"/>
      <c r="AA259" s="40"/>
      <c r="AB259" s="40"/>
      <c r="AC259" s="40"/>
      <c r="AD259" s="40"/>
      <c r="AE259" s="40"/>
      <c r="AR259" s="217" t="s">
        <v>169</v>
      </c>
      <c r="AT259" s="217" t="s">
        <v>164</v>
      </c>
      <c r="AU259" s="217" t="s">
        <v>87</v>
      </c>
      <c r="AY259" s="19" t="s">
        <v>162</v>
      </c>
      <c r="BE259" s="218">
        <f>IF(O259="základní",K259,0)</f>
        <v>0</v>
      </c>
      <c r="BF259" s="218">
        <f>IF(O259="snížená",K259,0)</f>
        <v>0</v>
      </c>
      <c r="BG259" s="218">
        <f>IF(O259="zákl. přenesená",K259,0)</f>
        <v>0</v>
      </c>
      <c r="BH259" s="218">
        <f>IF(O259="sníž. přenesená",K259,0)</f>
        <v>0</v>
      </c>
      <c r="BI259" s="218">
        <f>IF(O259="nulová",K259,0)</f>
        <v>0</v>
      </c>
      <c r="BJ259" s="19" t="s">
        <v>85</v>
      </c>
      <c r="BK259" s="218">
        <f>ROUND(P259*H259,2)</f>
        <v>0</v>
      </c>
      <c r="BL259" s="19" t="s">
        <v>169</v>
      </c>
      <c r="BM259" s="217" t="s">
        <v>345</v>
      </c>
    </row>
    <row r="260" s="2" customFormat="1">
      <c r="A260" s="40"/>
      <c r="B260" s="41"/>
      <c r="C260" s="42"/>
      <c r="D260" s="219" t="s">
        <v>171</v>
      </c>
      <c r="E260" s="42"/>
      <c r="F260" s="220" t="s">
        <v>346</v>
      </c>
      <c r="G260" s="42"/>
      <c r="H260" s="42"/>
      <c r="I260" s="221"/>
      <c r="J260" s="221"/>
      <c r="K260" s="42"/>
      <c r="L260" s="42"/>
      <c r="M260" s="46"/>
      <c r="N260" s="222"/>
      <c r="O260" s="223"/>
      <c r="P260" s="86"/>
      <c r="Q260" s="86"/>
      <c r="R260" s="86"/>
      <c r="S260" s="86"/>
      <c r="T260" s="86"/>
      <c r="U260" s="86"/>
      <c r="V260" s="86"/>
      <c r="W260" s="86"/>
      <c r="X260" s="86"/>
      <c r="Y260" s="87"/>
      <c r="Z260" s="40"/>
      <c r="AA260" s="40"/>
      <c r="AB260" s="40"/>
      <c r="AC260" s="40"/>
      <c r="AD260" s="40"/>
      <c r="AE260" s="40"/>
      <c r="AT260" s="19" t="s">
        <v>171</v>
      </c>
      <c r="AU260" s="19" t="s">
        <v>87</v>
      </c>
    </row>
    <row r="261" s="2" customFormat="1">
      <c r="A261" s="40"/>
      <c r="B261" s="41"/>
      <c r="C261" s="42"/>
      <c r="D261" s="224" t="s">
        <v>173</v>
      </c>
      <c r="E261" s="42"/>
      <c r="F261" s="225" t="s">
        <v>347</v>
      </c>
      <c r="G261" s="42"/>
      <c r="H261" s="42"/>
      <c r="I261" s="221"/>
      <c r="J261" s="221"/>
      <c r="K261" s="42"/>
      <c r="L261" s="42"/>
      <c r="M261" s="46"/>
      <c r="N261" s="222"/>
      <c r="O261" s="223"/>
      <c r="P261" s="86"/>
      <c r="Q261" s="86"/>
      <c r="R261" s="86"/>
      <c r="S261" s="86"/>
      <c r="T261" s="86"/>
      <c r="U261" s="86"/>
      <c r="V261" s="86"/>
      <c r="W261" s="86"/>
      <c r="X261" s="86"/>
      <c r="Y261" s="87"/>
      <c r="Z261" s="40"/>
      <c r="AA261" s="40"/>
      <c r="AB261" s="40"/>
      <c r="AC261" s="40"/>
      <c r="AD261" s="40"/>
      <c r="AE261" s="40"/>
      <c r="AT261" s="19" t="s">
        <v>173</v>
      </c>
      <c r="AU261" s="19" t="s">
        <v>87</v>
      </c>
    </row>
    <row r="262" s="2" customFormat="1">
      <c r="A262" s="40"/>
      <c r="B262" s="41"/>
      <c r="C262" s="42"/>
      <c r="D262" s="219" t="s">
        <v>175</v>
      </c>
      <c r="E262" s="42"/>
      <c r="F262" s="226" t="s">
        <v>324</v>
      </c>
      <c r="G262" s="42"/>
      <c r="H262" s="42"/>
      <c r="I262" s="221"/>
      <c r="J262" s="221"/>
      <c r="K262" s="42"/>
      <c r="L262" s="42"/>
      <c r="M262" s="46"/>
      <c r="N262" s="222"/>
      <c r="O262" s="223"/>
      <c r="P262" s="86"/>
      <c r="Q262" s="86"/>
      <c r="R262" s="86"/>
      <c r="S262" s="86"/>
      <c r="T262" s="86"/>
      <c r="U262" s="86"/>
      <c r="V262" s="86"/>
      <c r="W262" s="86"/>
      <c r="X262" s="86"/>
      <c r="Y262" s="87"/>
      <c r="Z262" s="40"/>
      <c r="AA262" s="40"/>
      <c r="AB262" s="40"/>
      <c r="AC262" s="40"/>
      <c r="AD262" s="40"/>
      <c r="AE262" s="40"/>
      <c r="AT262" s="19" t="s">
        <v>175</v>
      </c>
      <c r="AU262" s="19" t="s">
        <v>87</v>
      </c>
    </row>
    <row r="263" s="14" customFormat="1">
      <c r="A263" s="14"/>
      <c r="B263" s="238"/>
      <c r="C263" s="239"/>
      <c r="D263" s="219" t="s">
        <v>177</v>
      </c>
      <c r="E263" s="240" t="s">
        <v>20</v>
      </c>
      <c r="F263" s="241" t="s">
        <v>348</v>
      </c>
      <c r="G263" s="239"/>
      <c r="H263" s="240" t="s">
        <v>20</v>
      </c>
      <c r="I263" s="242"/>
      <c r="J263" s="242"/>
      <c r="K263" s="239"/>
      <c r="L263" s="239"/>
      <c r="M263" s="243"/>
      <c r="N263" s="244"/>
      <c r="O263" s="245"/>
      <c r="P263" s="245"/>
      <c r="Q263" s="245"/>
      <c r="R263" s="245"/>
      <c r="S263" s="245"/>
      <c r="T263" s="245"/>
      <c r="U263" s="245"/>
      <c r="V263" s="245"/>
      <c r="W263" s="245"/>
      <c r="X263" s="245"/>
      <c r="Y263" s="246"/>
      <c r="Z263" s="14"/>
      <c r="AA263" s="14"/>
      <c r="AB263" s="14"/>
      <c r="AC263" s="14"/>
      <c r="AD263" s="14"/>
      <c r="AE263" s="14"/>
      <c r="AT263" s="247" t="s">
        <v>177</v>
      </c>
      <c r="AU263" s="247" t="s">
        <v>87</v>
      </c>
      <c r="AV263" s="14" t="s">
        <v>85</v>
      </c>
      <c r="AW263" s="14" t="s">
        <v>5</v>
      </c>
      <c r="AX263" s="14" t="s">
        <v>77</v>
      </c>
      <c r="AY263" s="247" t="s">
        <v>162</v>
      </c>
    </row>
    <row r="264" s="13" customFormat="1">
      <c r="A264" s="13"/>
      <c r="B264" s="227"/>
      <c r="C264" s="228"/>
      <c r="D264" s="219" t="s">
        <v>177</v>
      </c>
      <c r="E264" s="229" t="s">
        <v>20</v>
      </c>
      <c r="F264" s="230" t="s">
        <v>103</v>
      </c>
      <c r="G264" s="228"/>
      <c r="H264" s="231">
        <v>28</v>
      </c>
      <c r="I264" s="232"/>
      <c r="J264" s="232"/>
      <c r="K264" s="228"/>
      <c r="L264" s="228"/>
      <c r="M264" s="233"/>
      <c r="N264" s="234"/>
      <c r="O264" s="235"/>
      <c r="P264" s="235"/>
      <c r="Q264" s="235"/>
      <c r="R264" s="235"/>
      <c r="S264" s="235"/>
      <c r="T264" s="235"/>
      <c r="U264" s="235"/>
      <c r="V264" s="235"/>
      <c r="W264" s="235"/>
      <c r="X264" s="235"/>
      <c r="Y264" s="236"/>
      <c r="Z264" s="13"/>
      <c r="AA264" s="13"/>
      <c r="AB264" s="13"/>
      <c r="AC264" s="13"/>
      <c r="AD264" s="13"/>
      <c r="AE264" s="13"/>
      <c r="AT264" s="237" t="s">
        <v>177</v>
      </c>
      <c r="AU264" s="237" t="s">
        <v>87</v>
      </c>
      <c r="AV264" s="13" t="s">
        <v>87</v>
      </c>
      <c r="AW264" s="13" t="s">
        <v>5</v>
      </c>
      <c r="AX264" s="13" t="s">
        <v>85</v>
      </c>
      <c r="AY264" s="237" t="s">
        <v>162</v>
      </c>
    </row>
    <row r="265" s="2" customFormat="1">
      <c r="A265" s="40"/>
      <c r="B265" s="41"/>
      <c r="C265" s="42"/>
      <c r="D265" s="219" t="s">
        <v>219</v>
      </c>
      <c r="E265" s="42"/>
      <c r="F265" s="259" t="s">
        <v>306</v>
      </c>
      <c r="G265" s="42"/>
      <c r="H265" s="42"/>
      <c r="I265" s="42"/>
      <c r="J265" s="42"/>
      <c r="K265" s="42"/>
      <c r="L265" s="42"/>
      <c r="M265" s="46"/>
      <c r="N265" s="222"/>
      <c r="O265" s="223"/>
      <c r="P265" s="86"/>
      <c r="Q265" s="86"/>
      <c r="R265" s="86"/>
      <c r="S265" s="86"/>
      <c r="T265" s="86"/>
      <c r="U265" s="86"/>
      <c r="V265" s="86"/>
      <c r="W265" s="86"/>
      <c r="X265" s="86"/>
      <c r="Y265" s="87"/>
      <c r="Z265" s="40"/>
      <c r="AA265" s="40"/>
      <c r="AB265" s="40"/>
      <c r="AC265" s="40"/>
      <c r="AD265" s="40"/>
      <c r="AE265" s="40"/>
      <c r="AU265" s="19" t="s">
        <v>87</v>
      </c>
    </row>
    <row r="266" s="2" customFormat="1">
      <c r="A266" s="40"/>
      <c r="B266" s="41"/>
      <c r="C266" s="42"/>
      <c r="D266" s="219" t="s">
        <v>219</v>
      </c>
      <c r="E266" s="42"/>
      <c r="F266" s="260" t="s">
        <v>307</v>
      </c>
      <c r="G266" s="42"/>
      <c r="H266" s="261">
        <v>0</v>
      </c>
      <c r="I266" s="42"/>
      <c r="J266" s="42"/>
      <c r="K266" s="42"/>
      <c r="L266" s="42"/>
      <c r="M266" s="46"/>
      <c r="N266" s="222"/>
      <c r="O266" s="223"/>
      <c r="P266" s="86"/>
      <c r="Q266" s="86"/>
      <c r="R266" s="86"/>
      <c r="S266" s="86"/>
      <c r="T266" s="86"/>
      <c r="U266" s="86"/>
      <c r="V266" s="86"/>
      <c r="W266" s="86"/>
      <c r="X266" s="86"/>
      <c r="Y266" s="87"/>
      <c r="Z266" s="40"/>
      <c r="AA266" s="40"/>
      <c r="AB266" s="40"/>
      <c r="AC266" s="40"/>
      <c r="AD266" s="40"/>
      <c r="AE266" s="40"/>
      <c r="AU266" s="19" t="s">
        <v>87</v>
      </c>
    </row>
    <row r="267" s="2" customFormat="1">
      <c r="A267" s="40"/>
      <c r="B267" s="41"/>
      <c r="C267" s="42"/>
      <c r="D267" s="219" t="s">
        <v>219</v>
      </c>
      <c r="E267" s="42"/>
      <c r="F267" s="260" t="s">
        <v>105</v>
      </c>
      <c r="G267" s="42"/>
      <c r="H267" s="261">
        <v>28</v>
      </c>
      <c r="I267" s="42"/>
      <c r="J267" s="42"/>
      <c r="K267" s="42"/>
      <c r="L267" s="42"/>
      <c r="M267" s="46"/>
      <c r="N267" s="222"/>
      <c r="O267" s="223"/>
      <c r="P267" s="86"/>
      <c r="Q267" s="86"/>
      <c r="R267" s="86"/>
      <c r="S267" s="86"/>
      <c r="T267" s="86"/>
      <c r="U267" s="86"/>
      <c r="V267" s="86"/>
      <c r="W267" s="86"/>
      <c r="X267" s="86"/>
      <c r="Y267" s="87"/>
      <c r="Z267" s="40"/>
      <c r="AA267" s="40"/>
      <c r="AB267" s="40"/>
      <c r="AC267" s="40"/>
      <c r="AD267" s="40"/>
      <c r="AE267" s="40"/>
      <c r="AU267" s="19" t="s">
        <v>87</v>
      </c>
    </row>
    <row r="268" s="2" customFormat="1" ht="24.15" customHeight="1">
      <c r="A268" s="40"/>
      <c r="B268" s="41"/>
      <c r="C268" s="205" t="s">
        <v>349</v>
      </c>
      <c r="D268" s="272" t="s">
        <v>164</v>
      </c>
      <c r="E268" s="206" t="s">
        <v>350</v>
      </c>
      <c r="F268" s="207" t="s">
        <v>351</v>
      </c>
      <c r="G268" s="208" t="s">
        <v>90</v>
      </c>
      <c r="H268" s="209">
        <v>3899</v>
      </c>
      <c r="I268" s="210"/>
      <c r="J268" s="210"/>
      <c r="K268" s="211">
        <f>ROUND(P268*H268,2)</f>
        <v>0</v>
      </c>
      <c r="L268" s="207" t="s">
        <v>168</v>
      </c>
      <c r="M268" s="46"/>
      <c r="N268" s="212" t="s">
        <v>20</v>
      </c>
      <c r="O268" s="213" t="s">
        <v>46</v>
      </c>
      <c r="P268" s="214">
        <f>I268+J268</f>
        <v>0</v>
      </c>
      <c r="Q268" s="214">
        <f>ROUND(I268*H268,2)</f>
        <v>0</v>
      </c>
      <c r="R268" s="214">
        <f>ROUND(J268*H268,2)</f>
        <v>0</v>
      </c>
      <c r="S268" s="86"/>
      <c r="T268" s="215">
        <f>S268*H268</f>
        <v>0</v>
      </c>
      <c r="U268" s="215">
        <v>0.0092999999999999992</v>
      </c>
      <c r="V268" s="215">
        <f>U268*H268</f>
        <v>36.2607</v>
      </c>
      <c r="W268" s="215">
        <v>0</v>
      </c>
      <c r="X268" s="215">
        <f>W268*H268</f>
        <v>0</v>
      </c>
      <c r="Y268" s="216" t="s">
        <v>20</v>
      </c>
      <c r="Z268" s="40"/>
      <c r="AA268" s="40"/>
      <c r="AB268" s="40"/>
      <c r="AC268" s="40"/>
      <c r="AD268" s="40"/>
      <c r="AE268" s="40"/>
      <c r="AR268" s="217" t="s">
        <v>169</v>
      </c>
      <c r="AT268" s="217" t="s">
        <v>164</v>
      </c>
      <c r="AU268" s="217" t="s">
        <v>87</v>
      </c>
      <c r="AY268" s="19" t="s">
        <v>162</v>
      </c>
      <c r="BE268" s="218">
        <f>IF(O268="základní",K268,0)</f>
        <v>0</v>
      </c>
      <c r="BF268" s="218">
        <f>IF(O268="snížená",K268,0)</f>
        <v>0</v>
      </c>
      <c r="BG268" s="218">
        <f>IF(O268="zákl. přenesená",K268,0)</f>
        <v>0</v>
      </c>
      <c r="BH268" s="218">
        <f>IF(O268="sníž. přenesená",K268,0)</f>
        <v>0</v>
      </c>
      <c r="BI268" s="218">
        <f>IF(O268="nulová",K268,0)</f>
        <v>0</v>
      </c>
      <c r="BJ268" s="19" t="s">
        <v>85</v>
      </c>
      <c r="BK268" s="218">
        <f>ROUND(P268*H268,2)</f>
        <v>0</v>
      </c>
      <c r="BL268" s="19" t="s">
        <v>169</v>
      </c>
      <c r="BM268" s="217" t="s">
        <v>352</v>
      </c>
    </row>
    <row r="269" s="2" customFormat="1">
      <c r="A269" s="40"/>
      <c r="B269" s="41"/>
      <c r="C269" s="42"/>
      <c r="D269" s="219" t="s">
        <v>171</v>
      </c>
      <c r="E269" s="42"/>
      <c r="F269" s="220" t="s">
        <v>353</v>
      </c>
      <c r="G269" s="42"/>
      <c r="H269" s="42"/>
      <c r="I269" s="221"/>
      <c r="J269" s="221"/>
      <c r="K269" s="42"/>
      <c r="L269" s="42"/>
      <c r="M269" s="46"/>
      <c r="N269" s="222"/>
      <c r="O269" s="223"/>
      <c r="P269" s="86"/>
      <c r="Q269" s="86"/>
      <c r="R269" s="86"/>
      <c r="S269" s="86"/>
      <c r="T269" s="86"/>
      <c r="U269" s="86"/>
      <c r="V269" s="86"/>
      <c r="W269" s="86"/>
      <c r="X269" s="86"/>
      <c r="Y269" s="87"/>
      <c r="Z269" s="40"/>
      <c r="AA269" s="40"/>
      <c r="AB269" s="40"/>
      <c r="AC269" s="40"/>
      <c r="AD269" s="40"/>
      <c r="AE269" s="40"/>
      <c r="AT269" s="19" t="s">
        <v>171</v>
      </c>
      <c r="AU269" s="19" t="s">
        <v>87</v>
      </c>
    </row>
    <row r="270" s="2" customFormat="1">
      <c r="A270" s="40"/>
      <c r="B270" s="41"/>
      <c r="C270" s="42"/>
      <c r="D270" s="224" t="s">
        <v>173</v>
      </c>
      <c r="E270" s="42"/>
      <c r="F270" s="225" t="s">
        <v>354</v>
      </c>
      <c r="G270" s="42"/>
      <c r="H270" s="42"/>
      <c r="I270" s="221"/>
      <c r="J270" s="221"/>
      <c r="K270" s="42"/>
      <c r="L270" s="42"/>
      <c r="M270" s="46"/>
      <c r="N270" s="222"/>
      <c r="O270" s="223"/>
      <c r="P270" s="86"/>
      <c r="Q270" s="86"/>
      <c r="R270" s="86"/>
      <c r="S270" s="86"/>
      <c r="T270" s="86"/>
      <c r="U270" s="86"/>
      <c r="V270" s="86"/>
      <c r="W270" s="86"/>
      <c r="X270" s="86"/>
      <c r="Y270" s="87"/>
      <c r="Z270" s="40"/>
      <c r="AA270" s="40"/>
      <c r="AB270" s="40"/>
      <c r="AC270" s="40"/>
      <c r="AD270" s="40"/>
      <c r="AE270" s="40"/>
      <c r="AT270" s="19" t="s">
        <v>173</v>
      </c>
      <c r="AU270" s="19" t="s">
        <v>87</v>
      </c>
    </row>
    <row r="271" s="2" customFormat="1">
      <c r="A271" s="40"/>
      <c r="B271" s="41"/>
      <c r="C271" s="42"/>
      <c r="D271" s="219" t="s">
        <v>175</v>
      </c>
      <c r="E271" s="42"/>
      <c r="F271" s="226" t="s">
        <v>324</v>
      </c>
      <c r="G271" s="42"/>
      <c r="H271" s="42"/>
      <c r="I271" s="221"/>
      <c r="J271" s="221"/>
      <c r="K271" s="42"/>
      <c r="L271" s="42"/>
      <c r="M271" s="46"/>
      <c r="N271" s="222"/>
      <c r="O271" s="223"/>
      <c r="P271" s="86"/>
      <c r="Q271" s="86"/>
      <c r="R271" s="86"/>
      <c r="S271" s="86"/>
      <c r="T271" s="86"/>
      <c r="U271" s="86"/>
      <c r="V271" s="86"/>
      <c r="W271" s="86"/>
      <c r="X271" s="86"/>
      <c r="Y271" s="87"/>
      <c r="Z271" s="40"/>
      <c r="AA271" s="40"/>
      <c r="AB271" s="40"/>
      <c r="AC271" s="40"/>
      <c r="AD271" s="40"/>
      <c r="AE271" s="40"/>
      <c r="AT271" s="19" t="s">
        <v>175</v>
      </c>
      <c r="AU271" s="19" t="s">
        <v>87</v>
      </c>
    </row>
    <row r="272" s="13" customFormat="1">
      <c r="A272" s="13"/>
      <c r="B272" s="227"/>
      <c r="C272" s="228"/>
      <c r="D272" s="219" t="s">
        <v>177</v>
      </c>
      <c r="E272" s="229" t="s">
        <v>20</v>
      </c>
      <c r="F272" s="230" t="s">
        <v>325</v>
      </c>
      <c r="G272" s="228"/>
      <c r="H272" s="231">
        <v>2419.1700000000001</v>
      </c>
      <c r="I272" s="232"/>
      <c r="J272" s="232"/>
      <c r="K272" s="228"/>
      <c r="L272" s="228"/>
      <c r="M272" s="233"/>
      <c r="N272" s="234"/>
      <c r="O272" s="235"/>
      <c r="P272" s="235"/>
      <c r="Q272" s="235"/>
      <c r="R272" s="235"/>
      <c r="S272" s="235"/>
      <c r="T272" s="235"/>
      <c r="U272" s="235"/>
      <c r="V272" s="235"/>
      <c r="W272" s="235"/>
      <c r="X272" s="235"/>
      <c r="Y272" s="236"/>
      <c r="Z272" s="13"/>
      <c r="AA272" s="13"/>
      <c r="AB272" s="13"/>
      <c r="AC272" s="13"/>
      <c r="AD272" s="13"/>
      <c r="AE272" s="13"/>
      <c r="AT272" s="237" t="s">
        <v>177</v>
      </c>
      <c r="AU272" s="237" t="s">
        <v>87</v>
      </c>
      <c r="AV272" s="13" t="s">
        <v>87</v>
      </c>
      <c r="AW272" s="13" t="s">
        <v>5</v>
      </c>
      <c r="AX272" s="13" t="s">
        <v>77</v>
      </c>
      <c r="AY272" s="237" t="s">
        <v>162</v>
      </c>
    </row>
    <row r="273" s="13" customFormat="1">
      <c r="A273" s="13"/>
      <c r="B273" s="227"/>
      <c r="C273" s="228"/>
      <c r="D273" s="219" t="s">
        <v>177</v>
      </c>
      <c r="E273" s="229" t="s">
        <v>20</v>
      </c>
      <c r="F273" s="230" t="s">
        <v>355</v>
      </c>
      <c r="G273" s="228"/>
      <c r="H273" s="231">
        <v>1786.8299999999999</v>
      </c>
      <c r="I273" s="232"/>
      <c r="J273" s="232"/>
      <c r="K273" s="228"/>
      <c r="L273" s="228"/>
      <c r="M273" s="233"/>
      <c r="N273" s="234"/>
      <c r="O273" s="235"/>
      <c r="P273" s="235"/>
      <c r="Q273" s="235"/>
      <c r="R273" s="235"/>
      <c r="S273" s="235"/>
      <c r="T273" s="235"/>
      <c r="U273" s="235"/>
      <c r="V273" s="235"/>
      <c r="W273" s="235"/>
      <c r="X273" s="235"/>
      <c r="Y273" s="236"/>
      <c r="Z273" s="13"/>
      <c r="AA273" s="13"/>
      <c r="AB273" s="13"/>
      <c r="AC273" s="13"/>
      <c r="AD273" s="13"/>
      <c r="AE273" s="13"/>
      <c r="AT273" s="237" t="s">
        <v>177</v>
      </c>
      <c r="AU273" s="237" t="s">
        <v>87</v>
      </c>
      <c r="AV273" s="13" t="s">
        <v>87</v>
      </c>
      <c r="AW273" s="13" t="s">
        <v>5</v>
      </c>
      <c r="AX273" s="13" t="s">
        <v>77</v>
      </c>
      <c r="AY273" s="237" t="s">
        <v>162</v>
      </c>
    </row>
    <row r="274" s="13" customFormat="1">
      <c r="A274" s="13"/>
      <c r="B274" s="227"/>
      <c r="C274" s="228"/>
      <c r="D274" s="219" t="s">
        <v>177</v>
      </c>
      <c r="E274" s="229" t="s">
        <v>20</v>
      </c>
      <c r="F274" s="230" t="s">
        <v>356</v>
      </c>
      <c r="G274" s="228"/>
      <c r="H274" s="231">
        <v>-28</v>
      </c>
      <c r="I274" s="232"/>
      <c r="J274" s="232"/>
      <c r="K274" s="228"/>
      <c r="L274" s="228"/>
      <c r="M274" s="233"/>
      <c r="N274" s="234"/>
      <c r="O274" s="235"/>
      <c r="P274" s="235"/>
      <c r="Q274" s="235"/>
      <c r="R274" s="235"/>
      <c r="S274" s="235"/>
      <c r="T274" s="235"/>
      <c r="U274" s="235"/>
      <c r="V274" s="235"/>
      <c r="W274" s="235"/>
      <c r="X274" s="235"/>
      <c r="Y274" s="236"/>
      <c r="Z274" s="13"/>
      <c r="AA274" s="13"/>
      <c r="AB274" s="13"/>
      <c r="AC274" s="13"/>
      <c r="AD274" s="13"/>
      <c r="AE274" s="13"/>
      <c r="AT274" s="237" t="s">
        <v>177</v>
      </c>
      <c r="AU274" s="237" t="s">
        <v>87</v>
      </c>
      <c r="AV274" s="13" t="s">
        <v>87</v>
      </c>
      <c r="AW274" s="13" t="s">
        <v>5</v>
      </c>
      <c r="AX274" s="13" t="s">
        <v>77</v>
      </c>
      <c r="AY274" s="237" t="s">
        <v>162</v>
      </c>
    </row>
    <row r="275" s="13" customFormat="1">
      <c r="A275" s="13"/>
      <c r="B275" s="227"/>
      <c r="C275" s="228"/>
      <c r="D275" s="219" t="s">
        <v>177</v>
      </c>
      <c r="E275" s="229" t="s">
        <v>20</v>
      </c>
      <c r="F275" s="230" t="s">
        <v>357</v>
      </c>
      <c r="G275" s="228"/>
      <c r="H275" s="231">
        <v>-252</v>
      </c>
      <c r="I275" s="232"/>
      <c r="J275" s="232"/>
      <c r="K275" s="228"/>
      <c r="L275" s="228"/>
      <c r="M275" s="233"/>
      <c r="N275" s="234"/>
      <c r="O275" s="235"/>
      <c r="P275" s="235"/>
      <c r="Q275" s="235"/>
      <c r="R275" s="235"/>
      <c r="S275" s="235"/>
      <c r="T275" s="235"/>
      <c r="U275" s="235"/>
      <c r="V275" s="235"/>
      <c r="W275" s="235"/>
      <c r="X275" s="235"/>
      <c r="Y275" s="236"/>
      <c r="Z275" s="13"/>
      <c r="AA275" s="13"/>
      <c r="AB275" s="13"/>
      <c r="AC275" s="13"/>
      <c r="AD275" s="13"/>
      <c r="AE275" s="13"/>
      <c r="AT275" s="237" t="s">
        <v>177</v>
      </c>
      <c r="AU275" s="237" t="s">
        <v>87</v>
      </c>
      <c r="AV275" s="13" t="s">
        <v>87</v>
      </c>
      <c r="AW275" s="13" t="s">
        <v>5</v>
      </c>
      <c r="AX275" s="13" t="s">
        <v>77</v>
      </c>
      <c r="AY275" s="237" t="s">
        <v>162</v>
      </c>
    </row>
    <row r="276" s="13" customFormat="1">
      <c r="A276" s="13"/>
      <c r="B276" s="227"/>
      <c r="C276" s="228"/>
      <c r="D276" s="219" t="s">
        <v>177</v>
      </c>
      <c r="E276" s="229" t="s">
        <v>20</v>
      </c>
      <c r="F276" s="230" t="s">
        <v>358</v>
      </c>
      <c r="G276" s="228"/>
      <c r="H276" s="231">
        <v>-27</v>
      </c>
      <c r="I276" s="232"/>
      <c r="J276" s="232"/>
      <c r="K276" s="228"/>
      <c r="L276" s="228"/>
      <c r="M276" s="233"/>
      <c r="N276" s="234"/>
      <c r="O276" s="235"/>
      <c r="P276" s="235"/>
      <c r="Q276" s="235"/>
      <c r="R276" s="235"/>
      <c r="S276" s="235"/>
      <c r="T276" s="235"/>
      <c r="U276" s="235"/>
      <c r="V276" s="235"/>
      <c r="W276" s="235"/>
      <c r="X276" s="235"/>
      <c r="Y276" s="236"/>
      <c r="Z276" s="13"/>
      <c r="AA276" s="13"/>
      <c r="AB276" s="13"/>
      <c r="AC276" s="13"/>
      <c r="AD276" s="13"/>
      <c r="AE276" s="13"/>
      <c r="AT276" s="237" t="s">
        <v>177</v>
      </c>
      <c r="AU276" s="237" t="s">
        <v>87</v>
      </c>
      <c r="AV276" s="13" t="s">
        <v>87</v>
      </c>
      <c r="AW276" s="13" t="s">
        <v>5</v>
      </c>
      <c r="AX276" s="13" t="s">
        <v>77</v>
      </c>
      <c r="AY276" s="237" t="s">
        <v>162</v>
      </c>
    </row>
    <row r="277" s="15" customFormat="1">
      <c r="A277" s="15"/>
      <c r="B277" s="248"/>
      <c r="C277" s="249"/>
      <c r="D277" s="219" t="s">
        <v>177</v>
      </c>
      <c r="E277" s="250" t="s">
        <v>20</v>
      </c>
      <c r="F277" s="251" t="s">
        <v>195</v>
      </c>
      <c r="G277" s="249"/>
      <c r="H277" s="252">
        <v>3899</v>
      </c>
      <c r="I277" s="253"/>
      <c r="J277" s="253"/>
      <c r="K277" s="249"/>
      <c r="L277" s="249"/>
      <c r="M277" s="254"/>
      <c r="N277" s="255"/>
      <c r="O277" s="256"/>
      <c r="P277" s="256"/>
      <c r="Q277" s="256"/>
      <c r="R277" s="256"/>
      <c r="S277" s="256"/>
      <c r="T277" s="256"/>
      <c r="U277" s="256"/>
      <c r="V277" s="256"/>
      <c r="W277" s="256"/>
      <c r="X277" s="256"/>
      <c r="Y277" s="257"/>
      <c r="Z277" s="15"/>
      <c r="AA277" s="15"/>
      <c r="AB277" s="15"/>
      <c r="AC277" s="15"/>
      <c r="AD277" s="15"/>
      <c r="AE277" s="15"/>
      <c r="AT277" s="258" t="s">
        <v>177</v>
      </c>
      <c r="AU277" s="258" t="s">
        <v>87</v>
      </c>
      <c r="AV277" s="15" t="s">
        <v>169</v>
      </c>
      <c r="AW277" s="15" t="s">
        <v>5</v>
      </c>
      <c r="AX277" s="15" t="s">
        <v>85</v>
      </c>
      <c r="AY277" s="258" t="s">
        <v>162</v>
      </c>
    </row>
    <row r="278" s="2" customFormat="1">
      <c r="A278" s="40"/>
      <c r="B278" s="41"/>
      <c r="C278" s="42"/>
      <c r="D278" s="219" t="s">
        <v>219</v>
      </c>
      <c r="E278" s="42"/>
      <c r="F278" s="259" t="s">
        <v>306</v>
      </c>
      <c r="G278" s="42"/>
      <c r="H278" s="42"/>
      <c r="I278" s="42"/>
      <c r="J278" s="42"/>
      <c r="K278" s="42"/>
      <c r="L278" s="42"/>
      <c r="M278" s="46"/>
      <c r="N278" s="222"/>
      <c r="O278" s="223"/>
      <c r="P278" s="86"/>
      <c r="Q278" s="86"/>
      <c r="R278" s="86"/>
      <c r="S278" s="86"/>
      <c r="T278" s="86"/>
      <c r="U278" s="86"/>
      <c r="V278" s="86"/>
      <c r="W278" s="86"/>
      <c r="X278" s="86"/>
      <c r="Y278" s="87"/>
      <c r="Z278" s="40"/>
      <c r="AA278" s="40"/>
      <c r="AB278" s="40"/>
      <c r="AC278" s="40"/>
      <c r="AD278" s="40"/>
      <c r="AE278" s="40"/>
      <c r="AU278" s="19" t="s">
        <v>87</v>
      </c>
    </row>
    <row r="279" s="2" customFormat="1">
      <c r="A279" s="40"/>
      <c r="B279" s="41"/>
      <c r="C279" s="42"/>
      <c r="D279" s="219" t="s">
        <v>219</v>
      </c>
      <c r="E279" s="42"/>
      <c r="F279" s="260" t="s">
        <v>307</v>
      </c>
      <c r="G279" s="42"/>
      <c r="H279" s="261">
        <v>0</v>
      </c>
      <c r="I279" s="42"/>
      <c r="J279" s="42"/>
      <c r="K279" s="42"/>
      <c r="L279" s="42"/>
      <c r="M279" s="46"/>
      <c r="N279" s="222"/>
      <c r="O279" s="223"/>
      <c r="P279" s="86"/>
      <c r="Q279" s="86"/>
      <c r="R279" s="86"/>
      <c r="S279" s="86"/>
      <c r="T279" s="86"/>
      <c r="U279" s="86"/>
      <c r="V279" s="86"/>
      <c r="W279" s="86"/>
      <c r="X279" s="86"/>
      <c r="Y279" s="87"/>
      <c r="Z279" s="40"/>
      <c r="AA279" s="40"/>
      <c r="AB279" s="40"/>
      <c r="AC279" s="40"/>
      <c r="AD279" s="40"/>
      <c r="AE279" s="40"/>
      <c r="AU279" s="19" t="s">
        <v>87</v>
      </c>
    </row>
    <row r="280" s="2" customFormat="1">
      <c r="A280" s="40"/>
      <c r="B280" s="41"/>
      <c r="C280" s="42"/>
      <c r="D280" s="219" t="s">
        <v>219</v>
      </c>
      <c r="E280" s="42"/>
      <c r="F280" s="260" t="s">
        <v>105</v>
      </c>
      <c r="G280" s="42"/>
      <c r="H280" s="261">
        <v>28</v>
      </c>
      <c r="I280" s="42"/>
      <c r="J280" s="42"/>
      <c r="K280" s="42"/>
      <c r="L280" s="42"/>
      <c r="M280" s="46"/>
      <c r="N280" s="222"/>
      <c r="O280" s="223"/>
      <c r="P280" s="86"/>
      <c r="Q280" s="86"/>
      <c r="R280" s="86"/>
      <c r="S280" s="86"/>
      <c r="T280" s="86"/>
      <c r="U280" s="86"/>
      <c r="V280" s="86"/>
      <c r="W280" s="86"/>
      <c r="X280" s="86"/>
      <c r="Y280" s="87"/>
      <c r="Z280" s="40"/>
      <c r="AA280" s="40"/>
      <c r="AB280" s="40"/>
      <c r="AC280" s="40"/>
      <c r="AD280" s="40"/>
      <c r="AE280" s="40"/>
      <c r="AU280" s="19" t="s">
        <v>87</v>
      </c>
    </row>
    <row r="281" s="2" customFormat="1" ht="24.15" customHeight="1">
      <c r="A281" s="40"/>
      <c r="B281" s="41"/>
      <c r="C281" s="205" t="s">
        <v>359</v>
      </c>
      <c r="D281" s="272" t="s">
        <v>164</v>
      </c>
      <c r="E281" s="206" t="s">
        <v>360</v>
      </c>
      <c r="F281" s="207" t="s">
        <v>361</v>
      </c>
      <c r="G281" s="208" t="s">
        <v>90</v>
      </c>
      <c r="H281" s="209">
        <v>606.71000000000004</v>
      </c>
      <c r="I281" s="210"/>
      <c r="J281" s="210"/>
      <c r="K281" s="211">
        <f>ROUND(P281*H281,2)</f>
        <v>0</v>
      </c>
      <c r="L281" s="207" t="s">
        <v>168</v>
      </c>
      <c r="M281" s="46"/>
      <c r="N281" s="212" t="s">
        <v>20</v>
      </c>
      <c r="O281" s="213" t="s">
        <v>46</v>
      </c>
      <c r="P281" s="214">
        <f>I281+J281</f>
        <v>0</v>
      </c>
      <c r="Q281" s="214">
        <f>ROUND(I281*H281,2)</f>
        <v>0</v>
      </c>
      <c r="R281" s="214">
        <f>ROUND(J281*H281,2)</f>
        <v>0</v>
      </c>
      <c r="S281" s="86"/>
      <c r="T281" s="215">
        <f>S281*H281</f>
        <v>0</v>
      </c>
      <c r="U281" s="215">
        <v>0.00941</v>
      </c>
      <c r="V281" s="215">
        <f>U281*H281</f>
        <v>5.7091411000000001</v>
      </c>
      <c r="W281" s="215">
        <v>0</v>
      </c>
      <c r="X281" s="215">
        <f>W281*H281</f>
        <v>0</v>
      </c>
      <c r="Y281" s="216" t="s">
        <v>20</v>
      </c>
      <c r="Z281" s="40"/>
      <c r="AA281" s="40"/>
      <c r="AB281" s="40"/>
      <c r="AC281" s="40"/>
      <c r="AD281" s="40"/>
      <c r="AE281" s="40"/>
      <c r="AR281" s="217" t="s">
        <v>169</v>
      </c>
      <c r="AT281" s="217" t="s">
        <v>164</v>
      </c>
      <c r="AU281" s="217" t="s">
        <v>87</v>
      </c>
      <c r="AY281" s="19" t="s">
        <v>162</v>
      </c>
      <c r="BE281" s="218">
        <f>IF(O281="základní",K281,0)</f>
        <v>0</v>
      </c>
      <c r="BF281" s="218">
        <f>IF(O281="snížená",K281,0)</f>
        <v>0</v>
      </c>
      <c r="BG281" s="218">
        <f>IF(O281="zákl. přenesená",K281,0)</f>
        <v>0</v>
      </c>
      <c r="BH281" s="218">
        <f>IF(O281="sníž. přenesená",K281,0)</f>
        <v>0</v>
      </c>
      <c r="BI281" s="218">
        <f>IF(O281="nulová",K281,0)</f>
        <v>0</v>
      </c>
      <c r="BJ281" s="19" t="s">
        <v>85</v>
      </c>
      <c r="BK281" s="218">
        <f>ROUND(P281*H281,2)</f>
        <v>0</v>
      </c>
      <c r="BL281" s="19" t="s">
        <v>169</v>
      </c>
      <c r="BM281" s="217" t="s">
        <v>362</v>
      </c>
    </row>
    <row r="282" s="2" customFormat="1">
      <c r="A282" s="40"/>
      <c r="B282" s="41"/>
      <c r="C282" s="42"/>
      <c r="D282" s="219" t="s">
        <v>171</v>
      </c>
      <c r="E282" s="42"/>
      <c r="F282" s="220" t="s">
        <v>363</v>
      </c>
      <c r="G282" s="42"/>
      <c r="H282" s="42"/>
      <c r="I282" s="221"/>
      <c r="J282" s="221"/>
      <c r="K282" s="42"/>
      <c r="L282" s="42"/>
      <c r="M282" s="46"/>
      <c r="N282" s="222"/>
      <c r="O282" s="223"/>
      <c r="P282" s="86"/>
      <c r="Q282" s="86"/>
      <c r="R282" s="86"/>
      <c r="S282" s="86"/>
      <c r="T282" s="86"/>
      <c r="U282" s="86"/>
      <c r="V282" s="86"/>
      <c r="W282" s="86"/>
      <c r="X282" s="86"/>
      <c r="Y282" s="87"/>
      <c r="Z282" s="40"/>
      <c r="AA282" s="40"/>
      <c r="AB282" s="40"/>
      <c r="AC282" s="40"/>
      <c r="AD282" s="40"/>
      <c r="AE282" s="40"/>
      <c r="AT282" s="19" t="s">
        <v>171</v>
      </c>
      <c r="AU282" s="19" t="s">
        <v>87</v>
      </c>
    </row>
    <row r="283" s="2" customFormat="1">
      <c r="A283" s="40"/>
      <c r="B283" s="41"/>
      <c r="C283" s="42"/>
      <c r="D283" s="224" t="s">
        <v>173</v>
      </c>
      <c r="E283" s="42"/>
      <c r="F283" s="225" t="s">
        <v>364</v>
      </c>
      <c r="G283" s="42"/>
      <c r="H283" s="42"/>
      <c r="I283" s="221"/>
      <c r="J283" s="221"/>
      <c r="K283" s="42"/>
      <c r="L283" s="42"/>
      <c r="M283" s="46"/>
      <c r="N283" s="222"/>
      <c r="O283" s="223"/>
      <c r="P283" s="86"/>
      <c r="Q283" s="86"/>
      <c r="R283" s="86"/>
      <c r="S283" s="86"/>
      <c r="T283" s="86"/>
      <c r="U283" s="86"/>
      <c r="V283" s="86"/>
      <c r="W283" s="86"/>
      <c r="X283" s="86"/>
      <c r="Y283" s="87"/>
      <c r="Z283" s="40"/>
      <c r="AA283" s="40"/>
      <c r="AB283" s="40"/>
      <c r="AC283" s="40"/>
      <c r="AD283" s="40"/>
      <c r="AE283" s="40"/>
      <c r="AT283" s="19" t="s">
        <v>173</v>
      </c>
      <c r="AU283" s="19" t="s">
        <v>87</v>
      </c>
    </row>
    <row r="284" s="2" customFormat="1">
      <c r="A284" s="40"/>
      <c r="B284" s="41"/>
      <c r="C284" s="42"/>
      <c r="D284" s="219" t="s">
        <v>175</v>
      </c>
      <c r="E284" s="42"/>
      <c r="F284" s="226" t="s">
        <v>324</v>
      </c>
      <c r="G284" s="42"/>
      <c r="H284" s="42"/>
      <c r="I284" s="221"/>
      <c r="J284" s="221"/>
      <c r="K284" s="42"/>
      <c r="L284" s="42"/>
      <c r="M284" s="46"/>
      <c r="N284" s="222"/>
      <c r="O284" s="223"/>
      <c r="P284" s="86"/>
      <c r="Q284" s="86"/>
      <c r="R284" s="86"/>
      <c r="S284" s="86"/>
      <c r="T284" s="86"/>
      <c r="U284" s="86"/>
      <c r="V284" s="86"/>
      <c r="W284" s="86"/>
      <c r="X284" s="86"/>
      <c r="Y284" s="87"/>
      <c r="Z284" s="40"/>
      <c r="AA284" s="40"/>
      <c r="AB284" s="40"/>
      <c r="AC284" s="40"/>
      <c r="AD284" s="40"/>
      <c r="AE284" s="40"/>
      <c r="AT284" s="19" t="s">
        <v>175</v>
      </c>
      <c r="AU284" s="19" t="s">
        <v>87</v>
      </c>
    </row>
    <row r="285" s="14" customFormat="1">
      <c r="A285" s="14"/>
      <c r="B285" s="238"/>
      <c r="C285" s="239"/>
      <c r="D285" s="219" t="s">
        <v>177</v>
      </c>
      <c r="E285" s="240" t="s">
        <v>20</v>
      </c>
      <c r="F285" s="241" t="s">
        <v>365</v>
      </c>
      <c r="G285" s="239"/>
      <c r="H285" s="240" t="s">
        <v>20</v>
      </c>
      <c r="I285" s="242"/>
      <c r="J285" s="242"/>
      <c r="K285" s="239"/>
      <c r="L285" s="239"/>
      <c r="M285" s="243"/>
      <c r="N285" s="244"/>
      <c r="O285" s="245"/>
      <c r="P285" s="245"/>
      <c r="Q285" s="245"/>
      <c r="R285" s="245"/>
      <c r="S285" s="245"/>
      <c r="T285" s="245"/>
      <c r="U285" s="245"/>
      <c r="V285" s="245"/>
      <c r="W285" s="245"/>
      <c r="X285" s="245"/>
      <c r="Y285" s="246"/>
      <c r="Z285" s="14"/>
      <c r="AA285" s="14"/>
      <c r="AB285" s="14"/>
      <c r="AC285" s="14"/>
      <c r="AD285" s="14"/>
      <c r="AE285" s="14"/>
      <c r="AT285" s="247" t="s">
        <v>177</v>
      </c>
      <c r="AU285" s="247" t="s">
        <v>87</v>
      </c>
      <c r="AV285" s="14" t="s">
        <v>85</v>
      </c>
      <c r="AW285" s="14" t="s">
        <v>5</v>
      </c>
      <c r="AX285" s="14" t="s">
        <v>77</v>
      </c>
      <c r="AY285" s="247" t="s">
        <v>162</v>
      </c>
    </row>
    <row r="286" s="13" customFormat="1">
      <c r="A286" s="13"/>
      <c r="B286" s="227"/>
      <c r="C286" s="228"/>
      <c r="D286" s="219" t="s">
        <v>177</v>
      </c>
      <c r="E286" s="229" t="s">
        <v>20</v>
      </c>
      <c r="F286" s="230" t="s">
        <v>366</v>
      </c>
      <c r="G286" s="228"/>
      <c r="H286" s="231">
        <v>496.30000000000001</v>
      </c>
      <c r="I286" s="232"/>
      <c r="J286" s="232"/>
      <c r="K286" s="228"/>
      <c r="L286" s="228"/>
      <c r="M286" s="233"/>
      <c r="N286" s="234"/>
      <c r="O286" s="235"/>
      <c r="P286" s="235"/>
      <c r="Q286" s="235"/>
      <c r="R286" s="235"/>
      <c r="S286" s="235"/>
      <c r="T286" s="235"/>
      <c r="U286" s="235"/>
      <c r="V286" s="235"/>
      <c r="W286" s="235"/>
      <c r="X286" s="235"/>
      <c r="Y286" s="236"/>
      <c r="Z286" s="13"/>
      <c r="AA286" s="13"/>
      <c r="AB286" s="13"/>
      <c r="AC286" s="13"/>
      <c r="AD286" s="13"/>
      <c r="AE286" s="13"/>
      <c r="AT286" s="237" t="s">
        <v>177</v>
      </c>
      <c r="AU286" s="237" t="s">
        <v>87</v>
      </c>
      <c r="AV286" s="13" t="s">
        <v>87</v>
      </c>
      <c r="AW286" s="13" t="s">
        <v>5</v>
      </c>
      <c r="AX286" s="13" t="s">
        <v>77</v>
      </c>
      <c r="AY286" s="237" t="s">
        <v>162</v>
      </c>
    </row>
    <row r="287" s="13" customFormat="1">
      <c r="A287" s="13"/>
      <c r="B287" s="227"/>
      <c r="C287" s="228"/>
      <c r="D287" s="219" t="s">
        <v>177</v>
      </c>
      <c r="E287" s="229" t="s">
        <v>20</v>
      </c>
      <c r="F287" s="230" t="s">
        <v>367</v>
      </c>
      <c r="G287" s="228"/>
      <c r="H287" s="231">
        <v>181.80000000000001</v>
      </c>
      <c r="I287" s="232"/>
      <c r="J287" s="232"/>
      <c r="K287" s="228"/>
      <c r="L287" s="228"/>
      <c r="M287" s="233"/>
      <c r="N287" s="234"/>
      <c r="O287" s="235"/>
      <c r="P287" s="235"/>
      <c r="Q287" s="235"/>
      <c r="R287" s="235"/>
      <c r="S287" s="235"/>
      <c r="T287" s="235"/>
      <c r="U287" s="235"/>
      <c r="V287" s="235"/>
      <c r="W287" s="235"/>
      <c r="X287" s="235"/>
      <c r="Y287" s="236"/>
      <c r="Z287" s="13"/>
      <c r="AA287" s="13"/>
      <c r="AB287" s="13"/>
      <c r="AC287" s="13"/>
      <c r="AD287" s="13"/>
      <c r="AE287" s="13"/>
      <c r="AT287" s="237" t="s">
        <v>177</v>
      </c>
      <c r="AU287" s="237" t="s">
        <v>87</v>
      </c>
      <c r="AV287" s="13" t="s">
        <v>87</v>
      </c>
      <c r="AW287" s="13" t="s">
        <v>5</v>
      </c>
      <c r="AX287" s="13" t="s">
        <v>77</v>
      </c>
      <c r="AY287" s="237" t="s">
        <v>162</v>
      </c>
    </row>
    <row r="288" s="13" customFormat="1">
      <c r="A288" s="13"/>
      <c r="B288" s="227"/>
      <c r="C288" s="228"/>
      <c r="D288" s="219" t="s">
        <v>177</v>
      </c>
      <c r="E288" s="229" t="s">
        <v>20</v>
      </c>
      <c r="F288" s="230" t="s">
        <v>302</v>
      </c>
      <c r="G288" s="228"/>
      <c r="H288" s="231">
        <v>-28.399999999999999</v>
      </c>
      <c r="I288" s="232"/>
      <c r="J288" s="232"/>
      <c r="K288" s="228"/>
      <c r="L288" s="228"/>
      <c r="M288" s="233"/>
      <c r="N288" s="234"/>
      <c r="O288" s="235"/>
      <c r="P288" s="235"/>
      <c r="Q288" s="235"/>
      <c r="R288" s="235"/>
      <c r="S288" s="235"/>
      <c r="T288" s="235"/>
      <c r="U288" s="235"/>
      <c r="V288" s="235"/>
      <c r="W288" s="235"/>
      <c r="X288" s="235"/>
      <c r="Y288" s="236"/>
      <c r="Z288" s="13"/>
      <c r="AA288" s="13"/>
      <c r="AB288" s="13"/>
      <c r="AC288" s="13"/>
      <c r="AD288" s="13"/>
      <c r="AE288" s="13"/>
      <c r="AT288" s="237" t="s">
        <v>177</v>
      </c>
      <c r="AU288" s="237" t="s">
        <v>87</v>
      </c>
      <c r="AV288" s="13" t="s">
        <v>87</v>
      </c>
      <c r="AW288" s="13" t="s">
        <v>5</v>
      </c>
      <c r="AX288" s="13" t="s">
        <v>77</v>
      </c>
      <c r="AY288" s="237" t="s">
        <v>162</v>
      </c>
    </row>
    <row r="289" s="13" customFormat="1">
      <c r="A289" s="13"/>
      <c r="B289" s="227"/>
      <c r="C289" s="228"/>
      <c r="D289" s="219" t="s">
        <v>177</v>
      </c>
      <c r="E289" s="229" t="s">
        <v>20</v>
      </c>
      <c r="F289" s="230" t="s">
        <v>303</v>
      </c>
      <c r="G289" s="228"/>
      <c r="H289" s="231">
        <v>-26.300000000000001</v>
      </c>
      <c r="I289" s="232"/>
      <c r="J289" s="232"/>
      <c r="K289" s="228"/>
      <c r="L289" s="228"/>
      <c r="M289" s="233"/>
      <c r="N289" s="234"/>
      <c r="O289" s="235"/>
      <c r="P289" s="235"/>
      <c r="Q289" s="235"/>
      <c r="R289" s="235"/>
      <c r="S289" s="235"/>
      <c r="T289" s="235"/>
      <c r="U289" s="235"/>
      <c r="V289" s="235"/>
      <c r="W289" s="235"/>
      <c r="X289" s="235"/>
      <c r="Y289" s="236"/>
      <c r="Z289" s="13"/>
      <c r="AA289" s="13"/>
      <c r="AB289" s="13"/>
      <c r="AC289" s="13"/>
      <c r="AD289" s="13"/>
      <c r="AE289" s="13"/>
      <c r="AT289" s="237" t="s">
        <v>177</v>
      </c>
      <c r="AU289" s="237" t="s">
        <v>87</v>
      </c>
      <c r="AV289" s="13" t="s">
        <v>87</v>
      </c>
      <c r="AW289" s="13" t="s">
        <v>5</v>
      </c>
      <c r="AX289" s="13" t="s">
        <v>77</v>
      </c>
      <c r="AY289" s="237" t="s">
        <v>162</v>
      </c>
    </row>
    <row r="290" s="13" customFormat="1">
      <c r="A290" s="13"/>
      <c r="B290" s="227"/>
      <c r="C290" s="228"/>
      <c r="D290" s="219" t="s">
        <v>177</v>
      </c>
      <c r="E290" s="229" t="s">
        <v>20</v>
      </c>
      <c r="F290" s="230" t="s">
        <v>368</v>
      </c>
      <c r="G290" s="228"/>
      <c r="H290" s="231">
        <v>-11.800000000000001</v>
      </c>
      <c r="I290" s="232"/>
      <c r="J290" s="232"/>
      <c r="K290" s="228"/>
      <c r="L290" s="228"/>
      <c r="M290" s="233"/>
      <c r="N290" s="234"/>
      <c r="O290" s="235"/>
      <c r="P290" s="235"/>
      <c r="Q290" s="235"/>
      <c r="R290" s="235"/>
      <c r="S290" s="235"/>
      <c r="T290" s="235"/>
      <c r="U290" s="235"/>
      <c r="V290" s="235"/>
      <c r="W290" s="235"/>
      <c r="X290" s="235"/>
      <c r="Y290" s="236"/>
      <c r="Z290" s="13"/>
      <c r="AA290" s="13"/>
      <c r="AB290" s="13"/>
      <c r="AC290" s="13"/>
      <c r="AD290" s="13"/>
      <c r="AE290" s="13"/>
      <c r="AT290" s="237" t="s">
        <v>177</v>
      </c>
      <c r="AU290" s="237" t="s">
        <v>87</v>
      </c>
      <c r="AV290" s="13" t="s">
        <v>87</v>
      </c>
      <c r="AW290" s="13" t="s">
        <v>5</v>
      </c>
      <c r="AX290" s="13" t="s">
        <v>77</v>
      </c>
      <c r="AY290" s="237" t="s">
        <v>162</v>
      </c>
    </row>
    <row r="291" s="13" customFormat="1">
      <c r="A291" s="13"/>
      <c r="B291" s="227"/>
      <c r="C291" s="228"/>
      <c r="D291" s="219" t="s">
        <v>177</v>
      </c>
      <c r="E291" s="229" t="s">
        <v>20</v>
      </c>
      <c r="F291" s="230" t="s">
        <v>304</v>
      </c>
      <c r="G291" s="228"/>
      <c r="H291" s="231">
        <v>-4.8899999999999997</v>
      </c>
      <c r="I291" s="232"/>
      <c r="J291" s="232"/>
      <c r="K291" s="228"/>
      <c r="L291" s="228"/>
      <c r="M291" s="233"/>
      <c r="N291" s="234"/>
      <c r="O291" s="235"/>
      <c r="P291" s="235"/>
      <c r="Q291" s="235"/>
      <c r="R291" s="235"/>
      <c r="S291" s="235"/>
      <c r="T291" s="235"/>
      <c r="U291" s="235"/>
      <c r="V291" s="235"/>
      <c r="W291" s="235"/>
      <c r="X291" s="235"/>
      <c r="Y291" s="236"/>
      <c r="Z291" s="13"/>
      <c r="AA291" s="13"/>
      <c r="AB291" s="13"/>
      <c r="AC291" s="13"/>
      <c r="AD291" s="13"/>
      <c r="AE291" s="13"/>
      <c r="AT291" s="237" t="s">
        <v>177</v>
      </c>
      <c r="AU291" s="237" t="s">
        <v>87</v>
      </c>
      <c r="AV291" s="13" t="s">
        <v>87</v>
      </c>
      <c r="AW291" s="13" t="s">
        <v>5</v>
      </c>
      <c r="AX291" s="13" t="s">
        <v>77</v>
      </c>
      <c r="AY291" s="237" t="s">
        <v>162</v>
      </c>
    </row>
    <row r="292" s="15" customFormat="1">
      <c r="A292" s="15"/>
      <c r="B292" s="248"/>
      <c r="C292" s="249"/>
      <c r="D292" s="219" t="s">
        <v>177</v>
      </c>
      <c r="E292" s="250" t="s">
        <v>20</v>
      </c>
      <c r="F292" s="251" t="s">
        <v>195</v>
      </c>
      <c r="G292" s="249"/>
      <c r="H292" s="252">
        <v>606.71000000000015</v>
      </c>
      <c r="I292" s="253"/>
      <c r="J292" s="253"/>
      <c r="K292" s="249"/>
      <c r="L292" s="249"/>
      <c r="M292" s="254"/>
      <c r="N292" s="255"/>
      <c r="O292" s="256"/>
      <c r="P292" s="256"/>
      <c r="Q292" s="256"/>
      <c r="R292" s="256"/>
      <c r="S292" s="256"/>
      <c r="T292" s="256"/>
      <c r="U292" s="256"/>
      <c r="V292" s="256"/>
      <c r="W292" s="256"/>
      <c r="X292" s="256"/>
      <c r="Y292" s="257"/>
      <c r="Z292" s="15"/>
      <c r="AA292" s="15"/>
      <c r="AB292" s="15"/>
      <c r="AC292" s="15"/>
      <c r="AD292" s="15"/>
      <c r="AE292" s="15"/>
      <c r="AT292" s="258" t="s">
        <v>177</v>
      </c>
      <c r="AU292" s="258" t="s">
        <v>87</v>
      </c>
      <c r="AV292" s="15" t="s">
        <v>169</v>
      </c>
      <c r="AW292" s="15" t="s">
        <v>5</v>
      </c>
      <c r="AX292" s="15" t="s">
        <v>85</v>
      </c>
      <c r="AY292" s="258" t="s">
        <v>162</v>
      </c>
    </row>
    <row r="293" s="2" customFormat="1">
      <c r="A293" s="40"/>
      <c r="B293" s="41"/>
      <c r="C293" s="42"/>
      <c r="D293" s="219" t="s">
        <v>219</v>
      </c>
      <c r="E293" s="42"/>
      <c r="F293" s="259" t="s">
        <v>305</v>
      </c>
      <c r="G293" s="42"/>
      <c r="H293" s="42"/>
      <c r="I293" s="42"/>
      <c r="J293" s="42"/>
      <c r="K293" s="42"/>
      <c r="L293" s="42"/>
      <c r="M293" s="46"/>
      <c r="N293" s="222"/>
      <c r="O293" s="223"/>
      <c r="P293" s="86"/>
      <c r="Q293" s="86"/>
      <c r="R293" s="86"/>
      <c r="S293" s="86"/>
      <c r="T293" s="86"/>
      <c r="U293" s="86"/>
      <c r="V293" s="86"/>
      <c r="W293" s="86"/>
      <c r="X293" s="86"/>
      <c r="Y293" s="87"/>
      <c r="Z293" s="40"/>
      <c r="AA293" s="40"/>
      <c r="AB293" s="40"/>
      <c r="AC293" s="40"/>
      <c r="AD293" s="40"/>
      <c r="AE293" s="40"/>
      <c r="AU293" s="19" t="s">
        <v>87</v>
      </c>
    </row>
    <row r="294" s="2" customFormat="1">
      <c r="A294" s="40"/>
      <c r="B294" s="41"/>
      <c r="C294" s="42"/>
      <c r="D294" s="219" t="s">
        <v>219</v>
      </c>
      <c r="E294" s="42"/>
      <c r="F294" s="260" t="s">
        <v>95</v>
      </c>
      <c r="G294" s="42"/>
      <c r="H294" s="261">
        <v>295.5</v>
      </c>
      <c r="I294" s="42"/>
      <c r="J294" s="42"/>
      <c r="K294" s="42"/>
      <c r="L294" s="42"/>
      <c r="M294" s="46"/>
      <c r="N294" s="222"/>
      <c r="O294" s="223"/>
      <c r="P294" s="86"/>
      <c r="Q294" s="86"/>
      <c r="R294" s="86"/>
      <c r="S294" s="86"/>
      <c r="T294" s="86"/>
      <c r="U294" s="86"/>
      <c r="V294" s="86"/>
      <c r="W294" s="86"/>
      <c r="X294" s="86"/>
      <c r="Y294" s="87"/>
      <c r="Z294" s="40"/>
      <c r="AA294" s="40"/>
      <c r="AB294" s="40"/>
      <c r="AC294" s="40"/>
      <c r="AD294" s="40"/>
      <c r="AE294" s="40"/>
      <c r="AU294" s="19" t="s">
        <v>87</v>
      </c>
    </row>
    <row r="295" s="2" customFormat="1">
      <c r="A295" s="40"/>
      <c r="B295" s="41"/>
      <c r="C295" s="42"/>
      <c r="D295" s="219" t="s">
        <v>219</v>
      </c>
      <c r="E295" s="42"/>
      <c r="F295" s="259" t="s">
        <v>220</v>
      </c>
      <c r="G295" s="42"/>
      <c r="H295" s="42"/>
      <c r="I295" s="42"/>
      <c r="J295" s="42"/>
      <c r="K295" s="42"/>
      <c r="L295" s="42"/>
      <c r="M295" s="46"/>
      <c r="N295" s="222"/>
      <c r="O295" s="223"/>
      <c r="P295" s="86"/>
      <c r="Q295" s="86"/>
      <c r="R295" s="86"/>
      <c r="S295" s="86"/>
      <c r="T295" s="86"/>
      <c r="U295" s="86"/>
      <c r="V295" s="86"/>
      <c r="W295" s="86"/>
      <c r="X295" s="86"/>
      <c r="Y295" s="87"/>
      <c r="Z295" s="40"/>
      <c r="AA295" s="40"/>
      <c r="AB295" s="40"/>
      <c r="AC295" s="40"/>
      <c r="AD295" s="40"/>
      <c r="AE295" s="40"/>
      <c r="AU295" s="19" t="s">
        <v>87</v>
      </c>
    </row>
    <row r="296" s="2" customFormat="1">
      <c r="A296" s="40"/>
      <c r="B296" s="41"/>
      <c r="C296" s="42"/>
      <c r="D296" s="219" t="s">
        <v>219</v>
      </c>
      <c r="E296" s="42"/>
      <c r="F296" s="260" t="s">
        <v>91</v>
      </c>
      <c r="G296" s="42"/>
      <c r="H296" s="261">
        <v>465.10000000000002</v>
      </c>
      <c r="I296" s="42"/>
      <c r="J296" s="42"/>
      <c r="K296" s="42"/>
      <c r="L296" s="42"/>
      <c r="M296" s="46"/>
      <c r="N296" s="222"/>
      <c r="O296" s="223"/>
      <c r="P296" s="86"/>
      <c r="Q296" s="86"/>
      <c r="R296" s="86"/>
      <c r="S296" s="86"/>
      <c r="T296" s="86"/>
      <c r="U296" s="86"/>
      <c r="V296" s="86"/>
      <c r="W296" s="86"/>
      <c r="X296" s="86"/>
      <c r="Y296" s="87"/>
      <c r="Z296" s="40"/>
      <c r="AA296" s="40"/>
      <c r="AB296" s="40"/>
      <c r="AC296" s="40"/>
      <c r="AD296" s="40"/>
      <c r="AE296" s="40"/>
      <c r="AU296" s="19" t="s">
        <v>87</v>
      </c>
    </row>
    <row r="297" s="2" customFormat="1">
      <c r="A297" s="40"/>
      <c r="B297" s="41"/>
      <c r="C297" s="42"/>
      <c r="D297" s="219" t="s">
        <v>219</v>
      </c>
      <c r="E297" s="42"/>
      <c r="F297" s="259" t="s">
        <v>306</v>
      </c>
      <c r="G297" s="42"/>
      <c r="H297" s="42"/>
      <c r="I297" s="42"/>
      <c r="J297" s="42"/>
      <c r="K297" s="42"/>
      <c r="L297" s="42"/>
      <c r="M297" s="46"/>
      <c r="N297" s="222"/>
      <c r="O297" s="223"/>
      <c r="P297" s="86"/>
      <c r="Q297" s="86"/>
      <c r="R297" s="86"/>
      <c r="S297" s="86"/>
      <c r="T297" s="86"/>
      <c r="U297" s="86"/>
      <c r="V297" s="86"/>
      <c r="W297" s="86"/>
      <c r="X297" s="86"/>
      <c r="Y297" s="87"/>
      <c r="Z297" s="40"/>
      <c r="AA297" s="40"/>
      <c r="AB297" s="40"/>
      <c r="AC297" s="40"/>
      <c r="AD297" s="40"/>
      <c r="AE297" s="40"/>
      <c r="AU297" s="19" t="s">
        <v>87</v>
      </c>
    </row>
    <row r="298" s="2" customFormat="1">
      <c r="A298" s="40"/>
      <c r="B298" s="41"/>
      <c r="C298" s="42"/>
      <c r="D298" s="219" t="s">
        <v>219</v>
      </c>
      <c r="E298" s="42"/>
      <c r="F298" s="260" t="s">
        <v>307</v>
      </c>
      <c r="G298" s="42"/>
      <c r="H298" s="261">
        <v>0</v>
      </c>
      <c r="I298" s="42"/>
      <c r="J298" s="42"/>
      <c r="K298" s="42"/>
      <c r="L298" s="42"/>
      <c r="M298" s="46"/>
      <c r="N298" s="222"/>
      <c r="O298" s="223"/>
      <c r="P298" s="86"/>
      <c r="Q298" s="86"/>
      <c r="R298" s="86"/>
      <c r="S298" s="86"/>
      <c r="T298" s="86"/>
      <c r="U298" s="86"/>
      <c r="V298" s="86"/>
      <c r="W298" s="86"/>
      <c r="X298" s="86"/>
      <c r="Y298" s="87"/>
      <c r="Z298" s="40"/>
      <c r="AA298" s="40"/>
      <c r="AB298" s="40"/>
      <c r="AC298" s="40"/>
      <c r="AD298" s="40"/>
      <c r="AE298" s="40"/>
      <c r="AU298" s="19" t="s">
        <v>87</v>
      </c>
    </row>
    <row r="299" s="2" customFormat="1">
      <c r="A299" s="40"/>
      <c r="B299" s="41"/>
      <c r="C299" s="42"/>
      <c r="D299" s="219" t="s">
        <v>219</v>
      </c>
      <c r="E299" s="42"/>
      <c r="F299" s="260" t="s">
        <v>105</v>
      </c>
      <c r="G299" s="42"/>
      <c r="H299" s="261">
        <v>28</v>
      </c>
      <c r="I299" s="42"/>
      <c r="J299" s="42"/>
      <c r="K299" s="42"/>
      <c r="L299" s="42"/>
      <c r="M299" s="46"/>
      <c r="N299" s="222"/>
      <c r="O299" s="223"/>
      <c r="P299" s="86"/>
      <c r="Q299" s="86"/>
      <c r="R299" s="86"/>
      <c r="S299" s="86"/>
      <c r="T299" s="86"/>
      <c r="U299" s="86"/>
      <c r="V299" s="86"/>
      <c r="W299" s="86"/>
      <c r="X299" s="86"/>
      <c r="Y299" s="87"/>
      <c r="Z299" s="40"/>
      <c r="AA299" s="40"/>
      <c r="AB299" s="40"/>
      <c r="AC299" s="40"/>
      <c r="AD299" s="40"/>
      <c r="AE299" s="40"/>
      <c r="AU299" s="19" t="s">
        <v>87</v>
      </c>
    </row>
    <row r="300" s="2" customFormat="1" ht="24.15" customHeight="1">
      <c r="A300" s="40"/>
      <c r="B300" s="41"/>
      <c r="C300" s="205" t="s">
        <v>369</v>
      </c>
      <c r="D300" s="272" t="s">
        <v>164</v>
      </c>
      <c r="E300" s="206" t="s">
        <v>370</v>
      </c>
      <c r="F300" s="207" t="s">
        <v>371</v>
      </c>
      <c r="G300" s="208" t="s">
        <v>90</v>
      </c>
      <c r="H300" s="209">
        <v>11.800000000000001</v>
      </c>
      <c r="I300" s="210"/>
      <c r="J300" s="210"/>
      <c r="K300" s="211">
        <f>ROUND(P300*H300,2)</f>
        <v>0</v>
      </c>
      <c r="L300" s="207" t="s">
        <v>168</v>
      </c>
      <c r="M300" s="46"/>
      <c r="N300" s="212" t="s">
        <v>20</v>
      </c>
      <c r="O300" s="213" t="s">
        <v>46</v>
      </c>
      <c r="P300" s="214">
        <f>I300+J300</f>
        <v>0</v>
      </c>
      <c r="Q300" s="214">
        <f>ROUND(I300*H300,2)</f>
        <v>0</v>
      </c>
      <c r="R300" s="214">
        <f>ROUND(J300*H300,2)</f>
        <v>0</v>
      </c>
      <c r="S300" s="86"/>
      <c r="T300" s="215">
        <f>S300*H300</f>
        <v>0</v>
      </c>
      <c r="U300" s="215">
        <v>0.021899999999999999</v>
      </c>
      <c r="V300" s="215">
        <f>U300*H300</f>
        <v>0.25841999999999998</v>
      </c>
      <c r="W300" s="215">
        <v>0</v>
      </c>
      <c r="X300" s="215">
        <f>W300*H300</f>
        <v>0</v>
      </c>
      <c r="Y300" s="216" t="s">
        <v>20</v>
      </c>
      <c r="Z300" s="40"/>
      <c r="AA300" s="40"/>
      <c r="AB300" s="40"/>
      <c r="AC300" s="40"/>
      <c r="AD300" s="40"/>
      <c r="AE300" s="40"/>
      <c r="AR300" s="217" t="s">
        <v>169</v>
      </c>
      <c r="AT300" s="217" t="s">
        <v>164</v>
      </c>
      <c r="AU300" s="217" t="s">
        <v>87</v>
      </c>
      <c r="AY300" s="19" t="s">
        <v>162</v>
      </c>
      <c r="BE300" s="218">
        <f>IF(O300="základní",K300,0)</f>
        <v>0</v>
      </c>
      <c r="BF300" s="218">
        <f>IF(O300="snížená",K300,0)</f>
        <v>0</v>
      </c>
      <c r="BG300" s="218">
        <f>IF(O300="zákl. přenesená",K300,0)</f>
        <v>0</v>
      </c>
      <c r="BH300" s="218">
        <f>IF(O300="sníž. přenesená",K300,0)</f>
        <v>0</v>
      </c>
      <c r="BI300" s="218">
        <f>IF(O300="nulová",K300,0)</f>
        <v>0</v>
      </c>
      <c r="BJ300" s="19" t="s">
        <v>85</v>
      </c>
      <c r="BK300" s="218">
        <f>ROUND(P300*H300,2)</f>
        <v>0</v>
      </c>
      <c r="BL300" s="19" t="s">
        <v>169</v>
      </c>
      <c r="BM300" s="217" t="s">
        <v>372</v>
      </c>
    </row>
    <row r="301" s="2" customFormat="1">
      <c r="A301" s="40"/>
      <c r="B301" s="41"/>
      <c r="C301" s="42"/>
      <c r="D301" s="219" t="s">
        <v>171</v>
      </c>
      <c r="E301" s="42"/>
      <c r="F301" s="220" t="s">
        <v>373</v>
      </c>
      <c r="G301" s="42"/>
      <c r="H301" s="42"/>
      <c r="I301" s="221"/>
      <c r="J301" s="221"/>
      <c r="K301" s="42"/>
      <c r="L301" s="42"/>
      <c r="M301" s="46"/>
      <c r="N301" s="222"/>
      <c r="O301" s="223"/>
      <c r="P301" s="86"/>
      <c r="Q301" s="86"/>
      <c r="R301" s="86"/>
      <c r="S301" s="86"/>
      <c r="T301" s="86"/>
      <c r="U301" s="86"/>
      <c r="V301" s="86"/>
      <c r="W301" s="86"/>
      <c r="X301" s="86"/>
      <c r="Y301" s="87"/>
      <c r="Z301" s="40"/>
      <c r="AA301" s="40"/>
      <c r="AB301" s="40"/>
      <c r="AC301" s="40"/>
      <c r="AD301" s="40"/>
      <c r="AE301" s="40"/>
      <c r="AT301" s="19" t="s">
        <v>171</v>
      </c>
      <c r="AU301" s="19" t="s">
        <v>87</v>
      </c>
    </row>
    <row r="302" s="2" customFormat="1">
      <c r="A302" s="40"/>
      <c r="B302" s="41"/>
      <c r="C302" s="42"/>
      <c r="D302" s="224" t="s">
        <v>173</v>
      </c>
      <c r="E302" s="42"/>
      <c r="F302" s="225" t="s">
        <v>374</v>
      </c>
      <c r="G302" s="42"/>
      <c r="H302" s="42"/>
      <c r="I302" s="221"/>
      <c r="J302" s="221"/>
      <c r="K302" s="42"/>
      <c r="L302" s="42"/>
      <c r="M302" s="46"/>
      <c r="N302" s="222"/>
      <c r="O302" s="223"/>
      <c r="P302" s="86"/>
      <c r="Q302" s="86"/>
      <c r="R302" s="86"/>
      <c r="S302" s="86"/>
      <c r="T302" s="86"/>
      <c r="U302" s="86"/>
      <c r="V302" s="86"/>
      <c r="W302" s="86"/>
      <c r="X302" s="86"/>
      <c r="Y302" s="87"/>
      <c r="Z302" s="40"/>
      <c r="AA302" s="40"/>
      <c r="AB302" s="40"/>
      <c r="AC302" s="40"/>
      <c r="AD302" s="40"/>
      <c r="AE302" s="40"/>
      <c r="AT302" s="19" t="s">
        <v>173</v>
      </c>
      <c r="AU302" s="19" t="s">
        <v>87</v>
      </c>
    </row>
    <row r="303" s="2" customFormat="1">
      <c r="A303" s="40"/>
      <c r="B303" s="41"/>
      <c r="C303" s="42"/>
      <c r="D303" s="219" t="s">
        <v>175</v>
      </c>
      <c r="E303" s="42"/>
      <c r="F303" s="226" t="s">
        <v>324</v>
      </c>
      <c r="G303" s="42"/>
      <c r="H303" s="42"/>
      <c r="I303" s="221"/>
      <c r="J303" s="221"/>
      <c r="K303" s="42"/>
      <c r="L303" s="42"/>
      <c r="M303" s="46"/>
      <c r="N303" s="222"/>
      <c r="O303" s="223"/>
      <c r="P303" s="86"/>
      <c r="Q303" s="86"/>
      <c r="R303" s="86"/>
      <c r="S303" s="86"/>
      <c r="T303" s="86"/>
      <c r="U303" s="86"/>
      <c r="V303" s="86"/>
      <c r="W303" s="86"/>
      <c r="X303" s="86"/>
      <c r="Y303" s="87"/>
      <c r="Z303" s="40"/>
      <c r="AA303" s="40"/>
      <c r="AB303" s="40"/>
      <c r="AC303" s="40"/>
      <c r="AD303" s="40"/>
      <c r="AE303" s="40"/>
      <c r="AT303" s="19" t="s">
        <v>175</v>
      </c>
      <c r="AU303" s="19" t="s">
        <v>87</v>
      </c>
    </row>
    <row r="304" s="13" customFormat="1">
      <c r="A304" s="13"/>
      <c r="B304" s="227"/>
      <c r="C304" s="228"/>
      <c r="D304" s="219" t="s">
        <v>177</v>
      </c>
      <c r="E304" s="229" t="s">
        <v>20</v>
      </c>
      <c r="F304" s="230" t="s">
        <v>375</v>
      </c>
      <c r="G304" s="228"/>
      <c r="H304" s="231">
        <v>11.800000000000001</v>
      </c>
      <c r="I304" s="232"/>
      <c r="J304" s="232"/>
      <c r="K304" s="228"/>
      <c r="L304" s="228"/>
      <c r="M304" s="233"/>
      <c r="N304" s="234"/>
      <c r="O304" s="235"/>
      <c r="P304" s="235"/>
      <c r="Q304" s="235"/>
      <c r="R304" s="235"/>
      <c r="S304" s="235"/>
      <c r="T304" s="235"/>
      <c r="U304" s="235"/>
      <c r="V304" s="235"/>
      <c r="W304" s="235"/>
      <c r="X304" s="235"/>
      <c r="Y304" s="236"/>
      <c r="Z304" s="13"/>
      <c r="AA304" s="13"/>
      <c r="AB304" s="13"/>
      <c r="AC304" s="13"/>
      <c r="AD304" s="13"/>
      <c r="AE304" s="13"/>
      <c r="AT304" s="237" t="s">
        <v>177</v>
      </c>
      <c r="AU304" s="237" t="s">
        <v>87</v>
      </c>
      <c r="AV304" s="13" t="s">
        <v>87</v>
      </c>
      <c r="AW304" s="13" t="s">
        <v>5</v>
      </c>
      <c r="AX304" s="13" t="s">
        <v>85</v>
      </c>
      <c r="AY304" s="237" t="s">
        <v>162</v>
      </c>
    </row>
    <row r="305" s="2" customFormat="1" ht="24.15" customHeight="1">
      <c r="A305" s="40"/>
      <c r="B305" s="41"/>
      <c r="C305" s="205" t="s">
        <v>376</v>
      </c>
      <c r="D305" s="272" t="s">
        <v>164</v>
      </c>
      <c r="E305" s="206" t="s">
        <v>377</v>
      </c>
      <c r="F305" s="207" t="s">
        <v>378</v>
      </c>
      <c r="G305" s="208" t="s">
        <v>90</v>
      </c>
      <c r="H305" s="209">
        <v>54.700000000000003</v>
      </c>
      <c r="I305" s="210"/>
      <c r="J305" s="210"/>
      <c r="K305" s="211">
        <f>ROUND(P305*H305,2)</f>
        <v>0</v>
      </c>
      <c r="L305" s="207" t="s">
        <v>168</v>
      </c>
      <c r="M305" s="46"/>
      <c r="N305" s="212" t="s">
        <v>20</v>
      </c>
      <c r="O305" s="213" t="s">
        <v>46</v>
      </c>
      <c r="P305" s="214">
        <f>I305+J305</f>
        <v>0</v>
      </c>
      <c r="Q305" s="214">
        <f>ROUND(I305*H305,2)</f>
        <v>0</v>
      </c>
      <c r="R305" s="214">
        <f>ROUND(J305*H305,2)</f>
        <v>0</v>
      </c>
      <c r="S305" s="86"/>
      <c r="T305" s="215">
        <f>S305*H305</f>
        <v>0</v>
      </c>
      <c r="U305" s="215">
        <v>0.0053099999999999996</v>
      </c>
      <c r="V305" s="215">
        <f>U305*H305</f>
        <v>0.29045700000000002</v>
      </c>
      <c r="W305" s="215">
        <v>0</v>
      </c>
      <c r="X305" s="215">
        <f>W305*H305</f>
        <v>0</v>
      </c>
      <c r="Y305" s="216" t="s">
        <v>20</v>
      </c>
      <c r="Z305" s="40"/>
      <c r="AA305" s="40"/>
      <c r="AB305" s="40"/>
      <c r="AC305" s="40"/>
      <c r="AD305" s="40"/>
      <c r="AE305" s="40"/>
      <c r="AR305" s="217" t="s">
        <v>169</v>
      </c>
      <c r="AT305" s="217" t="s">
        <v>164</v>
      </c>
      <c r="AU305" s="217" t="s">
        <v>87</v>
      </c>
      <c r="AY305" s="19" t="s">
        <v>162</v>
      </c>
      <c r="BE305" s="218">
        <f>IF(O305="základní",K305,0)</f>
        <v>0</v>
      </c>
      <c r="BF305" s="218">
        <f>IF(O305="snížená",K305,0)</f>
        <v>0</v>
      </c>
      <c r="BG305" s="218">
        <f>IF(O305="zákl. přenesená",K305,0)</f>
        <v>0</v>
      </c>
      <c r="BH305" s="218">
        <f>IF(O305="sníž. přenesená",K305,0)</f>
        <v>0</v>
      </c>
      <c r="BI305" s="218">
        <f>IF(O305="nulová",K305,0)</f>
        <v>0</v>
      </c>
      <c r="BJ305" s="19" t="s">
        <v>85</v>
      </c>
      <c r="BK305" s="218">
        <f>ROUND(P305*H305,2)</f>
        <v>0</v>
      </c>
      <c r="BL305" s="19" t="s">
        <v>169</v>
      </c>
      <c r="BM305" s="217" t="s">
        <v>379</v>
      </c>
    </row>
    <row r="306" s="2" customFormat="1">
      <c r="A306" s="40"/>
      <c r="B306" s="41"/>
      <c r="C306" s="42"/>
      <c r="D306" s="219" t="s">
        <v>171</v>
      </c>
      <c r="E306" s="42"/>
      <c r="F306" s="220" t="s">
        <v>380</v>
      </c>
      <c r="G306" s="42"/>
      <c r="H306" s="42"/>
      <c r="I306" s="221"/>
      <c r="J306" s="221"/>
      <c r="K306" s="42"/>
      <c r="L306" s="42"/>
      <c r="M306" s="46"/>
      <c r="N306" s="222"/>
      <c r="O306" s="223"/>
      <c r="P306" s="86"/>
      <c r="Q306" s="86"/>
      <c r="R306" s="86"/>
      <c r="S306" s="86"/>
      <c r="T306" s="86"/>
      <c r="U306" s="86"/>
      <c r="V306" s="86"/>
      <c r="W306" s="86"/>
      <c r="X306" s="86"/>
      <c r="Y306" s="87"/>
      <c r="Z306" s="40"/>
      <c r="AA306" s="40"/>
      <c r="AB306" s="40"/>
      <c r="AC306" s="40"/>
      <c r="AD306" s="40"/>
      <c r="AE306" s="40"/>
      <c r="AT306" s="19" t="s">
        <v>171</v>
      </c>
      <c r="AU306" s="19" t="s">
        <v>87</v>
      </c>
    </row>
    <row r="307" s="2" customFormat="1">
      <c r="A307" s="40"/>
      <c r="B307" s="41"/>
      <c r="C307" s="42"/>
      <c r="D307" s="224" t="s">
        <v>173</v>
      </c>
      <c r="E307" s="42"/>
      <c r="F307" s="225" t="s">
        <v>381</v>
      </c>
      <c r="G307" s="42"/>
      <c r="H307" s="42"/>
      <c r="I307" s="221"/>
      <c r="J307" s="221"/>
      <c r="K307" s="42"/>
      <c r="L307" s="42"/>
      <c r="M307" s="46"/>
      <c r="N307" s="222"/>
      <c r="O307" s="223"/>
      <c r="P307" s="86"/>
      <c r="Q307" s="86"/>
      <c r="R307" s="86"/>
      <c r="S307" s="86"/>
      <c r="T307" s="86"/>
      <c r="U307" s="86"/>
      <c r="V307" s="86"/>
      <c r="W307" s="86"/>
      <c r="X307" s="86"/>
      <c r="Y307" s="87"/>
      <c r="Z307" s="40"/>
      <c r="AA307" s="40"/>
      <c r="AB307" s="40"/>
      <c r="AC307" s="40"/>
      <c r="AD307" s="40"/>
      <c r="AE307" s="40"/>
      <c r="AT307" s="19" t="s">
        <v>173</v>
      </c>
      <c r="AU307" s="19" t="s">
        <v>87</v>
      </c>
    </row>
    <row r="308" s="2" customFormat="1">
      <c r="A308" s="40"/>
      <c r="B308" s="41"/>
      <c r="C308" s="42"/>
      <c r="D308" s="219" t="s">
        <v>175</v>
      </c>
      <c r="E308" s="42"/>
      <c r="F308" s="226" t="s">
        <v>296</v>
      </c>
      <c r="G308" s="42"/>
      <c r="H308" s="42"/>
      <c r="I308" s="221"/>
      <c r="J308" s="221"/>
      <c r="K308" s="42"/>
      <c r="L308" s="42"/>
      <c r="M308" s="46"/>
      <c r="N308" s="222"/>
      <c r="O308" s="223"/>
      <c r="P308" s="86"/>
      <c r="Q308" s="86"/>
      <c r="R308" s="86"/>
      <c r="S308" s="86"/>
      <c r="T308" s="86"/>
      <c r="U308" s="86"/>
      <c r="V308" s="86"/>
      <c r="W308" s="86"/>
      <c r="X308" s="86"/>
      <c r="Y308" s="87"/>
      <c r="Z308" s="40"/>
      <c r="AA308" s="40"/>
      <c r="AB308" s="40"/>
      <c r="AC308" s="40"/>
      <c r="AD308" s="40"/>
      <c r="AE308" s="40"/>
      <c r="AT308" s="19" t="s">
        <v>175</v>
      </c>
      <c r="AU308" s="19" t="s">
        <v>87</v>
      </c>
    </row>
    <row r="309" s="13" customFormat="1">
      <c r="A309" s="13"/>
      <c r="B309" s="227"/>
      <c r="C309" s="228"/>
      <c r="D309" s="219" t="s">
        <v>177</v>
      </c>
      <c r="E309" s="229" t="s">
        <v>20</v>
      </c>
      <c r="F309" s="230" t="s">
        <v>382</v>
      </c>
      <c r="G309" s="228"/>
      <c r="H309" s="231">
        <v>28.399999999999999</v>
      </c>
      <c r="I309" s="232"/>
      <c r="J309" s="232"/>
      <c r="K309" s="228"/>
      <c r="L309" s="228"/>
      <c r="M309" s="233"/>
      <c r="N309" s="234"/>
      <c r="O309" s="235"/>
      <c r="P309" s="235"/>
      <c r="Q309" s="235"/>
      <c r="R309" s="235"/>
      <c r="S309" s="235"/>
      <c r="T309" s="235"/>
      <c r="U309" s="235"/>
      <c r="V309" s="235"/>
      <c r="W309" s="235"/>
      <c r="X309" s="235"/>
      <c r="Y309" s="236"/>
      <c r="Z309" s="13"/>
      <c r="AA309" s="13"/>
      <c r="AB309" s="13"/>
      <c r="AC309" s="13"/>
      <c r="AD309" s="13"/>
      <c r="AE309" s="13"/>
      <c r="AT309" s="237" t="s">
        <v>177</v>
      </c>
      <c r="AU309" s="237" t="s">
        <v>87</v>
      </c>
      <c r="AV309" s="13" t="s">
        <v>87</v>
      </c>
      <c r="AW309" s="13" t="s">
        <v>5</v>
      </c>
      <c r="AX309" s="13" t="s">
        <v>77</v>
      </c>
      <c r="AY309" s="237" t="s">
        <v>162</v>
      </c>
    </row>
    <row r="310" s="13" customFormat="1">
      <c r="A310" s="13"/>
      <c r="B310" s="227"/>
      <c r="C310" s="228"/>
      <c r="D310" s="219" t="s">
        <v>177</v>
      </c>
      <c r="E310" s="229" t="s">
        <v>20</v>
      </c>
      <c r="F310" s="230" t="s">
        <v>383</v>
      </c>
      <c r="G310" s="228"/>
      <c r="H310" s="231">
        <v>26.300000000000001</v>
      </c>
      <c r="I310" s="232"/>
      <c r="J310" s="232"/>
      <c r="K310" s="228"/>
      <c r="L310" s="228"/>
      <c r="M310" s="233"/>
      <c r="N310" s="234"/>
      <c r="O310" s="235"/>
      <c r="P310" s="235"/>
      <c r="Q310" s="235"/>
      <c r="R310" s="235"/>
      <c r="S310" s="235"/>
      <c r="T310" s="235"/>
      <c r="U310" s="235"/>
      <c r="V310" s="235"/>
      <c r="W310" s="235"/>
      <c r="X310" s="235"/>
      <c r="Y310" s="236"/>
      <c r="Z310" s="13"/>
      <c r="AA310" s="13"/>
      <c r="AB310" s="13"/>
      <c r="AC310" s="13"/>
      <c r="AD310" s="13"/>
      <c r="AE310" s="13"/>
      <c r="AT310" s="237" t="s">
        <v>177</v>
      </c>
      <c r="AU310" s="237" t="s">
        <v>87</v>
      </c>
      <c r="AV310" s="13" t="s">
        <v>87</v>
      </c>
      <c r="AW310" s="13" t="s">
        <v>5</v>
      </c>
      <c r="AX310" s="13" t="s">
        <v>77</v>
      </c>
      <c r="AY310" s="237" t="s">
        <v>162</v>
      </c>
    </row>
    <row r="311" s="15" customFormat="1">
      <c r="A311" s="15"/>
      <c r="B311" s="248"/>
      <c r="C311" s="249"/>
      <c r="D311" s="219" t="s">
        <v>177</v>
      </c>
      <c r="E311" s="250" t="s">
        <v>20</v>
      </c>
      <c r="F311" s="251" t="s">
        <v>195</v>
      </c>
      <c r="G311" s="249"/>
      <c r="H311" s="252">
        <v>54.700000000000003</v>
      </c>
      <c r="I311" s="253"/>
      <c r="J311" s="253"/>
      <c r="K311" s="249"/>
      <c r="L311" s="249"/>
      <c r="M311" s="254"/>
      <c r="N311" s="255"/>
      <c r="O311" s="256"/>
      <c r="P311" s="256"/>
      <c r="Q311" s="256"/>
      <c r="R311" s="256"/>
      <c r="S311" s="256"/>
      <c r="T311" s="256"/>
      <c r="U311" s="256"/>
      <c r="V311" s="256"/>
      <c r="W311" s="256"/>
      <c r="X311" s="256"/>
      <c r="Y311" s="257"/>
      <c r="Z311" s="15"/>
      <c r="AA311" s="15"/>
      <c r="AB311" s="15"/>
      <c r="AC311" s="15"/>
      <c r="AD311" s="15"/>
      <c r="AE311" s="15"/>
      <c r="AT311" s="258" t="s">
        <v>177</v>
      </c>
      <c r="AU311" s="258" t="s">
        <v>87</v>
      </c>
      <c r="AV311" s="15" t="s">
        <v>169</v>
      </c>
      <c r="AW311" s="15" t="s">
        <v>5</v>
      </c>
      <c r="AX311" s="15" t="s">
        <v>85</v>
      </c>
      <c r="AY311" s="258" t="s">
        <v>162</v>
      </c>
    </row>
    <row r="312" s="12" customFormat="1" ht="22.8" customHeight="1">
      <c r="A312" s="12"/>
      <c r="B312" s="188"/>
      <c r="C312" s="189"/>
      <c r="D312" s="190" t="s">
        <v>76</v>
      </c>
      <c r="E312" s="203" t="s">
        <v>237</v>
      </c>
      <c r="F312" s="203" t="s">
        <v>384</v>
      </c>
      <c r="G312" s="189"/>
      <c r="H312" s="189"/>
      <c r="I312" s="192"/>
      <c r="J312" s="192"/>
      <c r="K312" s="204">
        <f>BK312</f>
        <v>0</v>
      </c>
      <c r="L312" s="189"/>
      <c r="M312" s="194"/>
      <c r="N312" s="195"/>
      <c r="O312" s="196"/>
      <c r="P312" s="196"/>
      <c r="Q312" s="197">
        <f>SUM(Q313:Q476)</f>
        <v>0</v>
      </c>
      <c r="R312" s="197">
        <f>SUM(R313:R476)</f>
        <v>0</v>
      </c>
      <c r="S312" s="196"/>
      <c r="T312" s="198">
        <f>SUM(T313:T476)</f>
        <v>0</v>
      </c>
      <c r="U312" s="196"/>
      <c r="V312" s="198">
        <f>SUM(V313:V476)</f>
        <v>0.055682000000000002</v>
      </c>
      <c r="W312" s="196"/>
      <c r="X312" s="198">
        <f>SUM(X313:X476)</f>
        <v>113.40164</v>
      </c>
      <c r="Y312" s="199"/>
      <c r="Z312" s="12"/>
      <c r="AA312" s="12"/>
      <c r="AB312" s="12"/>
      <c r="AC312" s="12"/>
      <c r="AD312" s="12"/>
      <c r="AE312" s="12"/>
      <c r="AR312" s="200" t="s">
        <v>85</v>
      </c>
      <c r="AT312" s="201" t="s">
        <v>76</v>
      </c>
      <c r="AU312" s="201" t="s">
        <v>85</v>
      </c>
      <c r="AY312" s="200" t="s">
        <v>162</v>
      </c>
      <c r="BK312" s="202">
        <f>SUM(BK313:BK476)</f>
        <v>0</v>
      </c>
    </row>
    <row r="313" s="2" customFormat="1" ht="24.15" customHeight="1">
      <c r="A313" s="40"/>
      <c r="B313" s="41"/>
      <c r="C313" s="205" t="s">
        <v>385</v>
      </c>
      <c r="D313" s="205" t="s">
        <v>164</v>
      </c>
      <c r="E313" s="206" t="s">
        <v>386</v>
      </c>
      <c r="F313" s="207" t="s">
        <v>387</v>
      </c>
      <c r="G313" s="208" t="s">
        <v>167</v>
      </c>
      <c r="H313" s="209">
        <v>10</v>
      </c>
      <c r="I313" s="210"/>
      <c r="J313" s="210"/>
      <c r="K313" s="211">
        <f>ROUND(P313*H313,2)</f>
        <v>0</v>
      </c>
      <c r="L313" s="207" t="s">
        <v>168</v>
      </c>
      <c r="M313" s="46"/>
      <c r="N313" s="212" t="s">
        <v>20</v>
      </c>
      <c r="O313" s="213" t="s">
        <v>46</v>
      </c>
      <c r="P313" s="214">
        <f>I313+J313</f>
        <v>0</v>
      </c>
      <c r="Q313" s="214">
        <f>ROUND(I313*H313,2)</f>
        <v>0</v>
      </c>
      <c r="R313" s="214">
        <f>ROUND(J313*H313,2)</f>
        <v>0</v>
      </c>
      <c r="S313" s="86"/>
      <c r="T313" s="215">
        <f>S313*H313</f>
        <v>0</v>
      </c>
      <c r="U313" s="215">
        <v>0</v>
      </c>
      <c r="V313" s="215">
        <f>U313*H313</f>
        <v>0</v>
      </c>
      <c r="W313" s="215">
        <v>0.20699999999999999</v>
      </c>
      <c r="X313" s="215">
        <f>W313*H313</f>
        <v>2.0699999999999998</v>
      </c>
      <c r="Y313" s="216" t="s">
        <v>20</v>
      </c>
      <c r="Z313" s="40"/>
      <c r="AA313" s="40"/>
      <c r="AB313" s="40"/>
      <c r="AC313" s="40"/>
      <c r="AD313" s="40"/>
      <c r="AE313" s="40"/>
      <c r="AR313" s="217" t="s">
        <v>169</v>
      </c>
      <c r="AT313" s="217" t="s">
        <v>164</v>
      </c>
      <c r="AU313" s="217" t="s">
        <v>87</v>
      </c>
      <c r="AY313" s="19" t="s">
        <v>162</v>
      </c>
      <c r="BE313" s="218">
        <f>IF(O313="základní",K313,0)</f>
        <v>0</v>
      </c>
      <c r="BF313" s="218">
        <f>IF(O313="snížená",K313,0)</f>
        <v>0</v>
      </c>
      <c r="BG313" s="218">
        <f>IF(O313="zákl. přenesená",K313,0)</f>
        <v>0</v>
      </c>
      <c r="BH313" s="218">
        <f>IF(O313="sníž. přenesená",K313,0)</f>
        <v>0</v>
      </c>
      <c r="BI313" s="218">
        <f>IF(O313="nulová",K313,0)</f>
        <v>0</v>
      </c>
      <c r="BJ313" s="19" t="s">
        <v>85</v>
      </c>
      <c r="BK313" s="218">
        <f>ROUND(P313*H313,2)</f>
        <v>0</v>
      </c>
      <c r="BL313" s="19" t="s">
        <v>169</v>
      </c>
      <c r="BM313" s="217" t="s">
        <v>388</v>
      </c>
    </row>
    <row r="314" s="2" customFormat="1">
      <c r="A314" s="40"/>
      <c r="B314" s="41"/>
      <c r="C314" s="42"/>
      <c r="D314" s="219" t="s">
        <v>171</v>
      </c>
      <c r="E314" s="42"/>
      <c r="F314" s="220" t="s">
        <v>389</v>
      </c>
      <c r="G314" s="42"/>
      <c r="H314" s="42"/>
      <c r="I314" s="221"/>
      <c r="J314" s="221"/>
      <c r="K314" s="42"/>
      <c r="L314" s="42"/>
      <c r="M314" s="46"/>
      <c r="N314" s="222"/>
      <c r="O314" s="223"/>
      <c r="P314" s="86"/>
      <c r="Q314" s="86"/>
      <c r="R314" s="86"/>
      <c r="S314" s="86"/>
      <c r="T314" s="86"/>
      <c r="U314" s="86"/>
      <c r="V314" s="86"/>
      <c r="W314" s="86"/>
      <c r="X314" s="86"/>
      <c r="Y314" s="87"/>
      <c r="Z314" s="40"/>
      <c r="AA314" s="40"/>
      <c r="AB314" s="40"/>
      <c r="AC314" s="40"/>
      <c r="AD314" s="40"/>
      <c r="AE314" s="40"/>
      <c r="AT314" s="19" t="s">
        <v>171</v>
      </c>
      <c r="AU314" s="19" t="s">
        <v>87</v>
      </c>
    </row>
    <row r="315" s="2" customFormat="1">
      <c r="A315" s="40"/>
      <c r="B315" s="41"/>
      <c r="C315" s="42"/>
      <c r="D315" s="224" t="s">
        <v>173</v>
      </c>
      <c r="E315" s="42"/>
      <c r="F315" s="225" t="s">
        <v>390</v>
      </c>
      <c r="G315" s="42"/>
      <c r="H315" s="42"/>
      <c r="I315" s="221"/>
      <c r="J315" s="221"/>
      <c r="K315" s="42"/>
      <c r="L315" s="42"/>
      <c r="M315" s="46"/>
      <c r="N315" s="222"/>
      <c r="O315" s="223"/>
      <c r="P315" s="86"/>
      <c r="Q315" s="86"/>
      <c r="R315" s="86"/>
      <c r="S315" s="86"/>
      <c r="T315" s="86"/>
      <c r="U315" s="86"/>
      <c r="V315" s="86"/>
      <c r="W315" s="86"/>
      <c r="X315" s="86"/>
      <c r="Y315" s="87"/>
      <c r="Z315" s="40"/>
      <c r="AA315" s="40"/>
      <c r="AB315" s="40"/>
      <c r="AC315" s="40"/>
      <c r="AD315" s="40"/>
      <c r="AE315" s="40"/>
      <c r="AT315" s="19" t="s">
        <v>173</v>
      </c>
      <c r="AU315" s="19" t="s">
        <v>87</v>
      </c>
    </row>
    <row r="316" s="2" customFormat="1">
      <c r="A316" s="40"/>
      <c r="B316" s="41"/>
      <c r="C316" s="42"/>
      <c r="D316" s="219" t="s">
        <v>175</v>
      </c>
      <c r="E316" s="42"/>
      <c r="F316" s="226" t="s">
        <v>176</v>
      </c>
      <c r="G316" s="42"/>
      <c r="H316" s="42"/>
      <c r="I316" s="221"/>
      <c r="J316" s="221"/>
      <c r="K316" s="42"/>
      <c r="L316" s="42"/>
      <c r="M316" s="46"/>
      <c r="N316" s="222"/>
      <c r="O316" s="223"/>
      <c r="P316" s="86"/>
      <c r="Q316" s="86"/>
      <c r="R316" s="86"/>
      <c r="S316" s="86"/>
      <c r="T316" s="86"/>
      <c r="U316" s="86"/>
      <c r="V316" s="86"/>
      <c r="W316" s="86"/>
      <c r="X316" s="86"/>
      <c r="Y316" s="87"/>
      <c r="Z316" s="40"/>
      <c r="AA316" s="40"/>
      <c r="AB316" s="40"/>
      <c r="AC316" s="40"/>
      <c r="AD316" s="40"/>
      <c r="AE316" s="40"/>
      <c r="AT316" s="19" t="s">
        <v>175</v>
      </c>
      <c r="AU316" s="19" t="s">
        <v>87</v>
      </c>
    </row>
    <row r="317" s="13" customFormat="1">
      <c r="A317" s="13"/>
      <c r="B317" s="227"/>
      <c r="C317" s="228"/>
      <c r="D317" s="219" t="s">
        <v>177</v>
      </c>
      <c r="E317" s="229" t="s">
        <v>20</v>
      </c>
      <c r="F317" s="230" t="s">
        <v>391</v>
      </c>
      <c r="G317" s="228"/>
      <c r="H317" s="231">
        <v>10</v>
      </c>
      <c r="I317" s="232"/>
      <c r="J317" s="232"/>
      <c r="K317" s="228"/>
      <c r="L317" s="228"/>
      <c r="M317" s="233"/>
      <c r="N317" s="234"/>
      <c r="O317" s="235"/>
      <c r="P317" s="235"/>
      <c r="Q317" s="235"/>
      <c r="R317" s="235"/>
      <c r="S317" s="235"/>
      <c r="T317" s="235"/>
      <c r="U317" s="235"/>
      <c r="V317" s="235"/>
      <c r="W317" s="235"/>
      <c r="X317" s="235"/>
      <c r="Y317" s="236"/>
      <c r="Z317" s="13"/>
      <c r="AA317" s="13"/>
      <c r="AB317" s="13"/>
      <c r="AC317" s="13"/>
      <c r="AD317" s="13"/>
      <c r="AE317" s="13"/>
      <c r="AT317" s="237" t="s">
        <v>177</v>
      </c>
      <c r="AU317" s="237" t="s">
        <v>87</v>
      </c>
      <c r="AV317" s="13" t="s">
        <v>87</v>
      </c>
      <c r="AW317" s="13" t="s">
        <v>5</v>
      </c>
      <c r="AX317" s="13" t="s">
        <v>85</v>
      </c>
      <c r="AY317" s="237" t="s">
        <v>162</v>
      </c>
    </row>
    <row r="318" s="2" customFormat="1" ht="24.15" customHeight="1">
      <c r="A318" s="40"/>
      <c r="B318" s="41"/>
      <c r="C318" s="205" t="s">
        <v>392</v>
      </c>
      <c r="D318" s="205" t="s">
        <v>164</v>
      </c>
      <c r="E318" s="206" t="s">
        <v>393</v>
      </c>
      <c r="F318" s="207" t="s">
        <v>394</v>
      </c>
      <c r="G318" s="208" t="s">
        <v>167</v>
      </c>
      <c r="H318" s="209">
        <v>184</v>
      </c>
      <c r="I318" s="210"/>
      <c r="J318" s="210"/>
      <c r="K318" s="211">
        <f>ROUND(P318*H318,2)</f>
        <v>0</v>
      </c>
      <c r="L318" s="207" t="s">
        <v>168</v>
      </c>
      <c r="M318" s="46"/>
      <c r="N318" s="212" t="s">
        <v>20</v>
      </c>
      <c r="O318" s="213" t="s">
        <v>46</v>
      </c>
      <c r="P318" s="214">
        <f>I318+J318</f>
        <v>0</v>
      </c>
      <c r="Q318" s="214">
        <f>ROUND(I318*H318,2)</f>
        <v>0</v>
      </c>
      <c r="R318" s="214">
        <f>ROUND(J318*H318,2)</f>
        <v>0</v>
      </c>
      <c r="S318" s="86"/>
      <c r="T318" s="215">
        <f>S318*H318</f>
        <v>0</v>
      </c>
      <c r="U318" s="215">
        <v>0</v>
      </c>
      <c r="V318" s="215">
        <f>U318*H318</f>
        <v>0</v>
      </c>
      <c r="W318" s="215">
        <v>0.031</v>
      </c>
      <c r="X318" s="215">
        <f>W318*H318</f>
        <v>5.7039999999999997</v>
      </c>
      <c r="Y318" s="216" t="s">
        <v>20</v>
      </c>
      <c r="Z318" s="40"/>
      <c r="AA318" s="40"/>
      <c r="AB318" s="40"/>
      <c r="AC318" s="40"/>
      <c r="AD318" s="40"/>
      <c r="AE318" s="40"/>
      <c r="AR318" s="217" t="s">
        <v>169</v>
      </c>
      <c r="AT318" s="217" t="s">
        <v>164</v>
      </c>
      <c r="AU318" s="217" t="s">
        <v>87</v>
      </c>
      <c r="AY318" s="19" t="s">
        <v>162</v>
      </c>
      <c r="BE318" s="218">
        <f>IF(O318="základní",K318,0)</f>
        <v>0</v>
      </c>
      <c r="BF318" s="218">
        <f>IF(O318="snížená",K318,0)</f>
        <v>0</v>
      </c>
      <c r="BG318" s="218">
        <f>IF(O318="zákl. přenesená",K318,0)</f>
        <v>0</v>
      </c>
      <c r="BH318" s="218">
        <f>IF(O318="sníž. přenesená",K318,0)</f>
        <v>0</v>
      </c>
      <c r="BI318" s="218">
        <f>IF(O318="nulová",K318,0)</f>
        <v>0</v>
      </c>
      <c r="BJ318" s="19" t="s">
        <v>85</v>
      </c>
      <c r="BK318" s="218">
        <f>ROUND(P318*H318,2)</f>
        <v>0</v>
      </c>
      <c r="BL318" s="19" t="s">
        <v>169</v>
      </c>
      <c r="BM318" s="217" t="s">
        <v>395</v>
      </c>
    </row>
    <row r="319" s="2" customFormat="1">
      <c r="A319" s="40"/>
      <c r="B319" s="41"/>
      <c r="C319" s="42"/>
      <c r="D319" s="219" t="s">
        <v>171</v>
      </c>
      <c r="E319" s="42"/>
      <c r="F319" s="220" t="s">
        <v>396</v>
      </c>
      <c r="G319" s="42"/>
      <c r="H319" s="42"/>
      <c r="I319" s="221"/>
      <c r="J319" s="221"/>
      <c r="K319" s="42"/>
      <c r="L319" s="42"/>
      <c r="M319" s="46"/>
      <c r="N319" s="222"/>
      <c r="O319" s="223"/>
      <c r="P319" s="86"/>
      <c r="Q319" s="86"/>
      <c r="R319" s="86"/>
      <c r="S319" s="86"/>
      <c r="T319" s="86"/>
      <c r="U319" s="86"/>
      <c r="V319" s="86"/>
      <c r="W319" s="86"/>
      <c r="X319" s="86"/>
      <c r="Y319" s="87"/>
      <c r="Z319" s="40"/>
      <c r="AA319" s="40"/>
      <c r="AB319" s="40"/>
      <c r="AC319" s="40"/>
      <c r="AD319" s="40"/>
      <c r="AE319" s="40"/>
      <c r="AT319" s="19" t="s">
        <v>171</v>
      </c>
      <c r="AU319" s="19" t="s">
        <v>87</v>
      </c>
    </row>
    <row r="320" s="2" customFormat="1">
      <c r="A320" s="40"/>
      <c r="B320" s="41"/>
      <c r="C320" s="42"/>
      <c r="D320" s="224" t="s">
        <v>173</v>
      </c>
      <c r="E320" s="42"/>
      <c r="F320" s="225" t="s">
        <v>397</v>
      </c>
      <c r="G320" s="42"/>
      <c r="H320" s="42"/>
      <c r="I320" s="221"/>
      <c r="J320" s="221"/>
      <c r="K320" s="42"/>
      <c r="L320" s="42"/>
      <c r="M320" s="46"/>
      <c r="N320" s="222"/>
      <c r="O320" s="223"/>
      <c r="P320" s="86"/>
      <c r="Q320" s="86"/>
      <c r="R320" s="86"/>
      <c r="S320" s="86"/>
      <c r="T320" s="86"/>
      <c r="U320" s="86"/>
      <c r="V320" s="86"/>
      <c r="W320" s="86"/>
      <c r="X320" s="86"/>
      <c r="Y320" s="87"/>
      <c r="Z320" s="40"/>
      <c r="AA320" s="40"/>
      <c r="AB320" s="40"/>
      <c r="AC320" s="40"/>
      <c r="AD320" s="40"/>
      <c r="AE320" s="40"/>
      <c r="AT320" s="19" t="s">
        <v>173</v>
      </c>
      <c r="AU320" s="19" t="s">
        <v>87</v>
      </c>
    </row>
    <row r="321" s="2" customFormat="1">
      <c r="A321" s="40"/>
      <c r="B321" s="41"/>
      <c r="C321" s="42"/>
      <c r="D321" s="219" t="s">
        <v>175</v>
      </c>
      <c r="E321" s="42"/>
      <c r="F321" s="226" t="s">
        <v>398</v>
      </c>
      <c r="G321" s="42"/>
      <c r="H321" s="42"/>
      <c r="I321" s="221"/>
      <c r="J321" s="221"/>
      <c r="K321" s="42"/>
      <c r="L321" s="42"/>
      <c r="M321" s="46"/>
      <c r="N321" s="222"/>
      <c r="O321" s="223"/>
      <c r="P321" s="86"/>
      <c r="Q321" s="86"/>
      <c r="R321" s="86"/>
      <c r="S321" s="86"/>
      <c r="T321" s="86"/>
      <c r="U321" s="86"/>
      <c r="V321" s="86"/>
      <c r="W321" s="86"/>
      <c r="X321" s="86"/>
      <c r="Y321" s="87"/>
      <c r="Z321" s="40"/>
      <c r="AA321" s="40"/>
      <c r="AB321" s="40"/>
      <c r="AC321" s="40"/>
      <c r="AD321" s="40"/>
      <c r="AE321" s="40"/>
      <c r="AT321" s="19" t="s">
        <v>175</v>
      </c>
      <c r="AU321" s="19" t="s">
        <v>87</v>
      </c>
    </row>
    <row r="322" s="14" customFormat="1">
      <c r="A322" s="14"/>
      <c r="B322" s="238"/>
      <c r="C322" s="239"/>
      <c r="D322" s="219" t="s">
        <v>177</v>
      </c>
      <c r="E322" s="240" t="s">
        <v>20</v>
      </c>
      <c r="F322" s="241" t="s">
        <v>399</v>
      </c>
      <c r="G322" s="239"/>
      <c r="H322" s="240" t="s">
        <v>20</v>
      </c>
      <c r="I322" s="242"/>
      <c r="J322" s="242"/>
      <c r="K322" s="239"/>
      <c r="L322" s="239"/>
      <c r="M322" s="243"/>
      <c r="N322" s="244"/>
      <c r="O322" s="245"/>
      <c r="P322" s="245"/>
      <c r="Q322" s="245"/>
      <c r="R322" s="245"/>
      <c r="S322" s="245"/>
      <c r="T322" s="245"/>
      <c r="U322" s="245"/>
      <c r="V322" s="245"/>
      <c r="W322" s="245"/>
      <c r="X322" s="245"/>
      <c r="Y322" s="246"/>
      <c r="Z322" s="14"/>
      <c r="AA322" s="14"/>
      <c r="AB322" s="14"/>
      <c r="AC322" s="14"/>
      <c r="AD322" s="14"/>
      <c r="AE322" s="14"/>
      <c r="AT322" s="247" t="s">
        <v>177</v>
      </c>
      <c r="AU322" s="247" t="s">
        <v>87</v>
      </c>
      <c r="AV322" s="14" t="s">
        <v>85</v>
      </c>
      <c r="AW322" s="14" t="s">
        <v>5</v>
      </c>
      <c r="AX322" s="14" t="s">
        <v>77</v>
      </c>
      <c r="AY322" s="247" t="s">
        <v>162</v>
      </c>
    </row>
    <row r="323" s="13" customFormat="1">
      <c r="A323" s="13"/>
      <c r="B323" s="227"/>
      <c r="C323" s="228"/>
      <c r="D323" s="219" t="s">
        <v>177</v>
      </c>
      <c r="E323" s="229" t="s">
        <v>20</v>
      </c>
      <c r="F323" s="230" t="s">
        <v>400</v>
      </c>
      <c r="G323" s="228"/>
      <c r="H323" s="231">
        <v>6</v>
      </c>
      <c r="I323" s="232"/>
      <c r="J323" s="232"/>
      <c r="K323" s="228"/>
      <c r="L323" s="228"/>
      <c r="M323" s="233"/>
      <c r="N323" s="234"/>
      <c r="O323" s="235"/>
      <c r="P323" s="235"/>
      <c r="Q323" s="235"/>
      <c r="R323" s="235"/>
      <c r="S323" s="235"/>
      <c r="T323" s="235"/>
      <c r="U323" s="235"/>
      <c r="V323" s="235"/>
      <c r="W323" s="235"/>
      <c r="X323" s="235"/>
      <c r="Y323" s="236"/>
      <c r="Z323" s="13"/>
      <c r="AA323" s="13"/>
      <c r="AB323" s="13"/>
      <c r="AC323" s="13"/>
      <c r="AD323" s="13"/>
      <c r="AE323" s="13"/>
      <c r="AT323" s="237" t="s">
        <v>177</v>
      </c>
      <c r="AU323" s="237" t="s">
        <v>87</v>
      </c>
      <c r="AV323" s="13" t="s">
        <v>87</v>
      </c>
      <c r="AW323" s="13" t="s">
        <v>5</v>
      </c>
      <c r="AX323" s="13" t="s">
        <v>77</v>
      </c>
      <c r="AY323" s="237" t="s">
        <v>162</v>
      </c>
    </row>
    <row r="324" s="13" customFormat="1">
      <c r="A324" s="13"/>
      <c r="B324" s="227"/>
      <c r="C324" s="228"/>
      <c r="D324" s="219" t="s">
        <v>177</v>
      </c>
      <c r="E324" s="229" t="s">
        <v>20</v>
      </c>
      <c r="F324" s="230" t="s">
        <v>401</v>
      </c>
      <c r="G324" s="228"/>
      <c r="H324" s="231">
        <v>178</v>
      </c>
      <c r="I324" s="232"/>
      <c r="J324" s="232"/>
      <c r="K324" s="228"/>
      <c r="L324" s="228"/>
      <c r="M324" s="233"/>
      <c r="N324" s="234"/>
      <c r="O324" s="235"/>
      <c r="P324" s="235"/>
      <c r="Q324" s="235"/>
      <c r="R324" s="235"/>
      <c r="S324" s="235"/>
      <c r="T324" s="235"/>
      <c r="U324" s="235"/>
      <c r="V324" s="235"/>
      <c r="W324" s="235"/>
      <c r="X324" s="235"/>
      <c r="Y324" s="236"/>
      <c r="Z324" s="13"/>
      <c r="AA324" s="13"/>
      <c r="AB324" s="13"/>
      <c r="AC324" s="13"/>
      <c r="AD324" s="13"/>
      <c r="AE324" s="13"/>
      <c r="AT324" s="237" t="s">
        <v>177</v>
      </c>
      <c r="AU324" s="237" t="s">
        <v>87</v>
      </c>
      <c r="AV324" s="13" t="s">
        <v>87</v>
      </c>
      <c r="AW324" s="13" t="s">
        <v>5</v>
      </c>
      <c r="AX324" s="13" t="s">
        <v>77</v>
      </c>
      <c r="AY324" s="237" t="s">
        <v>162</v>
      </c>
    </row>
    <row r="325" s="15" customFormat="1">
      <c r="A325" s="15"/>
      <c r="B325" s="248"/>
      <c r="C325" s="249"/>
      <c r="D325" s="219" t="s">
        <v>177</v>
      </c>
      <c r="E325" s="250" t="s">
        <v>20</v>
      </c>
      <c r="F325" s="251" t="s">
        <v>195</v>
      </c>
      <c r="G325" s="249"/>
      <c r="H325" s="252">
        <v>184</v>
      </c>
      <c r="I325" s="253"/>
      <c r="J325" s="253"/>
      <c r="K325" s="249"/>
      <c r="L325" s="249"/>
      <c r="M325" s="254"/>
      <c r="N325" s="255"/>
      <c r="O325" s="256"/>
      <c r="P325" s="256"/>
      <c r="Q325" s="256"/>
      <c r="R325" s="256"/>
      <c r="S325" s="256"/>
      <c r="T325" s="256"/>
      <c r="U325" s="256"/>
      <c r="V325" s="256"/>
      <c r="W325" s="256"/>
      <c r="X325" s="256"/>
      <c r="Y325" s="257"/>
      <c r="Z325" s="15"/>
      <c r="AA325" s="15"/>
      <c r="AB325" s="15"/>
      <c r="AC325" s="15"/>
      <c r="AD325" s="15"/>
      <c r="AE325" s="15"/>
      <c r="AT325" s="258" t="s">
        <v>177</v>
      </c>
      <c r="AU325" s="258" t="s">
        <v>87</v>
      </c>
      <c r="AV325" s="15" t="s">
        <v>169</v>
      </c>
      <c r="AW325" s="15" t="s">
        <v>5</v>
      </c>
      <c r="AX325" s="15" t="s">
        <v>85</v>
      </c>
      <c r="AY325" s="258" t="s">
        <v>162</v>
      </c>
    </row>
    <row r="326" s="2" customFormat="1" ht="24.15" customHeight="1">
      <c r="A326" s="40"/>
      <c r="B326" s="41"/>
      <c r="C326" s="205" t="s">
        <v>105</v>
      </c>
      <c r="D326" s="205" t="s">
        <v>164</v>
      </c>
      <c r="E326" s="206" t="s">
        <v>402</v>
      </c>
      <c r="F326" s="207" t="s">
        <v>403</v>
      </c>
      <c r="G326" s="208" t="s">
        <v>167</v>
      </c>
      <c r="H326" s="209">
        <v>184</v>
      </c>
      <c r="I326" s="210"/>
      <c r="J326" s="210"/>
      <c r="K326" s="211">
        <f>ROUND(P326*H326,2)</f>
        <v>0</v>
      </c>
      <c r="L326" s="207" t="s">
        <v>168</v>
      </c>
      <c r="M326" s="46"/>
      <c r="N326" s="212" t="s">
        <v>20</v>
      </c>
      <c r="O326" s="213" t="s">
        <v>46</v>
      </c>
      <c r="P326" s="214">
        <f>I326+J326</f>
        <v>0</v>
      </c>
      <c r="Q326" s="214">
        <f>ROUND(I326*H326,2)</f>
        <v>0</v>
      </c>
      <c r="R326" s="214">
        <f>ROUND(J326*H326,2)</f>
        <v>0</v>
      </c>
      <c r="S326" s="86"/>
      <c r="T326" s="215">
        <f>S326*H326</f>
        <v>0</v>
      </c>
      <c r="U326" s="215">
        <v>0</v>
      </c>
      <c r="V326" s="215">
        <f>U326*H326</f>
        <v>0</v>
      </c>
      <c r="W326" s="215">
        <v>0.039</v>
      </c>
      <c r="X326" s="215">
        <f>W326*H326</f>
        <v>7.1760000000000002</v>
      </c>
      <c r="Y326" s="216" t="s">
        <v>20</v>
      </c>
      <c r="Z326" s="40"/>
      <c r="AA326" s="40"/>
      <c r="AB326" s="40"/>
      <c r="AC326" s="40"/>
      <c r="AD326" s="40"/>
      <c r="AE326" s="40"/>
      <c r="AR326" s="217" t="s">
        <v>169</v>
      </c>
      <c r="AT326" s="217" t="s">
        <v>164</v>
      </c>
      <c r="AU326" s="217" t="s">
        <v>87</v>
      </c>
      <c r="AY326" s="19" t="s">
        <v>162</v>
      </c>
      <c r="BE326" s="218">
        <f>IF(O326="základní",K326,0)</f>
        <v>0</v>
      </c>
      <c r="BF326" s="218">
        <f>IF(O326="snížená",K326,0)</f>
        <v>0</v>
      </c>
      <c r="BG326" s="218">
        <f>IF(O326="zákl. přenesená",K326,0)</f>
        <v>0</v>
      </c>
      <c r="BH326" s="218">
        <f>IF(O326="sníž. přenesená",K326,0)</f>
        <v>0</v>
      </c>
      <c r="BI326" s="218">
        <f>IF(O326="nulová",K326,0)</f>
        <v>0</v>
      </c>
      <c r="BJ326" s="19" t="s">
        <v>85</v>
      </c>
      <c r="BK326" s="218">
        <f>ROUND(P326*H326,2)</f>
        <v>0</v>
      </c>
      <c r="BL326" s="19" t="s">
        <v>169</v>
      </c>
      <c r="BM326" s="217" t="s">
        <v>404</v>
      </c>
    </row>
    <row r="327" s="2" customFormat="1">
      <c r="A327" s="40"/>
      <c r="B327" s="41"/>
      <c r="C327" s="42"/>
      <c r="D327" s="219" t="s">
        <v>171</v>
      </c>
      <c r="E327" s="42"/>
      <c r="F327" s="220" t="s">
        <v>405</v>
      </c>
      <c r="G327" s="42"/>
      <c r="H327" s="42"/>
      <c r="I327" s="221"/>
      <c r="J327" s="221"/>
      <c r="K327" s="42"/>
      <c r="L327" s="42"/>
      <c r="M327" s="46"/>
      <c r="N327" s="222"/>
      <c r="O327" s="223"/>
      <c r="P327" s="86"/>
      <c r="Q327" s="86"/>
      <c r="R327" s="86"/>
      <c r="S327" s="86"/>
      <c r="T327" s="86"/>
      <c r="U327" s="86"/>
      <c r="V327" s="86"/>
      <c r="W327" s="86"/>
      <c r="X327" s="86"/>
      <c r="Y327" s="87"/>
      <c r="Z327" s="40"/>
      <c r="AA327" s="40"/>
      <c r="AB327" s="40"/>
      <c r="AC327" s="40"/>
      <c r="AD327" s="40"/>
      <c r="AE327" s="40"/>
      <c r="AT327" s="19" t="s">
        <v>171</v>
      </c>
      <c r="AU327" s="19" t="s">
        <v>87</v>
      </c>
    </row>
    <row r="328" s="2" customFormat="1">
      <c r="A328" s="40"/>
      <c r="B328" s="41"/>
      <c r="C328" s="42"/>
      <c r="D328" s="224" t="s">
        <v>173</v>
      </c>
      <c r="E328" s="42"/>
      <c r="F328" s="225" t="s">
        <v>406</v>
      </c>
      <c r="G328" s="42"/>
      <c r="H328" s="42"/>
      <c r="I328" s="221"/>
      <c r="J328" s="221"/>
      <c r="K328" s="42"/>
      <c r="L328" s="42"/>
      <c r="M328" s="46"/>
      <c r="N328" s="222"/>
      <c r="O328" s="223"/>
      <c r="P328" s="86"/>
      <c r="Q328" s="86"/>
      <c r="R328" s="86"/>
      <c r="S328" s="86"/>
      <c r="T328" s="86"/>
      <c r="U328" s="86"/>
      <c r="V328" s="86"/>
      <c r="W328" s="86"/>
      <c r="X328" s="86"/>
      <c r="Y328" s="87"/>
      <c r="Z328" s="40"/>
      <c r="AA328" s="40"/>
      <c r="AB328" s="40"/>
      <c r="AC328" s="40"/>
      <c r="AD328" s="40"/>
      <c r="AE328" s="40"/>
      <c r="AT328" s="19" t="s">
        <v>173</v>
      </c>
      <c r="AU328" s="19" t="s">
        <v>87</v>
      </c>
    </row>
    <row r="329" s="2" customFormat="1">
      <c r="A329" s="40"/>
      <c r="B329" s="41"/>
      <c r="C329" s="42"/>
      <c r="D329" s="219" t="s">
        <v>175</v>
      </c>
      <c r="E329" s="42"/>
      <c r="F329" s="226" t="s">
        <v>407</v>
      </c>
      <c r="G329" s="42"/>
      <c r="H329" s="42"/>
      <c r="I329" s="221"/>
      <c r="J329" s="221"/>
      <c r="K329" s="42"/>
      <c r="L329" s="42"/>
      <c r="M329" s="46"/>
      <c r="N329" s="222"/>
      <c r="O329" s="223"/>
      <c r="P329" s="86"/>
      <c r="Q329" s="86"/>
      <c r="R329" s="86"/>
      <c r="S329" s="86"/>
      <c r="T329" s="86"/>
      <c r="U329" s="86"/>
      <c r="V329" s="86"/>
      <c r="W329" s="86"/>
      <c r="X329" s="86"/>
      <c r="Y329" s="87"/>
      <c r="Z329" s="40"/>
      <c r="AA329" s="40"/>
      <c r="AB329" s="40"/>
      <c r="AC329" s="40"/>
      <c r="AD329" s="40"/>
      <c r="AE329" s="40"/>
      <c r="AT329" s="19" t="s">
        <v>175</v>
      </c>
      <c r="AU329" s="19" t="s">
        <v>87</v>
      </c>
    </row>
    <row r="330" s="13" customFormat="1">
      <c r="A330" s="13"/>
      <c r="B330" s="227"/>
      <c r="C330" s="228"/>
      <c r="D330" s="219" t="s">
        <v>177</v>
      </c>
      <c r="E330" s="229" t="s">
        <v>20</v>
      </c>
      <c r="F330" s="230" t="s">
        <v>400</v>
      </c>
      <c r="G330" s="228"/>
      <c r="H330" s="231">
        <v>6</v>
      </c>
      <c r="I330" s="232"/>
      <c r="J330" s="232"/>
      <c r="K330" s="228"/>
      <c r="L330" s="228"/>
      <c r="M330" s="233"/>
      <c r="N330" s="234"/>
      <c r="O330" s="235"/>
      <c r="P330" s="235"/>
      <c r="Q330" s="235"/>
      <c r="R330" s="235"/>
      <c r="S330" s="235"/>
      <c r="T330" s="235"/>
      <c r="U330" s="235"/>
      <c r="V330" s="235"/>
      <c r="W330" s="235"/>
      <c r="X330" s="235"/>
      <c r="Y330" s="236"/>
      <c r="Z330" s="13"/>
      <c r="AA330" s="13"/>
      <c r="AB330" s="13"/>
      <c r="AC330" s="13"/>
      <c r="AD330" s="13"/>
      <c r="AE330" s="13"/>
      <c r="AT330" s="237" t="s">
        <v>177</v>
      </c>
      <c r="AU330" s="237" t="s">
        <v>87</v>
      </c>
      <c r="AV330" s="13" t="s">
        <v>87</v>
      </c>
      <c r="AW330" s="13" t="s">
        <v>5</v>
      </c>
      <c r="AX330" s="13" t="s">
        <v>77</v>
      </c>
      <c r="AY330" s="237" t="s">
        <v>162</v>
      </c>
    </row>
    <row r="331" s="13" customFormat="1">
      <c r="A331" s="13"/>
      <c r="B331" s="227"/>
      <c r="C331" s="228"/>
      <c r="D331" s="219" t="s">
        <v>177</v>
      </c>
      <c r="E331" s="229" t="s">
        <v>20</v>
      </c>
      <c r="F331" s="230" t="s">
        <v>401</v>
      </c>
      <c r="G331" s="228"/>
      <c r="H331" s="231">
        <v>178</v>
      </c>
      <c r="I331" s="232"/>
      <c r="J331" s="232"/>
      <c r="K331" s="228"/>
      <c r="L331" s="228"/>
      <c r="M331" s="233"/>
      <c r="N331" s="234"/>
      <c r="O331" s="235"/>
      <c r="P331" s="235"/>
      <c r="Q331" s="235"/>
      <c r="R331" s="235"/>
      <c r="S331" s="235"/>
      <c r="T331" s="235"/>
      <c r="U331" s="235"/>
      <c r="V331" s="235"/>
      <c r="W331" s="235"/>
      <c r="X331" s="235"/>
      <c r="Y331" s="236"/>
      <c r="Z331" s="13"/>
      <c r="AA331" s="13"/>
      <c r="AB331" s="13"/>
      <c r="AC331" s="13"/>
      <c r="AD331" s="13"/>
      <c r="AE331" s="13"/>
      <c r="AT331" s="237" t="s">
        <v>177</v>
      </c>
      <c r="AU331" s="237" t="s">
        <v>87</v>
      </c>
      <c r="AV331" s="13" t="s">
        <v>87</v>
      </c>
      <c r="AW331" s="13" t="s">
        <v>5</v>
      </c>
      <c r="AX331" s="13" t="s">
        <v>77</v>
      </c>
      <c r="AY331" s="237" t="s">
        <v>162</v>
      </c>
    </row>
    <row r="332" s="15" customFormat="1">
      <c r="A332" s="15"/>
      <c r="B332" s="248"/>
      <c r="C332" s="249"/>
      <c r="D332" s="219" t="s">
        <v>177</v>
      </c>
      <c r="E332" s="250" t="s">
        <v>20</v>
      </c>
      <c r="F332" s="251" t="s">
        <v>195</v>
      </c>
      <c r="G332" s="249"/>
      <c r="H332" s="252">
        <v>184</v>
      </c>
      <c r="I332" s="253"/>
      <c r="J332" s="253"/>
      <c r="K332" s="249"/>
      <c r="L332" s="249"/>
      <c r="M332" s="254"/>
      <c r="N332" s="255"/>
      <c r="O332" s="256"/>
      <c r="P332" s="256"/>
      <c r="Q332" s="256"/>
      <c r="R332" s="256"/>
      <c r="S332" s="256"/>
      <c r="T332" s="256"/>
      <c r="U332" s="256"/>
      <c r="V332" s="256"/>
      <c r="W332" s="256"/>
      <c r="X332" s="256"/>
      <c r="Y332" s="257"/>
      <c r="Z332" s="15"/>
      <c r="AA332" s="15"/>
      <c r="AB332" s="15"/>
      <c r="AC332" s="15"/>
      <c r="AD332" s="15"/>
      <c r="AE332" s="15"/>
      <c r="AT332" s="258" t="s">
        <v>177</v>
      </c>
      <c r="AU332" s="258" t="s">
        <v>87</v>
      </c>
      <c r="AV332" s="15" t="s">
        <v>169</v>
      </c>
      <c r="AW332" s="15" t="s">
        <v>5</v>
      </c>
      <c r="AX332" s="15" t="s">
        <v>85</v>
      </c>
      <c r="AY332" s="258" t="s">
        <v>162</v>
      </c>
    </row>
    <row r="333" s="2" customFormat="1" ht="24.15" customHeight="1">
      <c r="A333" s="40"/>
      <c r="B333" s="41"/>
      <c r="C333" s="205" t="s">
        <v>408</v>
      </c>
      <c r="D333" s="205" t="s">
        <v>164</v>
      </c>
      <c r="E333" s="206" t="s">
        <v>409</v>
      </c>
      <c r="F333" s="207" t="s">
        <v>410</v>
      </c>
      <c r="G333" s="208" t="s">
        <v>204</v>
      </c>
      <c r="H333" s="209">
        <v>55.811999999999998</v>
      </c>
      <c r="I333" s="210"/>
      <c r="J333" s="210"/>
      <c r="K333" s="211">
        <f>ROUND(P333*H333,2)</f>
        <v>0</v>
      </c>
      <c r="L333" s="207" t="s">
        <v>168</v>
      </c>
      <c r="M333" s="46"/>
      <c r="N333" s="212" t="s">
        <v>20</v>
      </c>
      <c r="O333" s="213" t="s">
        <v>46</v>
      </c>
      <c r="P333" s="214">
        <f>I333+J333</f>
        <v>0</v>
      </c>
      <c r="Q333" s="214">
        <f>ROUND(I333*H333,2)</f>
        <v>0</v>
      </c>
      <c r="R333" s="214">
        <f>ROUND(J333*H333,2)</f>
        <v>0</v>
      </c>
      <c r="S333" s="86"/>
      <c r="T333" s="215">
        <f>S333*H333</f>
        <v>0</v>
      </c>
      <c r="U333" s="215">
        <v>0</v>
      </c>
      <c r="V333" s="215">
        <f>U333*H333</f>
        <v>0</v>
      </c>
      <c r="W333" s="215">
        <v>1.3999999999999999</v>
      </c>
      <c r="X333" s="215">
        <f>W333*H333</f>
        <v>78.136799999999994</v>
      </c>
      <c r="Y333" s="216" t="s">
        <v>20</v>
      </c>
      <c r="Z333" s="40"/>
      <c r="AA333" s="40"/>
      <c r="AB333" s="40"/>
      <c r="AC333" s="40"/>
      <c r="AD333" s="40"/>
      <c r="AE333" s="40"/>
      <c r="AR333" s="217" t="s">
        <v>169</v>
      </c>
      <c r="AT333" s="217" t="s">
        <v>164</v>
      </c>
      <c r="AU333" s="217" t="s">
        <v>87</v>
      </c>
      <c r="AY333" s="19" t="s">
        <v>162</v>
      </c>
      <c r="BE333" s="218">
        <f>IF(O333="základní",K333,0)</f>
        <v>0</v>
      </c>
      <c r="BF333" s="218">
        <f>IF(O333="snížená",K333,0)</f>
        <v>0</v>
      </c>
      <c r="BG333" s="218">
        <f>IF(O333="zákl. přenesená",K333,0)</f>
        <v>0</v>
      </c>
      <c r="BH333" s="218">
        <f>IF(O333="sníž. přenesená",K333,0)</f>
        <v>0</v>
      </c>
      <c r="BI333" s="218">
        <f>IF(O333="nulová",K333,0)</f>
        <v>0</v>
      </c>
      <c r="BJ333" s="19" t="s">
        <v>85</v>
      </c>
      <c r="BK333" s="218">
        <f>ROUND(P333*H333,2)</f>
        <v>0</v>
      </c>
      <c r="BL333" s="19" t="s">
        <v>169</v>
      </c>
      <c r="BM333" s="217" t="s">
        <v>411</v>
      </c>
    </row>
    <row r="334" s="2" customFormat="1">
      <c r="A334" s="40"/>
      <c r="B334" s="41"/>
      <c r="C334" s="42"/>
      <c r="D334" s="219" t="s">
        <v>171</v>
      </c>
      <c r="E334" s="42"/>
      <c r="F334" s="220" t="s">
        <v>412</v>
      </c>
      <c r="G334" s="42"/>
      <c r="H334" s="42"/>
      <c r="I334" s="221"/>
      <c r="J334" s="221"/>
      <c r="K334" s="42"/>
      <c r="L334" s="42"/>
      <c r="M334" s="46"/>
      <c r="N334" s="222"/>
      <c r="O334" s="223"/>
      <c r="P334" s="86"/>
      <c r="Q334" s="86"/>
      <c r="R334" s="86"/>
      <c r="S334" s="86"/>
      <c r="T334" s="86"/>
      <c r="U334" s="86"/>
      <c r="V334" s="86"/>
      <c r="W334" s="86"/>
      <c r="X334" s="86"/>
      <c r="Y334" s="87"/>
      <c r="Z334" s="40"/>
      <c r="AA334" s="40"/>
      <c r="AB334" s="40"/>
      <c r="AC334" s="40"/>
      <c r="AD334" s="40"/>
      <c r="AE334" s="40"/>
      <c r="AT334" s="19" t="s">
        <v>171</v>
      </c>
      <c r="AU334" s="19" t="s">
        <v>87</v>
      </c>
    </row>
    <row r="335" s="2" customFormat="1">
      <c r="A335" s="40"/>
      <c r="B335" s="41"/>
      <c r="C335" s="42"/>
      <c r="D335" s="224" t="s">
        <v>173</v>
      </c>
      <c r="E335" s="42"/>
      <c r="F335" s="225" t="s">
        <v>413</v>
      </c>
      <c r="G335" s="42"/>
      <c r="H335" s="42"/>
      <c r="I335" s="221"/>
      <c r="J335" s="221"/>
      <c r="K335" s="42"/>
      <c r="L335" s="42"/>
      <c r="M335" s="46"/>
      <c r="N335" s="222"/>
      <c r="O335" s="223"/>
      <c r="P335" s="86"/>
      <c r="Q335" s="86"/>
      <c r="R335" s="86"/>
      <c r="S335" s="86"/>
      <c r="T335" s="86"/>
      <c r="U335" s="86"/>
      <c r="V335" s="86"/>
      <c r="W335" s="86"/>
      <c r="X335" s="86"/>
      <c r="Y335" s="87"/>
      <c r="Z335" s="40"/>
      <c r="AA335" s="40"/>
      <c r="AB335" s="40"/>
      <c r="AC335" s="40"/>
      <c r="AD335" s="40"/>
      <c r="AE335" s="40"/>
      <c r="AT335" s="19" t="s">
        <v>173</v>
      </c>
      <c r="AU335" s="19" t="s">
        <v>87</v>
      </c>
    </row>
    <row r="336" s="2" customFormat="1">
      <c r="A336" s="40"/>
      <c r="B336" s="41"/>
      <c r="C336" s="42"/>
      <c r="D336" s="219" t="s">
        <v>175</v>
      </c>
      <c r="E336" s="42"/>
      <c r="F336" s="226" t="s">
        <v>407</v>
      </c>
      <c r="G336" s="42"/>
      <c r="H336" s="42"/>
      <c r="I336" s="221"/>
      <c r="J336" s="221"/>
      <c r="K336" s="42"/>
      <c r="L336" s="42"/>
      <c r="M336" s="46"/>
      <c r="N336" s="222"/>
      <c r="O336" s="223"/>
      <c r="P336" s="86"/>
      <c r="Q336" s="86"/>
      <c r="R336" s="86"/>
      <c r="S336" s="86"/>
      <c r="T336" s="86"/>
      <c r="U336" s="86"/>
      <c r="V336" s="86"/>
      <c r="W336" s="86"/>
      <c r="X336" s="86"/>
      <c r="Y336" s="87"/>
      <c r="Z336" s="40"/>
      <c r="AA336" s="40"/>
      <c r="AB336" s="40"/>
      <c r="AC336" s="40"/>
      <c r="AD336" s="40"/>
      <c r="AE336" s="40"/>
      <c r="AT336" s="19" t="s">
        <v>175</v>
      </c>
      <c r="AU336" s="19" t="s">
        <v>87</v>
      </c>
    </row>
    <row r="337" s="13" customFormat="1">
      <c r="A337" s="13"/>
      <c r="B337" s="227"/>
      <c r="C337" s="228"/>
      <c r="D337" s="219" t="s">
        <v>177</v>
      </c>
      <c r="E337" s="229" t="s">
        <v>20</v>
      </c>
      <c r="F337" s="230" t="s">
        <v>414</v>
      </c>
      <c r="G337" s="228"/>
      <c r="H337" s="231">
        <v>55.811999999999998</v>
      </c>
      <c r="I337" s="232"/>
      <c r="J337" s="232"/>
      <c r="K337" s="228"/>
      <c r="L337" s="228"/>
      <c r="M337" s="233"/>
      <c r="N337" s="234"/>
      <c r="O337" s="235"/>
      <c r="P337" s="235"/>
      <c r="Q337" s="235"/>
      <c r="R337" s="235"/>
      <c r="S337" s="235"/>
      <c r="T337" s="235"/>
      <c r="U337" s="235"/>
      <c r="V337" s="235"/>
      <c r="W337" s="235"/>
      <c r="X337" s="235"/>
      <c r="Y337" s="236"/>
      <c r="Z337" s="13"/>
      <c r="AA337" s="13"/>
      <c r="AB337" s="13"/>
      <c r="AC337" s="13"/>
      <c r="AD337" s="13"/>
      <c r="AE337" s="13"/>
      <c r="AT337" s="237" t="s">
        <v>177</v>
      </c>
      <c r="AU337" s="237" t="s">
        <v>87</v>
      </c>
      <c r="AV337" s="13" t="s">
        <v>87</v>
      </c>
      <c r="AW337" s="13" t="s">
        <v>5</v>
      </c>
      <c r="AX337" s="13" t="s">
        <v>85</v>
      </c>
      <c r="AY337" s="237" t="s">
        <v>162</v>
      </c>
    </row>
    <row r="338" s="2" customFormat="1">
      <c r="A338" s="40"/>
      <c r="B338" s="41"/>
      <c r="C338" s="42"/>
      <c r="D338" s="219" t="s">
        <v>219</v>
      </c>
      <c r="E338" s="42"/>
      <c r="F338" s="259" t="s">
        <v>220</v>
      </c>
      <c r="G338" s="42"/>
      <c r="H338" s="42"/>
      <c r="I338" s="42"/>
      <c r="J338" s="42"/>
      <c r="K338" s="42"/>
      <c r="L338" s="42"/>
      <c r="M338" s="46"/>
      <c r="N338" s="222"/>
      <c r="O338" s="223"/>
      <c r="P338" s="86"/>
      <c r="Q338" s="86"/>
      <c r="R338" s="86"/>
      <c r="S338" s="86"/>
      <c r="T338" s="86"/>
      <c r="U338" s="86"/>
      <c r="V338" s="86"/>
      <c r="W338" s="86"/>
      <c r="X338" s="86"/>
      <c r="Y338" s="87"/>
      <c r="Z338" s="40"/>
      <c r="AA338" s="40"/>
      <c r="AB338" s="40"/>
      <c r="AC338" s="40"/>
      <c r="AD338" s="40"/>
      <c r="AE338" s="40"/>
      <c r="AU338" s="19" t="s">
        <v>87</v>
      </c>
    </row>
    <row r="339" s="2" customFormat="1">
      <c r="A339" s="40"/>
      <c r="B339" s="41"/>
      <c r="C339" s="42"/>
      <c r="D339" s="219" t="s">
        <v>219</v>
      </c>
      <c r="E339" s="42"/>
      <c r="F339" s="260" t="s">
        <v>91</v>
      </c>
      <c r="G339" s="42"/>
      <c r="H339" s="261">
        <v>465.10000000000002</v>
      </c>
      <c r="I339" s="42"/>
      <c r="J339" s="42"/>
      <c r="K339" s="42"/>
      <c r="L339" s="42"/>
      <c r="M339" s="46"/>
      <c r="N339" s="222"/>
      <c r="O339" s="223"/>
      <c r="P339" s="86"/>
      <c r="Q339" s="86"/>
      <c r="R339" s="86"/>
      <c r="S339" s="86"/>
      <c r="T339" s="86"/>
      <c r="U339" s="86"/>
      <c r="V339" s="86"/>
      <c r="W339" s="86"/>
      <c r="X339" s="86"/>
      <c r="Y339" s="87"/>
      <c r="Z339" s="40"/>
      <c r="AA339" s="40"/>
      <c r="AB339" s="40"/>
      <c r="AC339" s="40"/>
      <c r="AD339" s="40"/>
      <c r="AE339" s="40"/>
      <c r="AU339" s="19" t="s">
        <v>87</v>
      </c>
    </row>
    <row r="340" s="2" customFormat="1">
      <c r="A340" s="40"/>
      <c r="B340" s="41"/>
      <c r="C340" s="205" t="s">
        <v>415</v>
      </c>
      <c r="D340" s="272" t="s">
        <v>164</v>
      </c>
      <c r="E340" s="206" t="s">
        <v>416</v>
      </c>
      <c r="F340" s="207" t="s">
        <v>417</v>
      </c>
      <c r="G340" s="208" t="s">
        <v>90</v>
      </c>
      <c r="H340" s="209">
        <v>606.71000000000004</v>
      </c>
      <c r="I340" s="210"/>
      <c r="J340" s="210"/>
      <c r="K340" s="211">
        <f>ROUND(P340*H340,2)</f>
        <v>0</v>
      </c>
      <c r="L340" s="207" t="s">
        <v>168</v>
      </c>
      <c r="M340" s="46"/>
      <c r="N340" s="212" t="s">
        <v>20</v>
      </c>
      <c r="O340" s="213" t="s">
        <v>46</v>
      </c>
      <c r="P340" s="214">
        <f>I340+J340</f>
        <v>0</v>
      </c>
      <c r="Q340" s="214">
        <f>ROUND(I340*H340,2)</f>
        <v>0</v>
      </c>
      <c r="R340" s="214">
        <f>ROUND(J340*H340,2)</f>
        <v>0</v>
      </c>
      <c r="S340" s="86"/>
      <c r="T340" s="215">
        <f>S340*H340</f>
        <v>0</v>
      </c>
      <c r="U340" s="215">
        <v>0</v>
      </c>
      <c r="V340" s="215">
        <f>U340*H340</f>
        <v>0</v>
      </c>
      <c r="W340" s="215">
        <v>0.0040000000000000001</v>
      </c>
      <c r="X340" s="215">
        <f>W340*H340</f>
        <v>2.4268400000000003</v>
      </c>
      <c r="Y340" s="216" t="s">
        <v>20</v>
      </c>
      <c r="Z340" s="40"/>
      <c r="AA340" s="40"/>
      <c r="AB340" s="40"/>
      <c r="AC340" s="40"/>
      <c r="AD340" s="40"/>
      <c r="AE340" s="40"/>
      <c r="AR340" s="217" t="s">
        <v>169</v>
      </c>
      <c r="AT340" s="217" t="s">
        <v>164</v>
      </c>
      <c r="AU340" s="217" t="s">
        <v>87</v>
      </c>
      <c r="AY340" s="19" t="s">
        <v>162</v>
      </c>
      <c r="BE340" s="218">
        <f>IF(O340="základní",K340,0)</f>
        <v>0</v>
      </c>
      <c r="BF340" s="218">
        <f>IF(O340="snížená",K340,0)</f>
        <v>0</v>
      </c>
      <c r="BG340" s="218">
        <f>IF(O340="zákl. přenesená",K340,0)</f>
        <v>0</v>
      </c>
      <c r="BH340" s="218">
        <f>IF(O340="sníž. přenesená",K340,0)</f>
        <v>0</v>
      </c>
      <c r="BI340" s="218">
        <f>IF(O340="nulová",K340,0)</f>
        <v>0</v>
      </c>
      <c r="BJ340" s="19" t="s">
        <v>85</v>
      </c>
      <c r="BK340" s="218">
        <f>ROUND(P340*H340,2)</f>
        <v>0</v>
      </c>
      <c r="BL340" s="19" t="s">
        <v>169</v>
      </c>
      <c r="BM340" s="217" t="s">
        <v>418</v>
      </c>
    </row>
    <row r="341" s="2" customFormat="1">
      <c r="A341" s="40"/>
      <c r="B341" s="41"/>
      <c r="C341" s="42"/>
      <c r="D341" s="219" t="s">
        <v>171</v>
      </c>
      <c r="E341" s="42"/>
      <c r="F341" s="220" t="s">
        <v>419</v>
      </c>
      <c r="G341" s="42"/>
      <c r="H341" s="42"/>
      <c r="I341" s="221"/>
      <c r="J341" s="221"/>
      <c r="K341" s="42"/>
      <c r="L341" s="42"/>
      <c r="M341" s="46"/>
      <c r="N341" s="222"/>
      <c r="O341" s="223"/>
      <c r="P341" s="86"/>
      <c r="Q341" s="86"/>
      <c r="R341" s="86"/>
      <c r="S341" s="86"/>
      <c r="T341" s="86"/>
      <c r="U341" s="86"/>
      <c r="V341" s="86"/>
      <c r="W341" s="86"/>
      <c r="X341" s="86"/>
      <c r="Y341" s="87"/>
      <c r="Z341" s="40"/>
      <c r="AA341" s="40"/>
      <c r="AB341" s="40"/>
      <c r="AC341" s="40"/>
      <c r="AD341" s="40"/>
      <c r="AE341" s="40"/>
      <c r="AT341" s="19" t="s">
        <v>171</v>
      </c>
      <c r="AU341" s="19" t="s">
        <v>87</v>
      </c>
    </row>
    <row r="342" s="2" customFormat="1">
      <c r="A342" s="40"/>
      <c r="B342" s="41"/>
      <c r="C342" s="42"/>
      <c r="D342" s="224" t="s">
        <v>173</v>
      </c>
      <c r="E342" s="42"/>
      <c r="F342" s="225" t="s">
        <v>420</v>
      </c>
      <c r="G342" s="42"/>
      <c r="H342" s="42"/>
      <c r="I342" s="221"/>
      <c r="J342" s="221"/>
      <c r="K342" s="42"/>
      <c r="L342" s="42"/>
      <c r="M342" s="46"/>
      <c r="N342" s="222"/>
      <c r="O342" s="223"/>
      <c r="P342" s="86"/>
      <c r="Q342" s="86"/>
      <c r="R342" s="86"/>
      <c r="S342" s="86"/>
      <c r="T342" s="86"/>
      <c r="U342" s="86"/>
      <c r="V342" s="86"/>
      <c r="W342" s="86"/>
      <c r="X342" s="86"/>
      <c r="Y342" s="87"/>
      <c r="Z342" s="40"/>
      <c r="AA342" s="40"/>
      <c r="AB342" s="40"/>
      <c r="AC342" s="40"/>
      <c r="AD342" s="40"/>
      <c r="AE342" s="40"/>
      <c r="AT342" s="19" t="s">
        <v>173</v>
      </c>
      <c r="AU342" s="19" t="s">
        <v>87</v>
      </c>
    </row>
    <row r="343" s="2" customFormat="1">
      <c r="A343" s="40"/>
      <c r="B343" s="41"/>
      <c r="C343" s="42"/>
      <c r="D343" s="219" t="s">
        <v>175</v>
      </c>
      <c r="E343" s="42"/>
      <c r="F343" s="226" t="s">
        <v>296</v>
      </c>
      <c r="G343" s="42"/>
      <c r="H343" s="42"/>
      <c r="I343" s="221"/>
      <c r="J343" s="221"/>
      <c r="K343" s="42"/>
      <c r="L343" s="42"/>
      <c r="M343" s="46"/>
      <c r="N343" s="222"/>
      <c r="O343" s="223"/>
      <c r="P343" s="86"/>
      <c r="Q343" s="86"/>
      <c r="R343" s="86"/>
      <c r="S343" s="86"/>
      <c r="T343" s="86"/>
      <c r="U343" s="86"/>
      <c r="V343" s="86"/>
      <c r="W343" s="86"/>
      <c r="X343" s="86"/>
      <c r="Y343" s="87"/>
      <c r="Z343" s="40"/>
      <c r="AA343" s="40"/>
      <c r="AB343" s="40"/>
      <c r="AC343" s="40"/>
      <c r="AD343" s="40"/>
      <c r="AE343" s="40"/>
      <c r="AT343" s="19" t="s">
        <v>175</v>
      </c>
      <c r="AU343" s="19" t="s">
        <v>87</v>
      </c>
    </row>
    <row r="344" s="14" customFormat="1">
      <c r="A344" s="14"/>
      <c r="B344" s="238"/>
      <c r="C344" s="239"/>
      <c r="D344" s="219" t="s">
        <v>177</v>
      </c>
      <c r="E344" s="240" t="s">
        <v>20</v>
      </c>
      <c r="F344" s="241" t="s">
        <v>365</v>
      </c>
      <c r="G344" s="239"/>
      <c r="H344" s="240" t="s">
        <v>20</v>
      </c>
      <c r="I344" s="242"/>
      <c r="J344" s="242"/>
      <c r="K344" s="239"/>
      <c r="L344" s="239"/>
      <c r="M344" s="243"/>
      <c r="N344" s="244"/>
      <c r="O344" s="245"/>
      <c r="P344" s="245"/>
      <c r="Q344" s="245"/>
      <c r="R344" s="245"/>
      <c r="S344" s="245"/>
      <c r="T344" s="245"/>
      <c r="U344" s="245"/>
      <c r="V344" s="245"/>
      <c r="W344" s="245"/>
      <c r="X344" s="245"/>
      <c r="Y344" s="246"/>
      <c r="Z344" s="14"/>
      <c r="AA344" s="14"/>
      <c r="AB344" s="14"/>
      <c r="AC344" s="14"/>
      <c r="AD344" s="14"/>
      <c r="AE344" s="14"/>
      <c r="AT344" s="247" t="s">
        <v>177</v>
      </c>
      <c r="AU344" s="247" t="s">
        <v>87</v>
      </c>
      <c r="AV344" s="14" t="s">
        <v>85</v>
      </c>
      <c r="AW344" s="14" t="s">
        <v>5</v>
      </c>
      <c r="AX344" s="14" t="s">
        <v>77</v>
      </c>
      <c r="AY344" s="247" t="s">
        <v>162</v>
      </c>
    </row>
    <row r="345" s="13" customFormat="1">
      <c r="A345" s="13"/>
      <c r="B345" s="227"/>
      <c r="C345" s="228"/>
      <c r="D345" s="219" t="s">
        <v>177</v>
      </c>
      <c r="E345" s="229" t="s">
        <v>20</v>
      </c>
      <c r="F345" s="230" t="s">
        <v>366</v>
      </c>
      <c r="G345" s="228"/>
      <c r="H345" s="231">
        <v>496.30000000000001</v>
      </c>
      <c r="I345" s="232"/>
      <c r="J345" s="232"/>
      <c r="K345" s="228"/>
      <c r="L345" s="228"/>
      <c r="M345" s="233"/>
      <c r="N345" s="234"/>
      <c r="O345" s="235"/>
      <c r="P345" s="235"/>
      <c r="Q345" s="235"/>
      <c r="R345" s="235"/>
      <c r="S345" s="235"/>
      <c r="T345" s="235"/>
      <c r="U345" s="235"/>
      <c r="V345" s="235"/>
      <c r="W345" s="235"/>
      <c r="X345" s="235"/>
      <c r="Y345" s="236"/>
      <c r="Z345" s="13"/>
      <c r="AA345" s="13"/>
      <c r="AB345" s="13"/>
      <c r="AC345" s="13"/>
      <c r="AD345" s="13"/>
      <c r="AE345" s="13"/>
      <c r="AT345" s="237" t="s">
        <v>177</v>
      </c>
      <c r="AU345" s="237" t="s">
        <v>87</v>
      </c>
      <c r="AV345" s="13" t="s">
        <v>87</v>
      </c>
      <c r="AW345" s="13" t="s">
        <v>5</v>
      </c>
      <c r="AX345" s="13" t="s">
        <v>77</v>
      </c>
      <c r="AY345" s="237" t="s">
        <v>162</v>
      </c>
    </row>
    <row r="346" s="13" customFormat="1">
      <c r="A346" s="13"/>
      <c r="B346" s="227"/>
      <c r="C346" s="228"/>
      <c r="D346" s="219" t="s">
        <v>177</v>
      </c>
      <c r="E346" s="229" t="s">
        <v>20</v>
      </c>
      <c r="F346" s="230" t="s">
        <v>367</v>
      </c>
      <c r="G346" s="228"/>
      <c r="H346" s="231">
        <v>181.80000000000001</v>
      </c>
      <c r="I346" s="232"/>
      <c r="J346" s="232"/>
      <c r="K346" s="228"/>
      <c r="L346" s="228"/>
      <c r="M346" s="233"/>
      <c r="N346" s="234"/>
      <c r="O346" s="235"/>
      <c r="P346" s="235"/>
      <c r="Q346" s="235"/>
      <c r="R346" s="235"/>
      <c r="S346" s="235"/>
      <c r="T346" s="235"/>
      <c r="U346" s="235"/>
      <c r="V346" s="235"/>
      <c r="W346" s="235"/>
      <c r="X346" s="235"/>
      <c r="Y346" s="236"/>
      <c r="Z346" s="13"/>
      <c r="AA346" s="13"/>
      <c r="AB346" s="13"/>
      <c r="AC346" s="13"/>
      <c r="AD346" s="13"/>
      <c r="AE346" s="13"/>
      <c r="AT346" s="237" t="s">
        <v>177</v>
      </c>
      <c r="AU346" s="237" t="s">
        <v>87</v>
      </c>
      <c r="AV346" s="13" t="s">
        <v>87</v>
      </c>
      <c r="AW346" s="13" t="s">
        <v>5</v>
      </c>
      <c r="AX346" s="13" t="s">
        <v>77</v>
      </c>
      <c r="AY346" s="237" t="s">
        <v>162</v>
      </c>
    </row>
    <row r="347" s="13" customFormat="1">
      <c r="A347" s="13"/>
      <c r="B347" s="227"/>
      <c r="C347" s="228"/>
      <c r="D347" s="219" t="s">
        <v>177</v>
      </c>
      <c r="E347" s="229" t="s">
        <v>20</v>
      </c>
      <c r="F347" s="230" t="s">
        <v>302</v>
      </c>
      <c r="G347" s="228"/>
      <c r="H347" s="231">
        <v>-28.399999999999999</v>
      </c>
      <c r="I347" s="232"/>
      <c r="J347" s="232"/>
      <c r="K347" s="228"/>
      <c r="L347" s="228"/>
      <c r="M347" s="233"/>
      <c r="N347" s="234"/>
      <c r="O347" s="235"/>
      <c r="P347" s="235"/>
      <c r="Q347" s="235"/>
      <c r="R347" s="235"/>
      <c r="S347" s="235"/>
      <c r="T347" s="235"/>
      <c r="U347" s="235"/>
      <c r="V347" s="235"/>
      <c r="W347" s="235"/>
      <c r="X347" s="235"/>
      <c r="Y347" s="236"/>
      <c r="Z347" s="13"/>
      <c r="AA347" s="13"/>
      <c r="AB347" s="13"/>
      <c r="AC347" s="13"/>
      <c r="AD347" s="13"/>
      <c r="AE347" s="13"/>
      <c r="AT347" s="237" t="s">
        <v>177</v>
      </c>
      <c r="AU347" s="237" t="s">
        <v>87</v>
      </c>
      <c r="AV347" s="13" t="s">
        <v>87</v>
      </c>
      <c r="AW347" s="13" t="s">
        <v>5</v>
      </c>
      <c r="AX347" s="13" t="s">
        <v>77</v>
      </c>
      <c r="AY347" s="237" t="s">
        <v>162</v>
      </c>
    </row>
    <row r="348" s="13" customFormat="1">
      <c r="A348" s="13"/>
      <c r="B348" s="227"/>
      <c r="C348" s="228"/>
      <c r="D348" s="219" t="s">
        <v>177</v>
      </c>
      <c r="E348" s="229" t="s">
        <v>20</v>
      </c>
      <c r="F348" s="230" t="s">
        <v>303</v>
      </c>
      <c r="G348" s="228"/>
      <c r="H348" s="231">
        <v>-26.300000000000001</v>
      </c>
      <c r="I348" s="232"/>
      <c r="J348" s="232"/>
      <c r="K348" s="228"/>
      <c r="L348" s="228"/>
      <c r="M348" s="233"/>
      <c r="N348" s="234"/>
      <c r="O348" s="235"/>
      <c r="P348" s="235"/>
      <c r="Q348" s="235"/>
      <c r="R348" s="235"/>
      <c r="S348" s="235"/>
      <c r="T348" s="235"/>
      <c r="U348" s="235"/>
      <c r="V348" s="235"/>
      <c r="W348" s="235"/>
      <c r="X348" s="235"/>
      <c r="Y348" s="236"/>
      <c r="Z348" s="13"/>
      <c r="AA348" s="13"/>
      <c r="AB348" s="13"/>
      <c r="AC348" s="13"/>
      <c r="AD348" s="13"/>
      <c r="AE348" s="13"/>
      <c r="AT348" s="237" t="s">
        <v>177</v>
      </c>
      <c r="AU348" s="237" t="s">
        <v>87</v>
      </c>
      <c r="AV348" s="13" t="s">
        <v>87</v>
      </c>
      <c r="AW348" s="13" t="s">
        <v>5</v>
      </c>
      <c r="AX348" s="13" t="s">
        <v>77</v>
      </c>
      <c r="AY348" s="237" t="s">
        <v>162</v>
      </c>
    </row>
    <row r="349" s="13" customFormat="1">
      <c r="A349" s="13"/>
      <c r="B349" s="227"/>
      <c r="C349" s="228"/>
      <c r="D349" s="219" t="s">
        <v>177</v>
      </c>
      <c r="E349" s="229" t="s">
        <v>20</v>
      </c>
      <c r="F349" s="230" t="s">
        <v>368</v>
      </c>
      <c r="G349" s="228"/>
      <c r="H349" s="231">
        <v>-11.800000000000001</v>
      </c>
      <c r="I349" s="232"/>
      <c r="J349" s="232"/>
      <c r="K349" s="228"/>
      <c r="L349" s="228"/>
      <c r="M349" s="233"/>
      <c r="N349" s="234"/>
      <c r="O349" s="235"/>
      <c r="P349" s="235"/>
      <c r="Q349" s="235"/>
      <c r="R349" s="235"/>
      <c r="S349" s="235"/>
      <c r="T349" s="235"/>
      <c r="U349" s="235"/>
      <c r="V349" s="235"/>
      <c r="W349" s="235"/>
      <c r="X349" s="235"/>
      <c r="Y349" s="236"/>
      <c r="Z349" s="13"/>
      <c r="AA349" s="13"/>
      <c r="AB349" s="13"/>
      <c r="AC349" s="13"/>
      <c r="AD349" s="13"/>
      <c r="AE349" s="13"/>
      <c r="AT349" s="237" t="s">
        <v>177</v>
      </c>
      <c r="AU349" s="237" t="s">
        <v>87</v>
      </c>
      <c r="AV349" s="13" t="s">
        <v>87</v>
      </c>
      <c r="AW349" s="13" t="s">
        <v>5</v>
      </c>
      <c r="AX349" s="13" t="s">
        <v>77</v>
      </c>
      <c r="AY349" s="237" t="s">
        <v>162</v>
      </c>
    </row>
    <row r="350" s="13" customFormat="1">
      <c r="A350" s="13"/>
      <c r="B350" s="227"/>
      <c r="C350" s="228"/>
      <c r="D350" s="219" t="s">
        <v>177</v>
      </c>
      <c r="E350" s="229" t="s">
        <v>20</v>
      </c>
      <c r="F350" s="230" t="s">
        <v>304</v>
      </c>
      <c r="G350" s="228"/>
      <c r="H350" s="231">
        <v>-4.8899999999999997</v>
      </c>
      <c r="I350" s="232"/>
      <c r="J350" s="232"/>
      <c r="K350" s="228"/>
      <c r="L350" s="228"/>
      <c r="M350" s="233"/>
      <c r="N350" s="234"/>
      <c r="O350" s="235"/>
      <c r="P350" s="235"/>
      <c r="Q350" s="235"/>
      <c r="R350" s="235"/>
      <c r="S350" s="235"/>
      <c r="T350" s="235"/>
      <c r="U350" s="235"/>
      <c r="V350" s="235"/>
      <c r="W350" s="235"/>
      <c r="X350" s="235"/>
      <c r="Y350" s="236"/>
      <c r="Z350" s="13"/>
      <c r="AA350" s="13"/>
      <c r="AB350" s="13"/>
      <c r="AC350" s="13"/>
      <c r="AD350" s="13"/>
      <c r="AE350" s="13"/>
      <c r="AT350" s="237" t="s">
        <v>177</v>
      </c>
      <c r="AU350" s="237" t="s">
        <v>87</v>
      </c>
      <c r="AV350" s="13" t="s">
        <v>87</v>
      </c>
      <c r="AW350" s="13" t="s">
        <v>5</v>
      </c>
      <c r="AX350" s="13" t="s">
        <v>77</v>
      </c>
      <c r="AY350" s="237" t="s">
        <v>162</v>
      </c>
    </row>
    <row r="351" s="15" customFormat="1">
      <c r="A351" s="15"/>
      <c r="B351" s="248"/>
      <c r="C351" s="249"/>
      <c r="D351" s="219" t="s">
        <v>177</v>
      </c>
      <c r="E351" s="250" t="s">
        <v>20</v>
      </c>
      <c r="F351" s="251" t="s">
        <v>195</v>
      </c>
      <c r="G351" s="249"/>
      <c r="H351" s="252">
        <v>606.71000000000015</v>
      </c>
      <c r="I351" s="253"/>
      <c r="J351" s="253"/>
      <c r="K351" s="249"/>
      <c r="L351" s="249"/>
      <c r="M351" s="254"/>
      <c r="N351" s="255"/>
      <c r="O351" s="256"/>
      <c r="P351" s="256"/>
      <c r="Q351" s="256"/>
      <c r="R351" s="256"/>
      <c r="S351" s="256"/>
      <c r="T351" s="256"/>
      <c r="U351" s="256"/>
      <c r="V351" s="256"/>
      <c r="W351" s="256"/>
      <c r="X351" s="256"/>
      <c r="Y351" s="257"/>
      <c r="Z351" s="15"/>
      <c r="AA351" s="15"/>
      <c r="AB351" s="15"/>
      <c r="AC351" s="15"/>
      <c r="AD351" s="15"/>
      <c r="AE351" s="15"/>
      <c r="AT351" s="258" t="s">
        <v>177</v>
      </c>
      <c r="AU351" s="258" t="s">
        <v>87</v>
      </c>
      <c r="AV351" s="15" t="s">
        <v>169</v>
      </c>
      <c r="AW351" s="15" t="s">
        <v>5</v>
      </c>
      <c r="AX351" s="15" t="s">
        <v>85</v>
      </c>
      <c r="AY351" s="258" t="s">
        <v>162</v>
      </c>
    </row>
    <row r="352" s="2" customFormat="1">
      <c r="A352" s="40"/>
      <c r="B352" s="41"/>
      <c r="C352" s="42"/>
      <c r="D352" s="219" t="s">
        <v>219</v>
      </c>
      <c r="E352" s="42"/>
      <c r="F352" s="259" t="s">
        <v>305</v>
      </c>
      <c r="G352" s="42"/>
      <c r="H352" s="42"/>
      <c r="I352" s="42"/>
      <c r="J352" s="42"/>
      <c r="K352" s="42"/>
      <c r="L352" s="42"/>
      <c r="M352" s="46"/>
      <c r="N352" s="222"/>
      <c r="O352" s="223"/>
      <c r="P352" s="86"/>
      <c r="Q352" s="86"/>
      <c r="R352" s="86"/>
      <c r="S352" s="86"/>
      <c r="T352" s="86"/>
      <c r="U352" s="86"/>
      <c r="V352" s="86"/>
      <c r="W352" s="86"/>
      <c r="X352" s="86"/>
      <c r="Y352" s="87"/>
      <c r="Z352" s="40"/>
      <c r="AA352" s="40"/>
      <c r="AB352" s="40"/>
      <c r="AC352" s="40"/>
      <c r="AD352" s="40"/>
      <c r="AE352" s="40"/>
      <c r="AU352" s="19" t="s">
        <v>87</v>
      </c>
    </row>
    <row r="353" s="2" customFormat="1">
      <c r="A353" s="40"/>
      <c r="B353" s="41"/>
      <c r="C353" s="42"/>
      <c r="D353" s="219" t="s">
        <v>219</v>
      </c>
      <c r="E353" s="42"/>
      <c r="F353" s="260" t="s">
        <v>95</v>
      </c>
      <c r="G353" s="42"/>
      <c r="H353" s="261">
        <v>295.5</v>
      </c>
      <c r="I353" s="42"/>
      <c r="J353" s="42"/>
      <c r="K353" s="42"/>
      <c r="L353" s="42"/>
      <c r="M353" s="46"/>
      <c r="N353" s="222"/>
      <c r="O353" s="223"/>
      <c r="P353" s="86"/>
      <c r="Q353" s="86"/>
      <c r="R353" s="86"/>
      <c r="S353" s="86"/>
      <c r="T353" s="86"/>
      <c r="U353" s="86"/>
      <c r="V353" s="86"/>
      <c r="W353" s="86"/>
      <c r="X353" s="86"/>
      <c r="Y353" s="87"/>
      <c r="Z353" s="40"/>
      <c r="AA353" s="40"/>
      <c r="AB353" s="40"/>
      <c r="AC353" s="40"/>
      <c r="AD353" s="40"/>
      <c r="AE353" s="40"/>
      <c r="AU353" s="19" t="s">
        <v>87</v>
      </c>
    </row>
    <row r="354" s="2" customFormat="1">
      <c r="A354" s="40"/>
      <c r="B354" s="41"/>
      <c r="C354" s="42"/>
      <c r="D354" s="219" t="s">
        <v>219</v>
      </c>
      <c r="E354" s="42"/>
      <c r="F354" s="259" t="s">
        <v>220</v>
      </c>
      <c r="G354" s="42"/>
      <c r="H354" s="42"/>
      <c r="I354" s="42"/>
      <c r="J354" s="42"/>
      <c r="K354" s="42"/>
      <c r="L354" s="42"/>
      <c r="M354" s="46"/>
      <c r="N354" s="222"/>
      <c r="O354" s="223"/>
      <c r="P354" s="86"/>
      <c r="Q354" s="86"/>
      <c r="R354" s="86"/>
      <c r="S354" s="86"/>
      <c r="T354" s="86"/>
      <c r="U354" s="86"/>
      <c r="V354" s="86"/>
      <c r="W354" s="86"/>
      <c r="X354" s="86"/>
      <c r="Y354" s="87"/>
      <c r="Z354" s="40"/>
      <c r="AA354" s="40"/>
      <c r="AB354" s="40"/>
      <c r="AC354" s="40"/>
      <c r="AD354" s="40"/>
      <c r="AE354" s="40"/>
      <c r="AU354" s="19" t="s">
        <v>87</v>
      </c>
    </row>
    <row r="355" s="2" customFormat="1">
      <c r="A355" s="40"/>
      <c r="B355" s="41"/>
      <c r="C355" s="42"/>
      <c r="D355" s="219" t="s">
        <v>219</v>
      </c>
      <c r="E355" s="42"/>
      <c r="F355" s="260" t="s">
        <v>91</v>
      </c>
      <c r="G355" s="42"/>
      <c r="H355" s="261">
        <v>465.10000000000002</v>
      </c>
      <c r="I355" s="42"/>
      <c r="J355" s="42"/>
      <c r="K355" s="42"/>
      <c r="L355" s="42"/>
      <c r="M355" s="46"/>
      <c r="N355" s="222"/>
      <c r="O355" s="223"/>
      <c r="P355" s="86"/>
      <c r="Q355" s="86"/>
      <c r="R355" s="86"/>
      <c r="S355" s="86"/>
      <c r="T355" s="86"/>
      <c r="U355" s="86"/>
      <c r="V355" s="86"/>
      <c r="W355" s="86"/>
      <c r="X355" s="86"/>
      <c r="Y355" s="87"/>
      <c r="Z355" s="40"/>
      <c r="AA355" s="40"/>
      <c r="AB355" s="40"/>
      <c r="AC355" s="40"/>
      <c r="AD355" s="40"/>
      <c r="AE355" s="40"/>
      <c r="AU355" s="19" t="s">
        <v>87</v>
      </c>
    </row>
    <row r="356" s="2" customFormat="1">
      <c r="A356" s="40"/>
      <c r="B356" s="41"/>
      <c r="C356" s="42"/>
      <c r="D356" s="219" t="s">
        <v>219</v>
      </c>
      <c r="E356" s="42"/>
      <c r="F356" s="259" t="s">
        <v>306</v>
      </c>
      <c r="G356" s="42"/>
      <c r="H356" s="42"/>
      <c r="I356" s="42"/>
      <c r="J356" s="42"/>
      <c r="K356" s="42"/>
      <c r="L356" s="42"/>
      <c r="M356" s="46"/>
      <c r="N356" s="222"/>
      <c r="O356" s="223"/>
      <c r="P356" s="86"/>
      <c r="Q356" s="86"/>
      <c r="R356" s="86"/>
      <c r="S356" s="86"/>
      <c r="T356" s="86"/>
      <c r="U356" s="86"/>
      <c r="V356" s="86"/>
      <c r="W356" s="86"/>
      <c r="X356" s="86"/>
      <c r="Y356" s="87"/>
      <c r="Z356" s="40"/>
      <c r="AA356" s="40"/>
      <c r="AB356" s="40"/>
      <c r="AC356" s="40"/>
      <c r="AD356" s="40"/>
      <c r="AE356" s="40"/>
      <c r="AU356" s="19" t="s">
        <v>87</v>
      </c>
    </row>
    <row r="357" s="2" customFormat="1">
      <c r="A357" s="40"/>
      <c r="B357" s="41"/>
      <c r="C357" s="42"/>
      <c r="D357" s="219" t="s">
        <v>219</v>
      </c>
      <c r="E357" s="42"/>
      <c r="F357" s="260" t="s">
        <v>307</v>
      </c>
      <c r="G357" s="42"/>
      <c r="H357" s="261">
        <v>0</v>
      </c>
      <c r="I357" s="42"/>
      <c r="J357" s="42"/>
      <c r="K357" s="42"/>
      <c r="L357" s="42"/>
      <c r="M357" s="46"/>
      <c r="N357" s="222"/>
      <c r="O357" s="223"/>
      <c r="P357" s="86"/>
      <c r="Q357" s="86"/>
      <c r="R357" s="86"/>
      <c r="S357" s="86"/>
      <c r="T357" s="86"/>
      <c r="U357" s="86"/>
      <c r="V357" s="86"/>
      <c r="W357" s="86"/>
      <c r="X357" s="86"/>
      <c r="Y357" s="87"/>
      <c r="Z357" s="40"/>
      <c r="AA357" s="40"/>
      <c r="AB357" s="40"/>
      <c r="AC357" s="40"/>
      <c r="AD357" s="40"/>
      <c r="AE357" s="40"/>
      <c r="AU357" s="19" t="s">
        <v>87</v>
      </c>
    </row>
    <row r="358" s="2" customFormat="1">
      <c r="A358" s="40"/>
      <c r="B358" s="41"/>
      <c r="C358" s="42"/>
      <c r="D358" s="219" t="s">
        <v>219</v>
      </c>
      <c r="E358" s="42"/>
      <c r="F358" s="260" t="s">
        <v>105</v>
      </c>
      <c r="G358" s="42"/>
      <c r="H358" s="261">
        <v>28</v>
      </c>
      <c r="I358" s="42"/>
      <c r="J358" s="42"/>
      <c r="K358" s="42"/>
      <c r="L358" s="42"/>
      <c r="M358" s="46"/>
      <c r="N358" s="222"/>
      <c r="O358" s="223"/>
      <c r="P358" s="86"/>
      <c r="Q358" s="86"/>
      <c r="R358" s="86"/>
      <c r="S358" s="86"/>
      <c r="T358" s="86"/>
      <c r="U358" s="86"/>
      <c r="V358" s="86"/>
      <c r="W358" s="86"/>
      <c r="X358" s="86"/>
      <c r="Y358" s="87"/>
      <c r="Z358" s="40"/>
      <c r="AA358" s="40"/>
      <c r="AB358" s="40"/>
      <c r="AC358" s="40"/>
      <c r="AD358" s="40"/>
      <c r="AE358" s="40"/>
      <c r="AU358" s="19" t="s">
        <v>87</v>
      </c>
    </row>
    <row r="359" s="2" customFormat="1">
      <c r="A359" s="40"/>
      <c r="B359" s="41"/>
      <c r="C359" s="205" t="s">
        <v>421</v>
      </c>
      <c r="D359" s="272" t="s">
        <v>164</v>
      </c>
      <c r="E359" s="206" t="s">
        <v>422</v>
      </c>
      <c r="F359" s="207" t="s">
        <v>423</v>
      </c>
      <c r="G359" s="208" t="s">
        <v>90</v>
      </c>
      <c r="H359" s="209">
        <v>11.800000000000001</v>
      </c>
      <c r="I359" s="210"/>
      <c r="J359" s="210"/>
      <c r="K359" s="211">
        <f>ROUND(P359*H359,2)</f>
        <v>0</v>
      </c>
      <c r="L359" s="207" t="s">
        <v>168</v>
      </c>
      <c r="M359" s="46"/>
      <c r="N359" s="212" t="s">
        <v>20</v>
      </c>
      <c r="O359" s="213" t="s">
        <v>46</v>
      </c>
      <c r="P359" s="214">
        <f>I359+J359</f>
        <v>0</v>
      </c>
      <c r="Q359" s="214">
        <f>ROUND(I359*H359,2)</f>
        <v>0</v>
      </c>
      <c r="R359" s="214">
        <f>ROUND(J359*H359,2)</f>
        <v>0</v>
      </c>
      <c r="S359" s="86"/>
      <c r="T359" s="215">
        <f>S359*H359</f>
        <v>0</v>
      </c>
      <c r="U359" s="215">
        <v>0</v>
      </c>
      <c r="V359" s="215">
        <f>U359*H359</f>
        <v>0</v>
      </c>
      <c r="W359" s="215">
        <v>0.01</v>
      </c>
      <c r="X359" s="215">
        <f>W359*H359</f>
        <v>0.11800000000000001</v>
      </c>
      <c r="Y359" s="216" t="s">
        <v>20</v>
      </c>
      <c r="Z359" s="40"/>
      <c r="AA359" s="40"/>
      <c r="AB359" s="40"/>
      <c r="AC359" s="40"/>
      <c r="AD359" s="40"/>
      <c r="AE359" s="40"/>
      <c r="AR359" s="217" t="s">
        <v>169</v>
      </c>
      <c r="AT359" s="217" t="s">
        <v>164</v>
      </c>
      <c r="AU359" s="217" t="s">
        <v>87</v>
      </c>
      <c r="AY359" s="19" t="s">
        <v>162</v>
      </c>
      <c r="BE359" s="218">
        <f>IF(O359="základní",K359,0)</f>
        <v>0</v>
      </c>
      <c r="BF359" s="218">
        <f>IF(O359="snížená",K359,0)</f>
        <v>0</v>
      </c>
      <c r="BG359" s="218">
        <f>IF(O359="zákl. přenesená",K359,0)</f>
        <v>0</v>
      </c>
      <c r="BH359" s="218">
        <f>IF(O359="sníž. přenesená",K359,0)</f>
        <v>0</v>
      </c>
      <c r="BI359" s="218">
        <f>IF(O359="nulová",K359,0)</f>
        <v>0</v>
      </c>
      <c r="BJ359" s="19" t="s">
        <v>85</v>
      </c>
      <c r="BK359" s="218">
        <f>ROUND(P359*H359,2)</f>
        <v>0</v>
      </c>
      <c r="BL359" s="19" t="s">
        <v>169</v>
      </c>
      <c r="BM359" s="217" t="s">
        <v>424</v>
      </c>
    </row>
    <row r="360" s="2" customFormat="1">
      <c r="A360" s="40"/>
      <c r="B360" s="41"/>
      <c r="C360" s="42"/>
      <c r="D360" s="219" t="s">
        <v>171</v>
      </c>
      <c r="E360" s="42"/>
      <c r="F360" s="220" t="s">
        <v>425</v>
      </c>
      <c r="G360" s="42"/>
      <c r="H360" s="42"/>
      <c r="I360" s="221"/>
      <c r="J360" s="221"/>
      <c r="K360" s="42"/>
      <c r="L360" s="42"/>
      <c r="M360" s="46"/>
      <c r="N360" s="222"/>
      <c r="O360" s="223"/>
      <c r="P360" s="86"/>
      <c r="Q360" s="86"/>
      <c r="R360" s="86"/>
      <c r="S360" s="86"/>
      <c r="T360" s="86"/>
      <c r="U360" s="86"/>
      <c r="V360" s="86"/>
      <c r="W360" s="86"/>
      <c r="X360" s="86"/>
      <c r="Y360" s="87"/>
      <c r="Z360" s="40"/>
      <c r="AA360" s="40"/>
      <c r="AB360" s="40"/>
      <c r="AC360" s="40"/>
      <c r="AD360" s="40"/>
      <c r="AE360" s="40"/>
      <c r="AT360" s="19" t="s">
        <v>171</v>
      </c>
      <c r="AU360" s="19" t="s">
        <v>87</v>
      </c>
    </row>
    <row r="361" s="2" customFormat="1">
      <c r="A361" s="40"/>
      <c r="B361" s="41"/>
      <c r="C361" s="42"/>
      <c r="D361" s="224" t="s">
        <v>173</v>
      </c>
      <c r="E361" s="42"/>
      <c r="F361" s="225" t="s">
        <v>426</v>
      </c>
      <c r="G361" s="42"/>
      <c r="H361" s="42"/>
      <c r="I361" s="221"/>
      <c r="J361" s="221"/>
      <c r="K361" s="42"/>
      <c r="L361" s="42"/>
      <c r="M361" s="46"/>
      <c r="N361" s="222"/>
      <c r="O361" s="223"/>
      <c r="P361" s="86"/>
      <c r="Q361" s="86"/>
      <c r="R361" s="86"/>
      <c r="S361" s="86"/>
      <c r="T361" s="86"/>
      <c r="U361" s="86"/>
      <c r="V361" s="86"/>
      <c r="W361" s="86"/>
      <c r="X361" s="86"/>
      <c r="Y361" s="87"/>
      <c r="Z361" s="40"/>
      <c r="AA361" s="40"/>
      <c r="AB361" s="40"/>
      <c r="AC361" s="40"/>
      <c r="AD361" s="40"/>
      <c r="AE361" s="40"/>
      <c r="AT361" s="19" t="s">
        <v>173</v>
      </c>
      <c r="AU361" s="19" t="s">
        <v>87</v>
      </c>
    </row>
    <row r="362" s="2" customFormat="1">
      <c r="A362" s="40"/>
      <c r="B362" s="41"/>
      <c r="C362" s="42"/>
      <c r="D362" s="219" t="s">
        <v>175</v>
      </c>
      <c r="E362" s="42"/>
      <c r="F362" s="226" t="s">
        <v>324</v>
      </c>
      <c r="G362" s="42"/>
      <c r="H362" s="42"/>
      <c r="I362" s="221"/>
      <c r="J362" s="221"/>
      <c r="K362" s="42"/>
      <c r="L362" s="42"/>
      <c r="M362" s="46"/>
      <c r="N362" s="222"/>
      <c r="O362" s="223"/>
      <c r="P362" s="86"/>
      <c r="Q362" s="86"/>
      <c r="R362" s="86"/>
      <c r="S362" s="86"/>
      <c r="T362" s="86"/>
      <c r="U362" s="86"/>
      <c r="V362" s="86"/>
      <c r="W362" s="86"/>
      <c r="X362" s="86"/>
      <c r="Y362" s="87"/>
      <c r="Z362" s="40"/>
      <c r="AA362" s="40"/>
      <c r="AB362" s="40"/>
      <c r="AC362" s="40"/>
      <c r="AD362" s="40"/>
      <c r="AE362" s="40"/>
      <c r="AT362" s="19" t="s">
        <v>175</v>
      </c>
      <c r="AU362" s="19" t="s">
        <v>87</v>
      </c>
    </row>
    <row r="363" s="13" customFormat="1">
      <c r="A363" s="13"/>
      <c r="B363" s="227"/>
      <c r="C363" s="228"/>
      <c r="D363" s="219" t="s">
        <v>177</v>
      </c>
      <c r="E363" s="229" t="s">
        <v>20</v>
      </c>
      <c r="F363" s="230" t="s">
        <v>375</v>
      </c>
      <c r="G363" s="228"/>
      <c r="H363" s="231">
        <v>11.800000000000001</v>
      </c>
      <c r="I363" s="232"/>
      <c r="J363" s="232"/>
      <c r="K363" s="228"/>
      <c r="L363" s="228"/>
      <c r="M363" s="233"/>
      <c r="N363" s="234"/>
      <c r="O363" s="235"/>
      <c r="P363" s="235"/>
      <c r="Q363" s="235"/>
      <c r="R363" s="235"/>
      <c r="S363" s="235"/>
      <c r="T363" s="235"/>
      <c r="U363" s="235"/>
      <c r="V363" s="235"/>
      <c r="W363" s="235"/>
      <c r="X363" s="235"/>
      <c r="Y363" s="236"/>
      <c r="Z363" s="13"/>
      <c r="AA363" s="13"/>
      <c r="AB363" s="13"/>
      <c r="AC363" s="13"/>
      <c r="AD363" s="13"/>
      <c r="AE363" s="13"/>
      <c r="AT363" s="237" t="s">
        <v>177</v>
      </c>
      <c r="AU363" s="237" t="s">
        <v>87</v>
      </c>
      <c r="AV363" s="13" t="s">
        <v>87</v>
      </c>
      <c r="AW363" s="13" t="s">
        <v>5</v>
      </c>
      <c r="AX363" s="13" t="s">
        <v>85</v>
      </c>
      <c r="AY363" s="237" t="s">
        <v>162</v>
      </c>
    </row>
    <row r="364" s="2" customFormat="1">
      <c r="A364" s="40"/>
      <c r="B364" s="41"/>
      <c r="C364" s="205" t="s">
        <v>427</v>
      </c>
      <c r="D364" s="272" t="s">
        <v>164</v>
      </c>
      <c r="E364" s="206" t="s">
        <v>428</v>
      </c>
      <c r="F364" s="207" t="s">
        <v>429</v>
      </c>
      <c r="G364" s="208" t="s">
        <v>90</v>
      </c>
      <c r="H364" s="209">
        <v>3899</v>
      </c>
      <c r="I364" s="210"/>
      <c r="J364" s="210"/>
      <c r="K364" s="211">
        <f>ROUND(P364*H364,2)</f>
        <v>0</v>
      </c>
      <c r="L364" s="207" t="s">
        <v>168</v>
      </c>
      <c r="M364" s="46"/>
      <c r="N364" s="212" t="s">
        <v>20</v>
      </c>
      <c r="O364" s="213" t="s">
        <v>46</v>
      </c>
      <c r="P364" s="214">
        <f>I364+J364</f>
        <v>0</v>
      </c>
      <c r="Q364" s="214">
        <f>ROUND(I364*H364,2)</f>
        <v>0</v>
      </c>
      <c r="R364" s="214">
        <f>ROUND(J364*H364,2)</f>
        <v>0</v>
      </c>
      <c r="S364" s="86"/>
      <c r="T364" s="215">
        <f>S364*H364</f>
        <v>0</v>
      </c>
      <c r="U364" s="215">
        <v>0</v>
      </c>
      <c r="V364" s="215">
        <f>U364*H364</f>
        <v>0</v>
      </c>
      <c r="W364" s="215">
        <v>0.0040000000000000001</v>
      </c>
      <c r="X364" s="215">
        <f>W364*H364</f>
        <v>15.596</v>
      </c>
      <c r="Y364" s="216" t="s">
        <v>20</v>
      </c>
      <c r="Z364" s="40"/>
      <c r="AA364" s="40"/>
      <c r="AB364" s="40"/>
      <c r="AC364" s="40"/>
      <c r="AD364" s="40"/>
      <c r="AE364" s="40"/>
      <c r="AR364" s="217" t="s">
        <v>169</v>
      </c>
      <c r="AT364" s="217" t="s">
        <v>164</v>
      </c>
      <c r="AU364" s="217" t="s">
        <v>87</v>
      </c>
      <c r="AY364" s="19" t="s">
        <v>162</v>
      </c>
      <c r="BE364" s="218">
        <f>IF(O364="základní",K364,0)</f>
        <v>0</v>
      </c>
      <c r="BF364" s="218">
        <f>IF(O364="snížená",K364,0)</f>
        <v>0</v>
      </c>
      <c r="BG364" s="218">
        <f>IF(O364="zákl. přenesená",K364,0)</f>
        <v>0</v>
      </c>
      <c r="BH364" s="218">
        <f>IF(O364="sníž. přenesená",K364,0)</f>
        <v>0</v>
      </c>
      <c r="BI364" s="218">
        <f>IF(O364="nulová",K364,0)</f>
        <v>0</v>
      </c>
      <c r="BJ364" s="19" t="s">
        <v>85</v>
      </c>
      <c r="BK364" s="218">
        <f>ROUND(P364*H364,2)</f>
        <v>0</v>
      </c>
      <c r="BL364" s="19" t="s">
        <v>169</v>
      </c>
      <c r="BM364" s="217" t="s">
        <v>430</v>
      </c>
    </row>
    <row r="365" s="2" customFormat="1">
      <c r="A365" s="40"/>
      <c r="B365" s="41"/>
      <c r="C365" s="42"/>
      <c r="D365" s="219" t="s">
        <v>171</v>
      </c>
      <c r="E365" s="42"/>
      <c r="F365" s="220" t="s">
        <v>431</v>
      </c>
      <c r="G365" s="42"/>
      <c r="H365" s="42"/>
      <c r="I365" s="221"/>
      <c r="J365" s="221"/>
      <c r="K365" s="42"/>
      <c r="L365" s="42"/>
      <c r="M365" s="46"/>
      <c r="N365" s="222"/>
      <c r="O365" s="223"/>
      <c r="P365" s="86"/>
      <c r="Q365" s="86"/>
      <c r="R365" s="86"/>
      <c r="S365" s="86"/>
      <c r="T365" s="86"/>
      <c r="U365" s="86"/>
      <c r="V365" s="86"/>
      <c r="W365" s="86"/>
      <c r="X365" s="86"/>
      <c r="Y365" s="87"/>
      <c r="Z365" s="40"/>
      <c r="AA365" s="40"/>
      <c r="AB365" s="40"/>
      <c r="AC365" s="40"/>
      <c r="AD365" s="40"/>
      <c r="AE365" s="40"/>
      <c r="AT365" s="19" t="s">
        <v>171</v>
      </c>
      <c r="AU365" s="19" t="s">
        <v>87</v>
      </c>
    </row>
    <row r="366" s="2" customFormat="1">
      <c r="A366" s="40"/>
      <c r="B366" s="41"/>
      <c r="C366" s="42"/>
      <c r="D366" s="224" t="s">
        <v>173</v>
      </c>
      <c r="E366" s="42"/>
      <c r="F366" s="225" t="s">
        <v>432</v>
      </c>
      <c r="G366" s="42"/>
      <c r="H366" s="42"/>
      <c r="I366" s="221"/>
      <c r="J366" s="221"/>
      <c r="K366" s="42"/>
      <c r="L366" s="42"/>
      <c r="M366" s="46"/>
      <c r="N366" s="222"/>
      <c r="O366" s="223"/>
      <c r="P366" s="86"/>
      <c r="Q366" s="86"/>
      <c r="R366" s="86"/>
      <c r="S366" s="86"/>
      <c r="T366" s="86"/>
      <c r="U366" s="86"/>
      <c r="V366" s="86"/>
      <c r="W366" s="86"/>
      <c r="X366" s="86"/>
      <c r="Y366" s="87"/>
      <c r="Z366" s="40"/>
      <c r="AA366" s="40"/>
      <c r="AB366" s="40"/>
      <c r="AC366" s="40"/>
      <c r="AD366" s="40"/>
      <c r="AE366" s="40"/>
      <c r="AT366" s="19" t="s">
        <v>173</v>
      </c>
      <c r="AU366" s="19" t="s">
        <v>87</v>
      </c>
    </row>
    <row r="367" s="2" customFormat="1">
      <c r="A367" s="40"/>
      <c r="B367" s="41"/>
      <c r="C367" s="42"/>
      <c r="D367" s="219" t="s">
        <v>175</v>
      </c>
      <c r="E367" s="42"/>
      <c r="F367" s="226" t="s">
        <v>296</v>
      </c>
      <c r="G367" s="42"/>
      <c r="H367" s="42"/>
      <c r="I367" s="221"/>
      <c r="J367" s="221"/>
      <c r="K367" s="42"/>
      <c r="L367" s="42"/>
      <c r="M367" s="46"/>
      <c r="N367" s="222"/>
      <c r="O367" s="223"/>
      <c r="P367" s="86"/>
      <c r="Q367" s="86"/>
      <c r="R367" s="86"/>
      <c r="S367" s="86"/>
      <c r="T367" s="86"/>
      <c r="U367" s="86"/>
      <c r="V367" s="86"/>
      <c r="W367" s="86"/>
      <c r="X367" s="86"/>
      <c r="Y367" s="87"/>
      <c r="Z367" s="40"/>
      <c r="AA367" s="40"/>
      <c r="AB367" s="40"/>
      <c r="AC367" s="40"/>
      <c r="AD367" s="40"/>
      <c r="AE367" s="40"/>
      <c r="AT367" s="19" t="s">
        <v>175</v>
      </c>
      <c r="AU367" s="19" t="s">
        <v>87</v>
      </c>
    </row>
    <row r="368" s="13" customFormat="1">
      <c r="A368" s="13"/>
      <c r="B368" s="227"/>
      <c r="C368" s="228"/>
      <c r="D368" s="219" t="s">
        <v>177</v>
      </c>
      <c r="E368" s="229" t="s">
        <v>20</v>
      </c>
      <c r="F368" s="230" t="s">
        <v>325</v>
      </c>
      <c r="G368" s="228"/>
      <c r="H368" s="231">
        <v>2419.1700000000001</v>
      </c>
      <c r="I368" s="232"/>
      <c r="J368" s="232"/>
      <c r="K368" s="228"/>
      <c r="L368" s="228"/>
      <c r="M368" s="233"/>
      <c r="N368" s="234"/>
      <c r="O368" s="235"/>
      <c r="P368" s="235"/>
      <c r="Q368" s="235"/>
      <c r="R368" s="235"/>
      <c r="S368" s="235"/>
      <c r="T368" s="235"/>
      <c r="U368" s="235"/>
      <c r="V368" s="235"/>
      <c r="W368" s="235"/>
      <c r="X368" s="235"/>
      <c r="Y368" s="236"/>
      <c r="Z368" s="13"/>
      <c r="AA368" s="13"/>
      <c r="AB368" s="13"/>
      <c r="AC368" s="13"/>
      <c r="AD368" s="13"/>
      <c r="AE368" s="13"/>
      <c r="AT368" s="237" t="s">
        <v>177</v>
      </c>
      <c r="AU368" s="237" t="s">
        <v>87</v>
      </c>
      <c r="AV368" s="13" t="s">
        <v>87</v>
      </c>
      <c r="AW368" s="13" t="s">
        <v>5</v>
      </c>
      <c r="AX368" s="13" t="s">
        <v>77</v>
      </c>
      <c r="AY368" s="237" t="s">
        <v>162</v>
      </c>
    </row>
    <row r="369" s="13" customFormat="1">
      <c r="A369" s="13"/>
      <c r="B369" s="227"/>
      <c r="C369" s="228"/>
      <c r="D369" s="219" t="s">
        <v>177</v>
      </c>
      <c r="E369" s="229" t="s">
        <v>20</v>
      </c>
      <c r="F369" s="230" t="s">
        <v>355</v>
      </c>
      <c r="G369" s="228"/>
      <c r="H369" s="231">
        <v>1786.8299999999999</v>
      </c>
      <c r="I369" s="232"/>
      <c r="J369" s="232"/>
      <c r="K369" s="228"/>
      <c r="L369" s="228"/>
      <c r="M369" s="233"/>
      <c r="N369" s="234"/>
      <c r="O369" s="235"/>
      <c r="P369" s="235"/>
      <c r="Q369" s="235"/>
      <c r="R369" s="235"/>
      <c r="S369" s="235"/>
      <c r="T369" s="235"/>
      <c r="U369" s="235"/>
      <c r="V369" s="235"/>
      <c r="W369" s="235"/>
      <c r="X369" s="235"/>
      <c r="Y369" s="236"/>
      <c r="Z369" s="13"/>
      <c r="AA369" s="13"/>
      <c r="AB369" s="13"/>
      <c r="AC369" s="13"/>
      <c r="AD369" s="13"/>
      <c r="AE369" s="13"/>
      <c r="AT369" s="237" t="s">
        <v>177</v>
      </c>
      <c r="AU369" s="237" t="s">
        <v>87</v>
      </c>
      <c r="AV369" s="13" t="s">
        <v>87</v>
      </c>
      <c r="AW369" s="13" t="s">
        <v>5</v>
      </c>
      <c r="AX369" s="13" t="s">
        <v>77</v>
      </c>
      <c r="AY369" s="237" t="s">
        <v>162</v>
      </c>
    </row>
    <row r="370" s="13" customFormat="1">
      <c r="A370" s="13"/>
      <c r="B370" s="227"/>
      <c r="C370" s="228"/>
      <c r="D370" s="219" t="s">
        <v>177</v>
      </c>
      <c r="E370" s="229" t="s">
        <v>20</v>
      </c>
      <c r="F370" s="230" t="s">
        <v>356</v>
      </c>
      <c r="G370" s="228"/>
      <c r="H370" s="231">
        <v>-28</v>
      </c>
      <c r="I370" s="232"/>
      <c r="J370" s="232"/>
      <c r="K370" s="228"/>
      <c r="L370" s="228"/>
      <c r="M370" s="233"/>
      <c r="N370" s="234"/>
      <c r="O370" s="235"/>
      <c r="P370" s="235"/>
      <c r="Q370" s="235"/>
      <c r="R370" s="235"/>
      <c r="S370" s="235"/>
      <c r="T370" s="235"/>
      <c r="U370" s="235"/>
      <c r="V370" s="235"/>
      <c r="W370" s="235"/>
      <c r="X370" s="235"/>
      <c r="Y370" s="236"/>
      <c r="Z370" s="13"/>
      <c r="AA370" s="13"/>
      <c r="AB370" s="13"/>
      <c r="AC370" s="13"/>
      <c r="AD370" s="13"/>
      <c r="AE370" s="13"/>
      <c r="AT370" s="237" t="s">
        <v>177</v>
      </c>
      <c r="AU370" s="237" t="s">
        <v>87</v>
      </c>
      <c r="AV370" s="13" t="s">
        <v>87</v>
      </c>
      <c r="AW370" s="13" t="s">
        <v>5</v>
      </c>
      <c r="AX370" s="13" t="s">
        <v>77</v>
      </c>
      <c r="AY370" s="237" t="s">
        <v>162</v>
      </c>
    </row>
    <row r="371" s="13" customFormat="1">
      <c r="A371" s="13"/>
      <c r="B371" s="227"/>
      <c r="C371" s="228"/>
      <c r="D371" s="219" t="s">
        <v>177</v>
      </c>
      <c r="E371" s="229" t="s">
        <v>20</v>
      </c>
      <c r="F371" s="230" t="s">
        <v>357</v>
      </c>
      <c r="G371" s="228"/>
      <c r="H371" s="231">
        <v>-252</v>
      </c>
      <c r="I371" s="232"/>
      <c r="J371" s="232"/>
      <c r="K371" s="228"/>
      <c r="L371" s="228"/>
      <c r="M371" s="233"/>
      <c r="N371" s="234"/>
      <c r="O371" s="235"/>
      <c r="P371" s="235"/>
      <c r="Q371" s="235"/>
      <c r="R371" s="235"/>
      <c r="S371" s="235"/>
      <c r="T371" s="235"/>
      <c r="U371" s="235"/>
      <c r="V371" s="235"/>
      <c r="W371" s="235"/>
      <c r="X371" s="235"/>
      <c r="Y371" s="236"/>
      <c r="Z371" s="13"/>
      <c r="AA371" s="13"/>
      <c r="AB371" s="13"/>
      <c r="AC371" s="13"/>
      <c r="AD371" s="13"/>
      <c r="AE371" s="13"/>
      <c r="AT371" s="237" t="s">
        <v>177</v>
      </c>
      <c r="AU371" s="237" t="s">
        <v>87</v>
      </c>
      <c r="AV371" s="13" t="s">
        <v>87</v>
      </c>
      <c r="AW371" s="13" t="s">
        <v>5</v>
      </c>
      <c r="AX371" s="13" t="s">
        <v>77</v>
      </c>
      <c r="AY371" s="237" t="s">
        <v>162</v>
      </c>
    </row>
    <row r="372" s="13" customFormat="1">
      <c r="A372" s="13"/>
      <c r="B372" s="227"/>
      <c r="C372" s="228"/>
      <c r="D372" s="219" t="s">
        <v>177</v>
      </c>
      <c r="E372" s="229" t="s">
        <v>20</v>
      </c>
      <c r="F372" s="230" t="s">
        <v>358</v>
      </c>
      <c r="G372" s="228"/>
      <c r="H372" s="231">
        <v>-27</v>
      </c>
      <c r="I372" s="232"/>
      <c r="J372" s="232"/>
      <c r="K372" s="228"/>
      <c r="L372" s="228"/>
      <c r="M372" s="233"/>
      <c r="N372" s="234"/>
      <c r="O372" s="235"/>
      <c r="P372" s="235"/>
      <c r="Q372" s="235"/>
      <c r="R372" s="235"/>
      <c r="S372" s="235"/>
      <c r="T372" s="235"/>
      <c r="U372" s="235"/>
      <c r="V372" s="235"/>
      <c r="W372" s="235"/>
      <c r="X372" s="235"/>
      <c r="Y372" s="236"/>
      <c r="Z372" s="13"/>
      <c r="AA372" s="13"/>
      <c r="AB372" s="13"/>
      <c r="AC372" s="13"/>
      <c r="AD372" s="13"/>
      <c r="AE372" s="13"/>
      <c r="AT372" s="237" t="s">
        <v>177</v>
      </c>
      <c r="AU372" s="237" t="s">
        <v>87</v>
      </c>
      <c r="AV372" s="13" t="s">
        <v>87</v>
      </c>
      <c r="AW372" s="13" t="s">
        <v>5</v>
      </c>
      <c r="AX372" s="13" t="s">
        <v>77</v>
      </c>
      <c r="AY372" s="237" t="s">
        <v>162</v>
      </c>
    </row>
    <row r="373" s="15" customFormat="1">
      <c r="A373" s="15"/>
      <c r="B373" s="248"/>
      <c r="C373" s="249"/>
      <c r="D373" s="219" t="s">
        <v>177</v>
      </c>
      <c r="E373" s="250" t="s">
        <v>20</v>
      </c>
      <c r="F373" s="251" t="s">
        <v>195</v>
      </c>
      <c r="G373" s="249"/>
      <c r="H373" s="252">
        <v>3899</v>
      </c>
      <c r="I373" s="253"/>
      <c r="J373" s="253"/>
      <c r="K373" s="249"/>
      <c r="L373" s="249"/>
      <c r="M373" s="254"/>
      <c r="N373" s="255"/>
      <c r="O373" s="256"/>
      <c r="P373" s="256"/>
      <c r="Q373" s="256"/>
      <c r="R373" s="256"/>
      <c r="S373" s="256"/>
      <c r="T373" s="256"/>
      <c r="U373" s="256"/>
      <c r="V373" s="256"/>
      <c r="W373" s="256"/>
      <c r="X373" s="256"/>
      <c r="Y373" s="257"/>
      <c r="Z373" s="15"/>
      <c r="AA373" s="15"/>
      <c r="AB373" s="15"/>
      <c r="AC373" s="15"/>
      <c r="AD373" s="15"/>
      <c r="AE373" s="15"/>
      <c r="AT373" s="258" t="s">
        <v>177</v>
      </c>
      <c r="AU373" s="258" t="s">
        <v>87</v>
      </c>
      <c r="AV373" s="15" t="s">
        <v>169</v>
      </c>
      <c r="AW373" s="15" t="s">
        <v>5</v>
      </c>
      <c r="AX373" s="15" t="s">
        <v>85</v>
      </c>
      <c r="AY373" s="258" t="s">
        <v>162</v>
      </c>
    </row>
    <row r="374" s="2" customFormat="1">
      <c r="A374" s="40"/>
      <c r="B374" s="41"/>
      <c r="C374" s="42"/>
      <c r="D374" s="219" t="s">
        <v>219</v>
      </c>
      <c r="E374" s="42"/>
      <c r="F374" s="259" t="s">
        <v>306</v>
      </c>
      <c r="G374" s="42"/>
      <c r="H374" s="42"/>
      <c r="I374" s="42"/>
      <c r="J374" s="42"/>
      <c r="K374" s="42"/>
      <c r="L374" s="42"/>
      <c r="M374" s="46"/>
      <c r="N374" s="222"/>
      <c r="O374" s="223"/>
      <c r="P374" s="86"/>
      <c r="Q374" s="86"/>
      <c r="R374" s="86"/>
      <c r="S374" s="86"/>
      <c r="T374" s="86"/>
      <c r="U374" s="86"/>
      <c r="V374" s="86"/>
      <c r="W374" s="86"/>
      <c r="X374" s="86"/>
      <c r="Y374" s="87"/>
      <c r="Z374" s="40"/>
      <c r="AA374" s="40"/>
      <c r="AB374" s="40"/>
      <c r="AC374" s="40"/>
      <c r="AD374" s="40"/>
      <c r="AE374" s="40"/>
      <c r="AU374" s="19" t="s">
        <v>87</v>
      </c>
    </row>
    <row r="375" s="2" customFormat="1">
      <c r="A375" s="40"/>
      <c r="B375" s="41"/>
      <c r="C375" s="42"/>
      <c r="D375" s="219" t="s">
        <v>219</v>
      </c>
      <c r="E375" s="42"/>
      <c r="F375" s="260" t="s">
        <v>307</v>
      </c>
      <c r="G375" s="42"/>
      <c r="H375" s="261">
        <v>0</v>
      </c>
      <c r="I375" s="42"/>
      <c r="J375" s="42"/>
      <c r="K375" s="42"/>
      <c r="L375" s="42"/>
      <c r="M375" s="46"/>
      <c r="N375" s="222"/>
      <c r="O375" s="223"/>
      <c r="P375" s="86"/>
      <c r="Q375" s="86"/>
      <c r="R375" s="86"/>
      <c r="S375" s="86"/>
      <c r="T375" s="86"/>
      <c r="U375" s="86"/>
      <c r="V375" s="86"/>
      <c r="W375" s="86"/>
      <c r="X375" s="86"/>
      <c r="Y375" s="87"/>
      <c r="Z375" s="40"/>
      <c r="AA375" s="40"/>
      <c r="AB375" s="40"/>
      <c r="AC375" s="40"/>
      <c r="AD375" s="40"/>
      <c r="AE375" s="40"/>
      <c r="AU375" s="19" t="s">
        <v>87</v>
      </c>
    </row>
    <row r="376" s="2" customFormat="1">
      <c r="A376" s="40"/>
      <c r="B376" s="41"/>
      <c r="C376" s="42"/>
      <c r="D376" s="219" t="s">
        <v>219</v>
      </c>
      <c r="E376" s="42"/>
      <c r="F376" s="260" t="s">
        <v>105</v>
      </c>
      <c r="G376" s="42"/>
      <c r="H376" s="261">
        <v>28</v>
      </c>
      <c r="I376" s="42"/>
      <c r="J376" s="42"/>
      <c r="K376" s="42"/>
      <c r="L376" s="42"/>
      <c r="M376" s="46"/>
      <c r="N376" s="222"/>
      <c r="O376" s="223"/>
      <c r="P376" s="86"/>
      <c r="Q376" s="86"/>
      <c r="R376" s="86"/>
      <c r="S376" s="86"/>
      <c r="T376" s="86"/>
      <c r="U376" s="86"/>
      <c r="V376" s="86"/>
      <c r="W376" s="86"/>
      <c r="X376" s="86"/>
      <c r="Y376" s="87"/>
      <c r="Z376" s="40"/>
      <c r="AA376" s="40"/>
      <c r="AB376" s="40"/>
      <c r="AC376" s="40"/>
      <c r="AD376" s="40"/>
      <c r="AE376" s="40"/>
      <c r="AU376" s="19" t="s">
        <v>87</v>
      </c>
    </row>
    <row r="377" s="2" customFormat="1">
      <c r="A377" s="40"/>
      <c r="B377" s="41"/>
      <c r="C377" s="205" t="s">
        <v>433</v>
      </c>
      <c r="D377" s="272" t="s">
        <v>164</v>
      </c>
      <c r="E377" s="206" t="s">
        <v>434</v>
      </c>
      <c r="F377" s="207" t="s">
        <v>435</v>
      </c>
      <c r="G377" s="208" t="s">
        <v>90</v>
      </c>
      <c r="H377" s="209">
        <v>27</v>
      </c>
      <c r="I377" s="210"/>
      <c r="J377" s="210"/>
      <c r="K377" s="211">
        <f>ROUND(P377*H377,2)</f>
        <v>0</v>
      </c>
      <c r="L377" s="207" t="s">
        <v>168</v>
      </c>
      <c r="M377" s="46"/>
      <c r="N377" s="212" t="s">
        <v>20</v>
      </c>
      <c r="O377" s="213" t="s">
        <v>46</v>
      </c>
      <c r="P377" s="214">
        <f>I377+J377</f>
        <v>0</v>
      </c>
      <c r="Q377" s="214">
        <f>ROUND(I377*H377,2)</f>
        <v>0</v>
      </c>
      <c r="R377" s="214">
        <f>ROUND(J377*H377,2)</f>
        <v>0</v>
      </c>
      <c r="S377" s="86"/>
      <c r="T377" s="215">
        <f>S377*H377</f>
        <v>0</v>
      </c>
      <c r="U377" s="215">
        <v>0</v>
      </c>
      <c r="V377" s="215">
        <f>U377*H377</f>
        <v>0</v>
      </c>
      <c r="W377" s="215">
        <v>0.01</v>
      </c>
      <c r="X377" s="215">
        <f>W377*H377</f>
        <v>0.27000000000000002</v>
      </c>
      <c r="Y377" s="216" t="s">
        <v>20</v>
      </c>
      <c r="Z377" s="40"/>
      <c r="AA377" s="40"/>
      <c r="AB377" s="40"/>
      <c r="AC377" s="40"/>
      <c r="AD377" s="40"/>
      <c r="AE377" s="40"/>
      <c r="AR377" s="217" t="s">
        <v>169</v>
      </c>
      <c r="AT377" s="217" t="s">
        <v>164</v>
      </c>
      <c r="AU377" s="217" t="s">
        <v>87</v>
      </c>
      <c r="AY377" s="19" t="s">
        <v>162</v>
      </c>
      <c r="BE377" s="218">
        <f>IF(O377="základní",K377,0)</f>
        <v>0</v>
      </c>
      <c r="BF377" s="218">
        <f>IF(O377="snížená",K377,0)</f>
        <v>0</v>
      </c>
      <c r="BG377" s="218">
        <f>IF(O377="zákl. přenesená",K377,0)</f>
        <v>0</v>
      </c>
      <c r="BH377" s="218">
        <f>IF(O377="sníž. přenesená",K377,0)</f>
        <v>0</v>
      </c>
      <c r="BI377" s="218">
        <f>IF(O377="nulová",K377,0)</f>
        <v>0</v>
      </c>
      <c r="BJ377" s="19" t="s">
        <v>85</v>
      </c>
      <c r="BK377" s="218">
        <f>ROUND(P377*H377,2)</f>
        <v>0</v>
      </c>
      <c r="BL377" s="19" t="s">
        <v>169</v>
      </c>
      <c r="BM377" s="217" t="s">
        <v>436</v>
      </c>
    </row>
    <row r="378" s="2" customFormat="1">
      <c r="A378" s="40"/>
      <c r="B378" s="41"/>
      <c r="C378" s="42"/>
      <c r="D378" s="219" t="s">
        <v>171</v>
      </c>
      <c r="E378" s="42"/>
      <c r="F378" s="220" t="s">
        <v>437</v>
      </c>
      <c r="G378" s="42"/>
      <c r="H378" s="42"/>
      <c r="I378" s="221"/>
      <c r="J378" s="221"/>
      <c r="K378" s="42"/>
      <c r="L378" s="42"/>
      <c r="M378" s="46"/>
      <c r="N378" s="222"/>
      <c r="O378" s="223"/>
      <c r="P378" s="86"/>
      <c r="Q378" s="86"/>
      <c r="R378" s="86"/>
      <c r="S378" s="86"/>
      <c r="T378" s="86"/>
      <c r="U378" s="86"/>
      <c r="V378" s="86"/>
      <c r="W378" s="86"/>
      <c r="X378" s="86"/>
      <c r="Y378" s="87"/>
      <c r="Z378" s="40"/>
      <c r="AA378" s="40"/>
      <c r="AB378" s="40"/>
      <c r="AC378" s="40"/>
      <c r="AD378" s="40"/>
      <c r="AE378" s="40"/>
      <c r="AT378" s="19" t="s">
        <v>171</v>
      </c>
      <c r="AU378" s="19" t="s">
        <v>87</v>
      </c>
    </row>
    <row r="379" s="2" customFormat="1">
      <c r="A379" s="40"/>
      <c r="B379" s="41"/>
      <c r="C379" s="42"/>
      <c r="D379" s="224" t="s">
        <v>173</v>
      </c>
      <c r="E379" s="42"/>
      <c r="F379" s="225" t="s">
        <v>438</v>
      </c>
      <c r="G379" s="42"/>
      <c r="H379" s="42"/>
      <c r="I379" s="221"/>
      <c r="J379" s="221"/>
      <c r="K379" s="42"/>
      <c r="L379" s="42"/>
      <c r="M379" s="46"/>
      <c r="N379" s="222"/>
      <c r="O379" s="223"/>
      <c r="P379" s="86"/>
      <c r="Q379" s="86"/>
      <c r="R379" s="86"/>
      <c r="S379" s="86"/>
      <c r="T379" s="86"/>
      <c r="U379" s="86"/>
      <c r="V379" s="86"/>
      <c r="W379" s="86"/>
      <c r="X379" s="86"/>
      <c r="Y379" s="87"/>
      <c r="Z379" s="40"/>
      <c r="AA379" s="40"/>
      <c r="AB379" s="40"/>
      <c r="AC379" s="40"/>
      <c r="AD379" s="40"/>
      <c r="AE379" s="40"/>
      <c r="AT379" s="19" t="s">
        <v>173</v>
      </c>
      <c r="AU379" s="19" t="s">
        <v>87</v>
      </c>
    </row>
    <row r="380" s="2" customFormat="1">
      <c r="A380" s="40"/>
      <c r="B380" s="41"/>
      <c r="C380" s="42"/>
      <c r="D380" s="219" t="s">
        <v>175</v>
      </c>
      <c r="E380" s="42"/>
      <c r="F380" s="226" t="s">
        <v>296</v>
      </c>
      <c r="G380" s="42"/>
      <c r="H380" s="42"/>
      <c r="I380" s="221"/>
      <c r="J380" s="221"/>
      <c r="K380" s="42"/>
      <c r="L380" s="42"/>
      <c r="M380" s="46"/>
      <c r="N380" s="222"/>
      <c r="O380" s="223"/>
      <c r="P380" s="86"/>
      <c r="Q380" s="86"/>
      <c r="R380" s="86"/>
      <c r="S380" s="86"/>
      <c r="T380" s="86"/>
      <c r="U380" s="86"/>
      <c r="V380" s="86"/>
      <c r="W380" s="86"/>
      <c r="X380" s="86"/>
      <c r="Y380" s="87"/>
      <c r="Z380" s="40"/>
      <c r="AA380" s="40"/>
      <c r="AB380" s="40"/>
      <c r="AC380" s="40"/>
      <c r="AD380" s="40"/>
      <c r="AE380" s="40"/>
      <c r="AT380" s="19" t="s">
        <v>175</v>
      </c>
      <c r="AU380" s="19" t="s">
        <v>87</v>
      </c>
    </row>
    <row r="381" s="13" customFormat="1">
      <c r="A381" s="13"/>
      <c r="B381" s="227"/>
      <c r="C381" s="228"/>
      <c r="D381" s="219" t="s">
        <v>177</v>
      </c>
      <c r="E381" s="229" t="s">
        <v>20</v>
      </c>
      <c r="F381" s="230" t="s">
        <v>342</v>
      </c>
      <c r="G381" s="228"/>
      <c r="H381" s="231">
        <v>27</v>
      </c>
      <c r="I381" s="232"/>
      <c r="J381" s="232"/>
      <c r="K381" s="228"/>
      <c r="L381" s="228"/>
      <c r="M381" s="233"/>
      <c r="N381" s="234"/>
      <c r="O381" s="235"/>
      <c r="P381" s="235"/>
      <c r="Q381" s="235"/>
      <c r="R381" s="235"/>
      <c r="S381" s="235"/>
      <c r="T381" s="235"/>
      <c r="U381" s="235"/>
      <c r="V381" s="235"/>
      <c r="W381" s="235"/>
      <c r="X381" s="235"/>
      <c r="Y381" s="236"/>
      <c r="Z381" s="13"/>
      <c r="AA381" s="13"/>
      <c r="AB381" s="13"/>
      <c r="AC381" s="13"/>
      <c r="AD381" s="13"/>
      <c r="AE381" s="13"/>
      <c r="AT381" s="237" t="s">
        <v>177</v>
      </c>
      <c r="AU381" s="237" t="s">
        <v>87</v>
      </c>
      <c r="AV381" s="13" t="s">
        <v>87</v>
      </c>
      <c r="AW381" s="13" t="s">
        <v>5</v>
      </c>
      <c r="AX381" s="13" t="s">
        <v>85</v>
      </c>
      <c r="AY381" s="237" t="s">
        <v>162</v>
      </c>
    </row>
    <row r="382" s="2" customFormat="1" ht="24.15" customHeight="1">
      <c r="A382" s="40"/>
      <c r="B382" s="41"/>
      <c r="C382" s="205" t="s">
        <v>439</v>
      </c>
      <c r="D382" s="272" t="s">
        <v>164</v>
      </c>
      <c r="E382" s="206" t="s">
        <v>440</v>
      </c>
      <c r="F382" s="207" t="s">
        <v>441</v>
      </c>
      <c r="G382" s="208" t="s">
        <v>90</v>
      </c>
      <c r="H382" s="209">
        <v>28</v>
      </c>
      <c r="I382" s="210"/>
      <c r="J382" s="210"/>
      <c r="K382" s="211">
        <f>ROUND(P382*H382,2)</f>
        <v>0</v>
      </c>
      <c r="L382" s="207" t="s">
        <v>168</v>
      </c>
      <c r="M382" s="46"/>
      <c r="N382" s="212" t="s">
        <v>20</v>
      </c>
      <c r="O382" s="213" t="s">
        <v>46</v>
      </c>
      <c r="P382" s="214">
        <f>I382+J382</f>
        <v>0</v>
      </c>
      <c r="Q382" s="214">
        <f>ROUND(I382*H382,2)</f>
        <v>0</v>
      </c>
      <c r="R382" s="214">
        <f>ROUND(J382*H382,2)</f>
        <v>0</v>
      </c>
      <c r="S382" s="86"/>
      <c r="T382" s="215">
        <f>S382*H382</f>
        <v>0</v>
      </c>
      <c r="U382" s="215">
        <v>0</v>
      </c>
      <c r="V382" s="215">
        <f>U382*H382</f>
        <v>0</v>
      </c>
      <c r="W382" s="215">
        <v>0.068000000000000005</v>
      </c>
      <c r="X382" s="215">
        <f>W382*H382</f>
        <v>1.9040000000000001</v>
      </c>
      <c r="Y382" s="216" t="s">
        <v>20</v>
      </c>
      <c r="Z382" s="40"/>
      <c r="AA382" s="40"/>
      <c r="AB382" s="40"/>
      <c r="AC382" s="40"/>
      <c r="AD382" s="40"/>
      <c r="AE382" s="40"/>
      <c r="AR382" s="217" t="s">
        <v>169</v>
      </c>
      <c r="AT382" s="217" t="s">
        <v>164</v>
      </c>
      <c r="AU382" s="217" t="s">
        <v>87</v>
      </c>
      <c r="AY382" s="19" t="s">
        <v>162</v>
      </c>
      <c r="BE382" s="218">
        <f>IF(O382="základní",K382,0)</f>
        <v>0</v>
      </c>
      <c r="BF382" s="218">
        <f>IF(O382="snížená",K382,0)</f>
        <v>0</v>
      </c>
      <c r="BG382" s="218">
        <f>IF(O382="zákl. přenesená",K382,0)</f>
        <v>0</v>
      </c>
      <c r="BH382" s="218">
        <f>IF(O382="sníž. přenesená",K382,0)</f>
        <v>0</v>
      </c>
      <c r="BI382" s="218">
        <f>IF(O382="nulová",K382,0)</f>
        <v>0</v>
      </c>
      <c r="BJ382" s="19" t="s">
        <v>85</v>
      </c>
      <c r="BK382" s="218">
        <f>ROUND(P382*H382,2)</f>
        <v>0</v>
      </c>
      <c r="BL382" s="19" t="s">
        <v>169</v>
      </c>
      <c r="BM382" s="217" t="s">
        <v>442</v>
      </c>
    </row>
    <row r="383" s="2" customFormat="1">
      <c r="A383" s="40"/>
      <c r="B383" s="41"/>
      <c r="C383" s="42"/>
      <c r="D383" s="219" t="s">
        <v>171</v>
      </c>
      <c r="E383" s="42"/>
      <c r="F383" s="220" t="s">
        <v>443</v>
      </c>
      <c r="G383" s="42"/>
      <c r="H383" s="42"/>
      <c r="I383" s="221"/>
      <c r="J383" s="221"/>
      <c r="K383" s="42"/>
      <c r="L383" s="42"/>
      <c r="M383" s="46"/>
      <c r="N383" s="222"/>
      <c r="O383" s="223"/>
      <c r="P383" s="86"/>
      <c r="Q383" s="86"/>
      <c r="R383" s="86"/>
      <c r="S383" s="86"/>
      <c r="T383" s="86"/>
      <c r="U383" s="86"/>
      <c r="V383" s="86"/>
      <c r="W383" s="86"/>
      <c r="X383" s="86"/>
      <c r="Y383" s="87"/>
      <c r="Z383" s="40"/>
      <c r="AA383" s="40"/>
      <c r="AB383" s="40"/>
      <c r="AC383" s="40"/>
      <c r="AD383" s="40"/>
      <c r="AE383" s="40"/>
      <c r="AT383" s="19" t="s">
        <v>171</v>
      </c>
      <c r="AU383" s="19" t="s">
        <v>87</v>
      </c>
    </row>
    <row r="384" s="2" customFormat="1">
      <c r="A384" s="40"/>
      <c r="B384" s="41"/>
      <c r="C384" s="42"/>
      <c r="D384" s="224" t="s">
        <v>173</v>
      </c>
      <c r="E384" s="42"/>
      <c r="F384" s="225" t="s">
        <v>444</v>
      </c>
      <c r="G384" s="42"/>
      <c r="H384" s="42"/>
      <c r="I384" s="221"/>
      <c r="J384" s="221"/>
      <c r="K384" s="42"/>
      <c r="L384" s="42"/>
      <c r="M384" s="46"/>
      <c r="N384" s="222"/>
      <c r="O384" s="223"/>
      <c r="P384" s="86"/>
      <c r="Q384" s="86"/>
      <c r="R384" s="86"/>
      <c r="S384" s="86"/>
      <c r="T384" s="86"/>
      <c r="U384" s="86"/>
      <c r="V384" s="86"/>
      <c r="W384" s="86"/>
      <c r="X384" s="86"/>
      <c r="Y384" s="87"/>
      <c r="Z384" s="40"/>
      <c r="AA384" s="40"/>
      <c r="AB384" s="40"/>
      <c r="AC384" s="40"/>
      <c r="AD384" s="40"/>
      <c r="AE384" s="40"/>
      <c r="AT384" s="19" t="s">
        <v>173</v>
      </c>
      <c r="AU384" s="19" t="s">
        <v>87</v>
      </c>
    </row>
    <row r="385" s="2" customFormat="1">
      <c r="A385" s="40"/>
      <c r="B385" s="41"/>
      <c r="C385" s="42"/>
      <c r="D385" s="219" t="s">
        <v>175</v>
      </c>
      <c r="E385" s="42"/>
      <c r="F385" s="226" t="s">
        <v>324</v>
      </c>
      <c r="G385" s="42"/>
      <c r="H385" s="42"/>
      <c r="I385" s="221"/>
      <c r="J385" s="221"/>
      <c r="K385" s="42"/>
      <c r="L385" s="42"/>
      <c r="M385" s="46"/>
      <c r="N385" s="222"/>
      <c r="O385" s="223"/>
      <c r="P385" s="86"/>
      <c r="Q385" s="86"/>
      <c r="R385" s="86"/>
      <c r="S385" s="86"/>
      <c r="T385" s="86"/>
      <c r="U385" s="86"/>
      <c r="V385" s="86"/>
      <c r="W385" s="86"/>
      <c r="X385" s="86"/>
      <c r="Y385" s="87"/>
      <c r="Z385" s="40"/>
      <c r="AA385" s="40"/>
      <c r="AB385" s="40"/>
      <c r="AC385" s="40"/>
      <c r="AD385" s="40"/>
      <c r="AE385" s="40"/>
      <c r="AT385" s="19" t="s">
        <v>175</v>
      </c>
      <c r="AU385" s="19" t="s">
        <v>87</v>
      </c>
    </row>
    <row r="386" s="13" customFormat="1">
      <c r="A386" s="13"/>
      <c r="B386" s="227"/>
      <c r="C386" s="228"/>
      <c r="D386" s="219" t="s">
        <v>177</v>
      </c>
      <c r="E386" s="229" t="s">
        <v>20</v>
      </c>
      <c r="F386" s="230" t="s">
        <v>103</v>
      </c>
      <c r="G386" s="228"/>
      <c r="H386" s="231">
        <v>28</v>
      </c>
      <c r="I386" s="232"/>
      <c r="J386" s="232"/>
      <c r="K386" s="228"/>
      <c r="L386" s="228"/>
      <c r="M386" s="233"/>
      <c r="N386" s="234"/>
      <c r="O386" s="235"/>
      <c r="P386" s="235"/>
      <c r="Q386" s="235"/>
      <c r="R386" s="235"/>
      <c r="S386" s="235"/>
      <c r="T386" s="235"/>
      <c r="U386" s="235"/>
      <c r="V386" s="235"/>
      <c r="W386" s="235"/>
      <c r="X386" s="235"/>
      <c r="Y386" s="236"/>
      <c r="Z386" s="13"/>
      <c r="AA386" s="13"/>
      <c r="AB386" s="13"/>
      <c r="AC386" s="13"/>
      <c r="AD386" s="13"/>
      <c r="AE386" s="13"/>
      <c r="AT386" s="237" t="s">
        <v>177</v>
      </c>
      <c r="AU386" s="237" t="s">
        <v>87</v>
      </c>
      <c r="AV386" s="13" t="s">
        <v>87</v>
      </c>
      <c r="AW386" s="13" t="s">
        <v>5</v>
      </c>
      <c r="AX386" s="13" t="s">
        <v>85</v>
      </c>
      <c r="AY386" s="237" t="s">
        <v>162</v>
      </c>
    </row>
    <row r="387" s="2" customFormat="1">
      <c r="A387" s="40"/>
      <c r="B387" s="41"/>
      <c r="C387" s="42"/>
      <c r="D387" s="219" t="s">
        <v>219</v>
      </c>
      <c r="E387" s="42"/>
      <c r="F387" s="259" t="s">
        <v>306</v>
      </c>
      <c r="G387" s="42"/>
      <c r="H387" s="42"/>
      <c r="I387" s="42"/>
      <c r="J387" s="42"/>
      <c r="K387" s="42"/>
      <c r="L387" s="42"/>
      <c r="M387" s="46"/>
      <c r="N387" s="222"/>
      <c r="O387" s="223"/>
      <c r="P387" s="86"/>
      <c r="Q387" s="86"/>
      <c r="R387" s="86"/>
      <c r="S387" s="86"/>
      <c r="T387" s="86"/>
      <c r="U387" s="86"/>
      <c r="V387" s="86"/>
      <c r="W387" s="86"/>
      <c r="X387" s="86"/>
      <c r="Y387" s="87"/>
      <c r="Z387" s="40"/>
      <c r="AA387" s="40"/>
      <c r="AB387" s="40"/>
      <c r="AC387" s="40"/>
      <c r="AD387" s="40"/>
      <c r="AE387" s="40"/>
      <c r="AU387" s="19" t="s">
        <v>87</v>
      </c>
    </row>
    <row r="388" s="2" customFormat="1">
      <c r="A388" s="40"/>
      <c r="B388" s="41"/>
      <c r="C388" s="42"/>
      <c r="D388" s="219" t="s">
        <v>219</v>
      </c>
      <c r="E388" s="42"/>
      <c r="F388" s="260" t="s">
        <v>307</v>
      </c>
      <c r="G388" s="42"/>
      <c r="H388" s="261">
        <v>0</v>
      </c>
      <c r="I388" s="42"/>
      <c r="J388" s="42"/>
      <c r="K388" s="42"/>
      <c r="L388" s="42"/>
      <c r="M388" s="46"/>
      <c r="N388" s="222"/>
      <c r="O388" s="223"/>
      <c r="P388" s="86"/>
      <c r="Q388" s="86"/>
      <c r="R388" s="86"/>
      <c r="S388" s="86"/>
      <c r="T388" s="86"/>
      <c r="U388" s="86"/>
      <c r="V388" s="86"/>
      <c r="W388" s="86"/>
      <c r="X388" s="86"/>
      <c r="Y388" s="87"/>
      <c r="Z388" s="40"/>
      <c r="AA388" s="40"/>
      <c r="AB388" s="40"/>
      <c r="AC388" s="40"/>
      <c r="AD388" s="40"/>
      <c r="AE388" s="40"/>
      <c r="AU388" s="19" t="s">
        <v>87</v>
      </c>
    </row>
    <row r="389" s="2" customFormat="1">
      <c r="A389" s="40"/>
      <c r="B389" s="41"/>
      <c r="C389" s="42"/>
      <c r="D389" s="219" t="s">
        <v>219</v>
      </c>
      <c r="E389" s="42"/>
      <c r="F389" s="260" t="s">
        <v>105</v>
      </c>
      <c r="G389" s="42"/>
      <c r="H389" s="261">
        <v>28</v>
      </c>
      <c r="I389" s="42"/>
      <c r="J389" s="42"/>
      <c r="K389" s="42"/>
      <c r="L389" s="42"/>
      <c r="M389" s="46"/>
      <c r="N389" s="222"/>
      <c r="O389" s="223"/>
      <c r="P389" s="86"/>
      <c r="Q389" s="86"/>
      <c r="R389" s="86"/>
      <c r="S389" s="86"/>
      <c r="T389" s="86"/>
      <c r="U389" s="86"/>
      <c r="V389" s="86"/>
      <c r="W389" s="86"/>
      <c r="X389" s="86"/>
      <c r="Y389" s="87"/>
      <c r="Z389" s="40"/>
      <c r="AA389" s="40"/>
      <c r="AB389" s="40"/>
      <c r="AC389" s="40"/>
      <c r="AD389" s="40"/>
      <c r="AE389" s="40"/>
      <c r="AU389" s="19" t="s">
        <v>87</v>
      </c>
    </row>
    <row r="390" s="2" customFormat="1" ht="24.15" customHeight="1">
      <c r="A390" s="40"/>
      <c r="B390" s="41"/>
      <c r="C390" s="205" t="s">
        <v>445</v>
      </c>
      <c r="D390" s="205" t="s">
        <v>164</v>
      </c>
      <c r="E390" s="206" t="s">
        <v>446</v>
      </c>
      <c r="F390" s="207" t="s">
        <v>447</v>
      </c>
      <c r="G390" s="208" t="s">
        <v>90</v>
      </c>
      <c r="H390" s="209">
        <v>240</v>
      </c>
      <c r="I390" s="210"/>
      <c r="J390" s="210"/>
      <c r="K390" s="211">
        <f>ROUND(P390*H390,2)</f>
        <v>0</v>
      </c>
      <c r="L390" s="207" t="s">
        <v>168</v>
      </c>
      <c r="M390" s="46"/>
      <c r="N390" s="212" t="s">
        <v>20</v>
      </c>
      <c r="O390" s="213" t="s">
        <v>46</v>
      </c>
      <c r="P390" s="214">
        <f>I390+J390</f>
        <v>0</v>
      </c>
      <c r="Q390" s="214">
        <f>ROUND(I390*H390,2)</f>
        <v>0</v>
      </c>
      <c r="R390" s="214">
        <f>ROUND(J390*H390,2)</f>
        <v>0</v>
      </c>
      <c r="S390" s="86"/>
      <c r="T390" s="215">
        <f>S390*H390</f>
        <v>0</v>
      </c>
      <c r="U390" s="215">
        <v>0</v>
      </c>
      <c r="V390" s="215">
        <f>U390*H390</f>
        <v>0</v>
      </c>
      <c r="W390" s="215">
        <v>0</v>
      </c>
      <c r="X390" s="215">
        <f>W390*H390</f>
        <v>0</v>
      </c>
      <c r="Y390" s="216" t="s">
        <v>20</v>
      </c>
      <c r="Z390" s="40"/>
      <c r="AA390" s="40"/>
      <c r="AB390" s="40"/>
      <c r="AC390" s="40"/>
      <c r="AD390" s="40"/>
      <c r="AE390" s="40"/>
      <c r="AR390" s="217" t="s">
        <v>169</v>
      </c>
      <c r="AT390" s="217" t="s">
        <v>164</v>
      </c>
      <c r="AU390" s="217" t="s">
        <v>87</v>
      </c>
      <c r="AY390" s="19" t="s">
        <v>162</v>
      </c>
      <c r="BE390" s="218">
        <f>IF(O390="základní",K390,0)</f>
        <v>0</v>
      </c>
      <c r="BF390" s="218">
        <f>IF(O390="snížená",K390,0)</f>
        <v>0</v>
      </c>
      <c r="BG390" s="218">
        <f>IF(O390="zákl. přenesená",K390,0)</f>
        <v>0</v>
      </c>
      <c r="BH390" s="218">
        <f>IF(O390="sníž. přenesená",K390,0)</f>
        <v>0</v>
      </c>
      <c r="BI390" s="218">
        <f>IF(O390="nulová",K390,0)</f>
        <v>0</v>
      </c>
      <c r="BJ390" s="19" t="s">
        <v>85</v>
      </c>
      <c r="BK390" s="218">
        <f>ROUND(P390*H390,2)</f>
        <v>0</v>
      </c>
      <c r="BL390" s="19" t="s">
        <v>169</v>
      </c>
      <c r="BM390" s="217" t="s">
        <v>448</v>
      </c>
    </row>
    <row r="391" s="2" customFormat="1">
      <c r="A391" s="40"/>
      <c r="B391" s="41"/>
      <c r="C391" s="42"/>
      <c r="D391" s="219" t="s">
        <v>171</v>
      </c>
      <c r="E391" s="42"/>
      <c r="F391" s="220" t="s">
        <v>449</v>
      </c>
      <c r="G391" s="42"/>
      <c r="H391" s="42"/>
      <c r="I391" s="221"/>
      <c r="J391" s="221"/>
      <c r="K391" s="42"/>
      <c r="L391" s="42"/>
      <c r="M391" s="46"/>
      <c r="N391" s="222"/>
      <c r="O391" s="223"/>
      <c r="P391" s="86"/>
      <c r="Q391" s="86"/>
      <c r="R391" s="86"/>
      <c r="S391" s="86"/>
      <c r="T391" s="86"/>
      <c r="U391" s="86"/>
      <c r="V391" s="86"/>
      <c r="W391" s="86"/>
      <c r="X391" s="86"/>
      <c r="Y391" s="87"/>
      <c r="Z391" s="40"/>
      <c r="AA391" s="40"/>
      <c r="AB391" s="40"/>
      <c r="AC391" s="40"/>
      <c r="AD391" s="40"/>
      <c r="AE391" s="40"/>
      <c r="AT391" s="19" t="s">
        <v>171</v>
      </c>
      <c r="AU391" s="19" t="s">
        <v>87</v>
      </c>
    </row>
    <row r="392" s="2" customFormat="1">
      <c r="A392" s="40"/>
      <c r="B392" s="41"/>
      <c r="C392" s="42"/>
      <c r="D392" s="224" t="s">
        <v>173</v>
      </c>
      <c r="E392" s="42"/>
      <c r="F392" s="225" t="s">
        <v>450</v>
      </c>
      <c r="G392" s="42"/>
      <c r="H392" s="42"/>
      <c r="I392" s="221"/>
      <c r="J392" s="221"/>
      <c r="K392" s="42"/>
      <c r="L392" s="42"/>
      <c r="M392" s="46"/>
      <c r="N392" s="222"/>
      <c r="O392" s="223"/>
      <c r="P392" s="86"/>
      <c r="Q392" s="86"/>
      <c r="R392" s="86"/>
      <c r="S392" s="86"/>
      <c r="T392" s="86"/>
      <c r="U392" s="86"/>
      <c r="V392" s="86"/>
      <c r="W392" s="86"/>
      <c r="X392" s="86"/>
      <c r="Y392" s="87"/>
      <c r="Z392" s="40"/>
      <c r="AA392" s="40"/>
      <c r="AB392" s="40"/>
      <c r="AC392" s="40"/>
      <c r="AD392" s="40"/>
      <c r="AE392" s="40"/>
      <c r="AT392" s="19" t="s">
        <v>173</v>
      </c>
      <c r="AU392" s="19" t="s">
        <v>87</v>
      </c>
    </row>
    <row r="393" s="2" customFormat="1">
      <c r="A393" s="40"/>
      <c r="B393" s="41"/>
      <c r="C393" s="42"/>
      <c r="D393" s="219" t="s">
        <v>175</v>
      </c>
      <c r="E393" s="42"/>
      <c r="F393" s="226" t="s">
        <v>451</v>
      </c>
      <c r="G393" s="42"/>
      <c r="H393" s="42"/>
      <c r="I393" s="221"/>
      <c r="J393" s="221"/>
      <c r="K393" s="42"/>
      <c r="L393" s="42"/>
      <c r="M393" s="46"/>
      <c r="N393" s="222"/>
      <c r="O393" s="223"/>
      <c r="P393" s="86"/>
      <c r="Q393" s="86"/>
      <c r="R393" s="86"/>
      <c r="S393" s="86"/>
      <c r="T393" s="86"/>
      <c r="U393" s="86"/>
      <c r="V393" s="86"/>
      <c r="W393" s="86"/>
      <c r="X393" s="86"/>
      <c r="Y393" s="87"/>
      <c r="Z393" s="40"/>
      <c r="AA393" s="40"/>
      <c r="AB393" s="40"/>
      <c r="AC393" s="40"/>
      <c r="AD393" s="40"/>
      <c r="AE393" s="40"/>
      <c r="AT393" s="19" t="s">
        <v>175</v>
      </c>
      <c r="AU393" s="19" t="s">
        <v>87</v>
      </c>
    </row>
    <row r="394" s="13" customFormat="1">
      <c r="A394" s="13"/>
      <c r="B394" s="227"/>
      <c r="C394" s="228"/>
      <c r="D394" s="219" t="s">
        <v>177</v>
      </c>
      <c r="E394" s="229" t="s">
        <v>20</v>
      </c>
      <c r="F394" s="230" t="s">
        <v>452</v>
      </c>
      <c r="G394" s="228"/>
      <c r="H394" s="231">
        <v>240</v>
      </c>
      <c r="I394" s="232"/>
      <c r="J394" s="232"/>
      <c r="K394" s="228"/>
      <c r="L394" s="228"/>
      <c r="M394" s="233"/>
      <c r="N394" s="234"/>
      <c r="O394" s="235"/>
      <c r="P394" s="235"/>
      <c r="Q394" s="235"/>
      <c r="R394" s="235"/>
      <c r="S394" s="235"/>
      <c r="T394" s="235"/>
      <c r="U394" s="235"/>
      <c r="V394" s="235"/>
      <c r="W394" s="235"/>
      <c r="X394" s="235"/>
      <c r="Y394" s="236"/>
      <c r="Z394" s="13"/>
      <c r="AA394" s="13"/>
      <c r="AB394" s="13"/>
      <c r="AC394" s="13"/>
      <c r="AD394" s="13"/>
      <c r="AE394" s="13"/>
      <c r="AT394" s="237" t="s">
        <v>177</v>
      </c>
      <c r="AU394" s="237" t="s">
        <v>87</v>
      </c>
      <c r="AV394" s="13" t="s">
        <v>87</v>
      </c>
      <c r="AW394" s="13" t="s">
        <v>5</v>
      </c>
      <c r="AX394" s="13" t="s">
        <v>85</v>
      </c>
      <c r="AY394" s="237" t="s">
        <v>162</v>
      </c>
    </row>
    <row r="395" s="2" customFormat="1" ht="24.15" customHeight="1">
      <c r="A395" s="40"/>
      <c r="B395" s="41"/>
      <c r="C395" s="205" t="s">
        <v>453</v>
      </c>
      <c r="D395" s="205" t="s">
        <v>164</v>
      </c>
      <c r="E395" s="206" t="s">
        <v>454</v>
      </c>
      <c r="F395" s="207" t="s">
        <v>455</v>
      </c>
      <c r="G395" s="208" t="s">
        <v>90</v>
      </c>
      <c r="H395" s="209">
        <v>28800</v>
      </c>
      <c r="I395" s="210"/>
      <c r="J395" s="210"/>
      <c r="K395" s="211">
        <f>ROUND(P395*H395,2)</f>
        <v>0</v>
      </c>
      <c r="L395" s="207" t="s">
        <v>168</v>
      </c>
      <c r="M395" s="46"/>
      <c r="N395" s="212" t="s">
        <v>20</v>
      </c>
      <c r="O395" s="213" t="s">
        <v>46</v>
      </c>
      <c r="P395" s="214">
        <f>I395+J395</f>
        <v>0</v>
      </c>
      <c r="Q395" s="214">
        <f>ROUND(I395*H395,2)</f>
        <v>0</v>
      </c>
      <c r="R395" s="214">
        <f>ROUND(J395*H395,2)</f>
        <v>0</v>
      </c>
      <c r="S395" s="86"/>
      <c r="T395" s="215">
        <f>S395*H395</f>
        <v>0</v>
      </c>
      <c r="U395" s="215">
        <v>0</v>
      </c>
      <c r="V395" s="215">
        <f>U395*H395</f>
        <v>0</v>
      </c>
      <c r="W395" s="215">
        <v>0</v>
      </c>
      <c r="X395" s="215">
        <f>W395*H395</f>
        <v>0</v>
      </c>
      <c r="Y395" s="216" t="s">
        <v>20</v>
      </c>
      <c r="Z395" s="40"/>
      <c r="AA395" s="40"/>
      <c r="AB395" s="40"/>
      <c r="AC395" s="40"/>
      <c r="AD395" s="40"/>
      <c r="AE395" s="40"/>
      <c r="AR395" s="217" t="s">
        <v>169</v>
      </c>
      <c r="AT395" s="217" t="s">
        <v>164</v>
      </c>
      <c r="AU395" s="217" t="s">
        <v>87</v>
      </c>
      <c r="AY395" s="19" t="s">
        <v>162</v>
      </c>
      <c r="BE395" s="218">
        <f>IF(O395="základní",K395,0)</f>
        <v>0</v>
      </c>
      <c r="BF395" s="218">
        <f>IF(O395="snížená",K395,0)</f>
        <v>0</v>
      </c>
      <c r="BG395" s="218">
        <f>IF(O395="zákl. přenesená",K395,0)</f>
        <v>0</v>
      </c>
      <c r="BH395" s="218">
        <f>IF(O395="sníž. přenesená",K395,0)</f>
        <v>0</v>
      </c>
      <c r="BI395" s="218">
        <f>IF(O395="nulová",K395,0)</f>
        <v>0</v>
      </c>
      <c r="BJ395" s="19" t="s">
        <v>85</v>
      </c>
      <c r="BK395" s="218">
        <f>ROUND(P395*H395,2)</f>
        <v>0</v>
      </c>
      <c r="BL395" s="19" t="s">
        <v>169</v>
      </c>
      <c r="BM395" s="217" t="s">
        <v>456</v>
      </c>
    </row>
    <row r="396" s="2" customFormat="1">
      <c r="A396" s="40"/>
      <c r="B396" s="41"/>
      <c r="C396" s="42"/>
      <c r="D396" s="219" t="s">
        <v>171</v>
      </c>
      <c r="E396" s="42"/>
      <c r="F396" s="220" t="s">
        <v>457</v>
      </c>
      <c r="G396" s="42"/>
      <c r="H396" s="42"/>
      <c r="I396" s="221"/>
      <c r="J396" s="221"/>
      <c r="K396" s="42"/>
      <c r="L396" s="42"/>
      <c r="M396" s="46"/>
      <c r="N396" s="222"/>
      <c r="O396" s="223"/>
      <c r="P396" s="86"/>
      <c r="Q396" s="86"/>
      <c r="R396" s="86"/>
      <c r="S396" s="86"/>
      <c r="T396" s="86"/>
      <c r="U396" s="86"/>
      <c r="V396" s="86"/>
      <c r="W396" s="86"/>
      <c r="X396" s="86"/>
      <c r="Y396" s="87"/>
      <c r="Z396" s="40"/>
      <c r="AA396" s="40"/>
      <c r="AB396" s="40"/>
      <c r="AC396" s="40"/>
      <c r="AD396" s="40"/>
      <c r="AE396" s="40"/>
      <c r="AT396" s="19" t="s">
        <v>171</v>
      </c>
      <c r="AU396" s="19" t="s">
        <v>87</v>
      </c>
    </row>
    <row r="397" s="2" customFormat="1">
      <c r="A397" s="40"/>
      <c r="B397" s="41"/>
      <c r="C397" s="42"/>
      <c r="D397" s="224" t="s">
        <v>173</v>
      </c>
      <c r="E397" s="42"/>
      <c r="F397" s="225" t="s">
        <v>458</v>
      </c>
      <c r="G397" s="42"/>
      <c r="H397" s="42"/>
      <c r="I397" s="221"/>
      <c r="J397" s="221"/>
      <c r="K397" s="42"/>
      <c r="L397" s="42"/>
      <c r="M397" s="46"/>
      <c r="N397" s="222"/>
      <c r="O397" s="223"/>
      <c r="P397" s="86"/>
      <c r="Q397" s="86"/>
      <c r="R397" s="86"/>
      <c r="S397" s="86"/>
      <c r="T397" s="86"/>
      <c r="U397" s="86"/>
      <c r="V397" s="86"/>
      <c r="W397" s="86"/>
      <c r="X397" s="86"/>
      <c r="Y397" s="87"/>
      <c r="Z397" s="40"/>
      <c r="AA397" s="40"/>
      <c r="AB397" s="40"/>
      <c r="AC397" s="40"/>
      <c r="AD397" s="40"/>
      <c r="AE397" s="40"/>
      <c r="AT397" s="19" t="s">
        <v>173</v>
      </c>
      <c r="AU397" s="19" t="s">
        <v>87</v>
      </c>
    </row>
    <row r="398" s="2" customFormat="1">
      <c r="A398" s="40"/>
      <c r="B398" s="41"/>
      <c r="C398" s="42"/>
      <c r="D398" s="219" t="s">
        <v>175</v>
      </c>
      <c r="E398" s="42"/>
      <c r="F398" s="226" t="s">
        <v>451</v>
      </c>
      <c r="G398" s="42"/>
      <c r="H398" s="42"/>
      <c r="I398" s="221"/>
      <c r="J398" s="221"/>
      <c r="K398" s="42"/>
      <c r="L398" s="42"/>
      <c r="M398" s="46"/>
      <c r="N398" s="222"/>
      <c r="O398" s="223"/>
      <c r="P398" s="86"/>
      <c r="Q398" s="86"/>
      <c r="R398" s="86"/>
      <c r="S398" s="86"/>
      <c r="T398" s="86"/>
      <c r="U398" s="86"/>
      <c r="V398" s="86"/>
      <c r="W398" s="86"/>
      <c r="X398" s="86"/>
      <c r="Y398" s="87"/>
      <c r="Z398" s="40"/>
      <c r="AA398" s="40"/>
      <c r="AB398" s="40"/>
      <c r="AC398" s="40"/>
      <c r="AD398" s="40"/>
      <c r="AE398" s="40"/>
      <c r="AT398" s="19" t="s">
        <v>175</v>
      </c>
      <c r="AU398" s="19" t="s">
        <v>87</v>
      </c>
    </row>
    <row r="399" s="13" customFormat="1">
      <c r="A399" s="13"/>
      <c r="B399" s="227"/>
      <c r="C399" s="228"/>
      <c r="D399" s="219" t="s">
        <v>177</v>
      </c>
      <c r="E399" s="229" t="s">
        <v>20</v>
      </c>
      <c r="F399" s="230" t="s">
        <v>459</v>
      </c>
      <c r="G399" s="228"/>
      <c r="H399" s="231">
        <v>28800</v>
      </c>
      <c r="I399" s="232"/>
      <c r="J399" s="232"/>
      <c r="K399" s="228"/>
      <c r="L399" s="228"/>
      <c r="M399" s="233"/>
      <c r="N399" s="234"/>
      <c r="O399" s="235"/>
      <c r="P399" s="235"/>
      <c r="Q399" s="235"/>
      <c r="R399" s="235"/>
      <c r="S399" s="235"/>
      <c r="T399" s="235"/>
      <c r="U399" s="235"/>
      <c r="V399" s="235"/>
      <c r="W399" s="235"/>
      <c r="X399" s="235"/>
      <c r="Y399" s="236"/>
      <c r="Z399" s="13"/>
      <c r="AA399" s="13"/>
      <c r="AB399" s="13"/>
      <c r="AC399" s="13"/>
      <c r="AD399" s="13"/>
      <c r="AE399" s="13"/>
      <c r="AT399" s="237" t="s">
        <v>177</v>
      </c>
      <c r="AU399" s="237" t="s">
        <v>87</v>
      </c>
      <c r="AV399" s="13" t="s">
        <v>87</v>
      </c>
      <c r="AW399" s="13" t="s">
        <v>5</v>
      </c>
      <c r="AX399" s="13" t="s">
        <v>85</v>
      </c>
      <c r="AY399" s="237" t="s">
        <v>162</v>
      </c>
    </row>
    <row r="400" s="2" customFormat="1" ht="24.15" customHeight="1">
      <c r="A400" s="40"/>
      <c r="B400" s="41"/>
      <c r="C400" s="205" t="s">
        <v>460</v>
      </c>
      <c r="D400" s="205" t="s">
        <v>164</v>
      </c>
      <c r="E400" s="206" t="s">
        <v>461</v>
      </c>
      <c r="F400" s="207" t="s">
        <v>462</v>
      </c>
      <c r="G400" s="208" t="s">
        <v>90</v>
      </c>
      <c r="H400" s="209">
        <v>240</v>
      </c>
      <c r="I400" s="210"/>
      <c r="J400" s="210"/>
      <c r="K400" s="211">
        <f>ROUND(P400*H400,2)</f>
        <v>0</v>
      </c>
      <c r="L400" s="207" t="s">
        <v>168</v>
      </c>
      <c r="M400" s="46"/>
      <c r="N400" s="212" t="s">
        <v>20</v>
      </c>
      <c r="O400" s="213" t="s">
        <v>46</v>
      </c>
      <c r="P400" s="214">
        <f>I400+J400</f>
        <v>0</v>
      </c>
      <c r="Q400" s="214">
        <f>ROUND(I400*H400,2)</f>
        <v>0</v>
      </c>
      <c r="R400" s="214">
        <f>ROUND(J400*H400,2)</f>
        <v>0</v>
      </c>
      <c r="S400" s="86"/>
      <c r="T400" s="215">
        <f>S400*H400</f>
        <v>0</v>
      </c>
      <c r="U400" s="215">
        <v>0</v>
      </c>
      <c r="V400" s="215">
        <f>U400*H400</f>
        <v>0</v>
      </c>
      <c r="W400" s="215">
        <v>0</v>
      </c>
      <c r="X400" s="215">
        <f>W400*H400</f>
        <v>0</v>
      </c>
      <c r="Y400" s="216" t="s">
        <v>20</v>
      </c>
      <c r="Z400" s="40"/>
      <c r="AA400" s="40"/>
      <c r="AB400" s="40"/>
      <c r="AC400" s="40"/>
      <c r="AD400" s="40"/>
      <c r="AE400" s="40"/>
      <c r="AR400" s="217" t="s">
        <v>169</v>
      </c>
      <c r="AT400" s="217" t="s">
        <v>164</v>
      </c>
      <c r="AU400" s="217" t="s">
        <v>87</v>
      </c>
      <c r="AY400" s="19" t="s">
        <v>162</v>
      </c>
      <c r="BE400" s="218">
        <f>IF(O400="základní",K400,0)</f>
        <v>0</v>
      </c>
      <c r="BF400" s="218">
        <f>IF(O400="snížená",K400,0)</f>
        <v>0</v>
      </c>
      <c r="BG400" s="218">
        <f>IF(O400="zákl. přenesená",K400,0)</f>
        <v>0</v>
      </c>
      <c r="BH400" s="218">
        <f>IF(O400="sníž. přenesená",K400,0)</f>
        <v>0</v>
      </c>
      <c r="BI400" s="218">
        <f>IF(O400="nulová",K400,0)</f>
        <v>0</v>
      </c>
      <c r="BJ400" s="19" t="s">
        <v>85</v>
      </c>
      <c r="BK400" s="218">
        <f>ROUND(P400*H400,2)</f>
        <v>0</v>
      </c>
      <c r="BL400" s="19" t="s">
        <v>169</v>
      </c>
      <c r="BM400" s="217" t="s">
        <v>463</v>
      </c>
    </row>
    <row r="401" s="2" customFormat="1">
      <c r="A401" s="40"/>
      <c r="B401" s="41"/>
      <c r="C401" s="42"/>
      <c r="D401" s="219" t="s">
        <v>171</v>
      </c>
      <c r="E401" s="42"/>
      <c r="F401" s="220" t="s">
        <v>464</v>
      </c>
      <c r="G401" s="42"/>
      <c r="H401" s="42"/>
      <c r="I401" s="221"/>
      <c r="J401" s="221"/>
      <c r="K401" s="42"/>
      <c r="L401" s="42"/>
      <c r="M401" s="46"/>
      <c r="N401" s="222"/>
      <c r="O401" s="223"/>
      <c r="P401" s="86"/>
      <c r="Q401" s="86"/>
      <c r="R401" s="86"/>
      <c r="S401" s="86"/>
      <c r="T401" s="86"/>
      <c r="U401" s="86"/>
      <c r="V401" s="86"/>
      <c r="W401" s="86"/>
      <c r="X401" s="86"/>
      <c r="Y401" s="87"/>
      <c r="Z401" s="40"/>
      <c r="AA401" s="40"/>
      <c r="AB401" s="40"/>
      <c r="AC401" s="40"/>
      <c r="AD401" s="40"/>
      <c r="AE401" s="40"/>
      <c r="AT401" s="19" t="s">
        <v>171</v>
      </c>
      <c r="AU401" s="19" t="s">
        <v>87</v>
      </c>
    </row>
    <row r="402" s="2" customFormat="1">
      <c r="A402" s="40"/>
      <c r="B402" s="41"/>
      <c r="C402" s="42"/>
      <c r="D402" s="224" t="s">
        <v>173</v>
      </c>
      <c r="E402" s="42"/>
      <c r="F402" s="225" t="s">
        <v>465</v>
      </c>
      <c r="G402" s="42"/>
      <c r="H402" s="42"/>
      <c r="I402" s="221"/>
      <c r="J402" s="221"/>
      <c r="K402" s="42"/>
      <c r="L402" s="42"/>
      <c r="M402" s="46"/>
      <c r="N402" s="222"/>
      <c r="O402" s="223"/>
      <c r="P402" s="86"/>
      <c r="Q402" s="86"/>
      <c r="R402" s="86"/>
      <c r="S402" s="86"/>
      <c r="T402" s="86"/>
      <c r="U402" s="86"/>
      <c r="V402" s="86"/>
      <c r="W402" s="86"/>
      <c r="X402" s="86"/>
      <c r="Y402" s="87"/>
      <c r="Z402" s="40"/>
      <c r="AA402" s="40"/>
      <c r="AB402" s="40"/>
      <c r="AC402" s="40"/>
      <c r="AD402" s="40"/>
      <c r="AE402" s="40"/>
      <c r="AT402" s="19" t="s">
        <v>173</v>
      </c>
      <c r="AU402" s="19" t="s">
        <v>87</v>
      </c>
    </row>
    <row r="403" s="2" customFormat="1">
      <c r="A403" s="40"/>
      <c r="B403" s="41"/>
      <c r="C403" s="42"/>
      <c r="D403" s="219" t="s">
        <v>175</v>
      </c>
      <c r="E403" s="42"/>
      <c r="F403" s="226" t="s">
        <v>451</v>
      </c>
      <c r="G403" s="42"/>
      <c r="H403" s="42"/>
      <c r="I403" s="221"/>
      <c r="J403" s="221"/>
      <c r="K403" s="42"/>
      <c r="L403" s="42"/>
      <c r="M403" s="46"/>
      <c r="N403" s="222"/>
      <c r="O403" s="223"/>
      <c r="P403" s="86"/>
      <c r="Q403" s="86"/>
      <c r="R403" s="86"/>
      <c r="S403" s="86"/>
      <c r="T403" s="86"/>
      <c r="U403" s="86"/>
      <c r="V403" s="86"/>
      <c r="W403" s="86"/>
      <c r="X403" s="86"/>
      <c r="Y403" s="87"/>
      <c r="Z403" s="40"/>
      <c r="AA403" s="40"/>
      <c r="AB403" s="40"/>
      <c r="AC403" s="40"/>
      <c r="AD403" s="40"/>
      <c r="AE403" s="40"/>
      <c r="AT403" s="19" t="s">
        <v>175</v>
      </c>
      <c r="AU403" s="19" t="s">
        <v>87</v>
      </c>
    </row>
    <row r="404" s="13" customFormat="1">
      <c r="A404" s="13"/>
      <c r="B404" s="227"/>
      <c r="C404" s="228"/>
      <c r="D404" s="219" t="s">
        <v>177</v>
      </c>
      <c r="E404" s="229" t="s">
        <v>20</v>
      </c>
      <c r="F404" s="230" t="s">
        <v>452</v>
      </c>
      <c r="G404" s="228"/>
      <c r="H404" s="231">
        <v>240</v>
      </c>
      <c r="I404" s="232"/>
      <c r="J404" s="232"/>
      <c r="K404" s="228"/>
      <c r="L404" s="228"/>
      <c r="M404" s="233"/>
      <c r="N404" s="234"/>
      <c r="O404" s="235"/>
      <c r="P404" s="235"/>
      <c r="Q404" s="235"/>
      <c r="R404" s="235"/>
      <c r="S404" s="235"/>
      <c r="T404" s="235"/>
      <c r="U404" s="235"/>
      <c r="V404" s="235"/>
      <c r="W404" s="235"/>
      <c r="X404" s="235"/>
      <c r="Y404" s="236"/>
      <c r="Z404" s="13"/>
      <c r="AA404" s="13"/>
      <c r="AB404" s="13"/>
      <c r="AC404" s="13"/>
      <c r="AD404" s="13"/>
      <c r="AE404" s="13"/>
      <c r="AT404" s="237" t="s">
        <v>177</v>
      </c>
      <c r="AU404" s="237" t="s">
        <v>87</v>
      </c>
      <c r="AV404" s="13" t="s">
        <v>87</v>
      </c>
      <c r="AW404" s="13" t="s">
        <v>5</v>
      </c>
      <c r="AX404" s="13" t="s">
        <v>85</v>
      </c>
      <c r="AY404" s="237" t="s">
        <v>162</v>
      </c>
    </row>
    <row r="405" s="2" customFormat="1" ht="24.15" customHeight="1">
      <c r="A405" s="40"/>
      <c r="B405" s="41"/>
      <c r="C405" s="205" t="s">
        <v>466</v>
      </c>
      <c r="D405" s="205" t="s">
        <v>164</v>
      </c>
      <c r="E405" s="206" t="s">
        <v>467</v>
      </c>
      <c r="F405" s="207" t="s">
        <v>468</v>
      </c>
      <c r="G405" s="208" t="s">
        <v>469</v>
      </c>
      <c r="H405" s="209">
        <v>90</v>
      </c>
      <c r="I405" s="210"/>
      <c r="J405" s="210"/>
      <c r="K405" s="211">
        <f>ROUND(P405*H405,2)</f>
        <v>0</v>
      </c>
      <c r="L405" s="207" t="s">
        <v>168</v>
      </c>
      <c r="M405" s="46"/>
      <c r="N405" s="212" t="s">
        <v>20</v>
      </c>
      <c r="O405" s="213" t="s">
        <v>46</v>
      </c>
      <c r="P405" s="214">
        <f>I405+J405</f>
        <v>0</v>
      </c>
      <c r="Q405" s="214">
        <f>ROUND(I405*H405,2)</f>
        <v>0</v>
      </c>
      <c r="R405" s="214">
        <f>ROUND(J405*H405,2)</f>
        <v>0</v>
      </c>
      <c r="S405" s="86"/>
      <c r="T405" s="215">
        <f>S405*H405</f>
        <v>0</v>
      </c>
      <c r="U405" s="215">
        <v>0</v>
      </c>
      <c r="V405" s="215">
        <f>U405*H405</f>
        <v>0</v>
      </c>
      <c r="W405" s="215">
        <v>0</v>
      </c>
      <c r="X405" s="215">
        <f>W405*H405</f>
        <v>0</v>
      </c>
      <c r="Y405" s="216" t="s">
        <v>20</v>
      </c>
      <c r="Z405" s="40"/>
      <c r="AA405" s="40"/>
      <c r="AB405" s="40"/>
      <c r="AC405" s="40"/>
      <c r="AD405" s="40"/>
      <c r="AE405" s="40"/>
      <c r="AR405" s="217" t="s">
        <v>169</v>
      </c>
      <c r="AT405" s="217" t="s">
        <v>164</v>
      </c>
      <c r="AU405" s="217" t="s">
        <v>87</v>
      </c>
      <c r="AY405" s="19" t="s">
        <v>162</v>
      </c>
      <c r="BE405" s="218">
        <f>IF(O405="základní",K405,0)</f>
        <v>0</v>
      </c>
      <c r="BF405" s="218">
        <f>IF(O405="snížená",K405,0)</f>
        <v>0</v>
      </c>
      <c r="BG405" s="218">
        <f>IF(O405="zákl. přenesená",K405,0)</f>
        <v>0</v>
      </c>
      <c r="BH405" s="218">
        <f>IF(O405="sníž. přenesená",K405,0)</f>
        <v>0</v>
      </c>
      <c r="BI405" s="218">
        <f>IF(O405="nulová",K405,0)</f>
        <v>0</v>
      </c>
      <c r="BJ405" s="19" t="s">
        <v>85</v>
      </c>
      <c r="BK405" s="218">
        <f>ROUND(P405*H405,2)</f>
        <v>0</v>
      </c>
      <c r="BL405" s="19" t="s">
        <v>169</v>
      </c>
      <c r="BM405" s="217" t="s">
        <v>470</v>
      </c>
    </row>
    <row r="406" s="2" customFormat="1">
      <c r="A406" s="40"/>
      <c r="B406" s="41"/>
      <c r="C406" s="42"/>
      <c r="D406" s="219" t="s">
        <v>171</v>
      </c>
      <c r="E406" s="42"/>
      <c r="F406" s="220" t="s">
        <v>471</v>
      </c>
      <c r="G406" s="42"/>
      <c r="H406" s="42"/>
      <c r="I406" s="221"/>
      <c r="J406" s="221"/>
      <c r="K406" s="42"/>
      <c r="L406" s="42"/>
      <c r="M406" s="46"/>
      <c r="N406" s="222"/>
      <c r="O406" s="223"/>
      <c r="P406" s="86"/>
      <c r="Q406" s="86"/>
      <c r="R406" s="86"/>
      <c r="S406" s="86"/>
      <c r="T406" s="86"/>
      <c r="U406" s="86"/>
      <c r="V406" s="86"/>
      <c r="W406" s="86"/>
      <c r="X406" s="86"/>
      <c r="Y406" s="87"/>
      <c r="Z406" s="40"/>
      <c r="AA406" s="40"/>
      <c r="AB406" s="40"/>
      <c r="AC406" s="40"/>
      <c r="AD406" s="40"/>
      <c r="AE406" s="40"/>
      <c r="AT406" s="19" t="s">
        <v>171</v>
      </c>
      <c r="AU406" s="19" t="s">
        <v>87</v>
      </c>
    </row>
    <row r="407" s="2" customFormat="1">
      <c r="A407" s="40"/>
      <c r="B407" s="41"/>
      <c r="C407" s="42"/>
      <c r="D407" s="224" t="s">
        <v>173</v>
      </c>
      <c r="E407" s="42"/>
      <c r="F407" s="225" t="s">
        <v>472</v>
      </c>
      <c r="G407" s="42"/>
      <c r="H407" s="42"/>
      <c r="I407" s="221"/>
      <c r="J407" s="221"/>
      <c r="K407" s="42"/>
      <c r="L407" s="42"/>
      <c r="M407" s="46"/>
      <c r="N407" s="222"/>
      <c r="O407" s="223"/>
      <c r="P407" s="86"/>
      <c r="Q407" s="86"/>
      <c r="R407" s="86"/>
      <c r="S407" s="86"/>
      <c r="T407" s="86"/>
      <c r="U407" s="86"/>
      <c r="V407" s="86"/>
      <c r="W407" s="86"/>
      <c r="X407" s="86"/>
      <c r="Y407" s="87"/>
      <c r="Z407" s="40"/>
      <c r="AA407" s="40"/>
      <c r="AB407" s="40"/>
      <c r="AC407" s="40"/>
      <c r="AD407" s="40"/>
      <c r="AE407" s="40"/>
      <c r="AT407" s="19" t="s">
        <v>173</v>
      </c>
      <c r="AU407" s="19" t="s">
        <v>87</v>
      </c>
    </row>
    <row r="408" s="2" customFormat="1">
      <c r="A408" s="40"/>
      <c r="B408" s="41"/>
      <c r="C408" s="42"/>
      <c r="D408" s="219" t="s">
        <v>175</v>
      </c>
      <c r="E408" s="42"/>
      <c r="F408" s="226" t="s">
        <v>451</v>
      </c>
      <c r="G408" s="42"/>
      <c r="H408" s="42"/>
      <c r="I408" s="221"/>
      <c r="J408" s="221"/>
      <c r="K408" s="42"/>
      <c r="L408" s="42"/>
      <c r="M408" s="46"/>
      <c r="N408" s="222"/>
      <c r="O408" s="223"/>
      <c r="P408" s="86"/>
      <c r="Q408" s="86"/>
      <c r="R408" s="86"/>
      <c r="S408" s="86"/>
      <c r="T408" s="86"/>
      <c r="U408" s="86"/>
      <c r="V408" s="86"/>
      <c r="W408" s="86"/>
      <c r="X408" s="86"/>
      <c r="Y408" s="87"/>
      <c r="Z408" s="40"/>
      <c r="AA408" s="40"/>
      <c r="AB408" s="40"/>
      <c r="AC408" s="40"/>
      <c r="AD408" s="40"/>
      <c r="AE408" s="40"/>
      <c r="AT408" s="19" t="s">
        <v>175</v>
      </c>
      <c r="AU408" s="19" t="s">
        <v>87</v>
      </c>
    </row>
    <row r="409" s="13" customFormat="1">
      <c r="A409" s="13"/>
      <c r="B409" s="227"/>
      <c r="C409" s="228"/>
      <c r="D409" s="219" t="s">
        <v>177</v>
      </c>
      <c r="E409" s="229" t="s">
        <v>20</v>
      </c>
      <c r="F409" s="230" t="s">
        <v>473</v>
      </c>
      <c r="G409" s="228"/>
      <c r="H409" s="231">
        <v>90</v>
      </c>
      <c r="I409" s="232"/>
      <c r="J409" s="232"/>
      <c r="K409" s="228"/>
      <c r="L409" s="228"/>
      <c r="M409" s="233"/>
      <c r="N409" s="234"/>
      <c r="O409" s="235"/>
      <c r="P409" s="235"/>
      <c r="Q409" s="235"/>
      <c r="R409" s="235"/>
      <c r="S409" s="235"/>
      <c r="T409" s="235"/>
      <c r="U409" s="235"/>
      <c r="V409" s="235"/>
      <c r="W409" s="235"/>
      <c r="X409" s="235"/>
      <c r="Y409" s="236"/>
      <c r="Z409" s="13"/>
      <c r="AA409" s="13"/>
      <c r="AB409" s="13"/>
      <c r="AC409" s="13"/>
      <c r="AD409" s="13"/>
      <c r="AE409" s="13"/>
      <c r="AT409" s="237" t="s">
        <v>177</v>
      </c>
      <c r="AU409" s="237" t="s">
        <v>87</v>
      </c>
      <c r="AV409" s="13" t="s">
        <v>87</v>
      </c>
      <c r="AW409" s="13" t="s">
        <v>5</v>
      </c>
      <c r="AX409" s="13" t="s">
        <v>85</v>
      </c>
      <c r="AY409" s="237" t="s">
        <v>162</v>
      </c>
    </row>
    <row r="410" s="2" customFormat="1" ht="24.15" customHeight="1">
      <c r="A410" s="40"/>
      <c r="B410" s="41"/>
      <c r="C410" s="205" t="s">
        <v>474</v>
      </c>
      <c r="D410" s="205" t="s">
        <v>164</v>
      </c>
      <c r="E410" s="206" t="s">
        <v>475</v>
      </c>
      <c r="F410" s="207" t="s">
        <v>476</v>
      </c>
      <c r="G410" s="208" t="s">
        <v>90</v>
      </c>
      <c r="H410" s="209">
        <v>240</v>
      </c>
      <c r="I410" s="210"/>
      <c r="J410" s="210"/>
      <c r="K410" s="211">
        <f>ROUND(P410*H410,2)</f>
        <v>0</v>
      </c>
      <c r="L410" s="207" t="s">
        <v>168</v>
      </c>
      <c r="M410" s="46"/>
      <c r="N410" s="212" t="s">
        <v>20</v>
      </c>
      <c r="O410" s="213" t="s">
        <v>46</v>
      </c>
      <c r="P410" s="214">
        <f>I410+J410</f>
        <v>0</v>
      </c>
      <c r="Q410" s="214">
        <f>ROUND(I410*H410,2)</f>
        <v>0</v>
      </c>
      <c r="R410" s="214">
        <f>ROUND(J410*H410,2)</f>
        <v>0</v>
      </c>
      <c r="S410" s="86"/>
      <c r="T410" s="215">
        <f>S410*H410</f>
        <v>0</v>
      </c>
      <c r="U410" s="215">
        <v>0</v>
      </c>
      <c r="V410" s="215">
        <f>U410*H410</f>
        <v>0</v>
      </c>
      <c r="W410" s="215">
        <v>0</v>
      </c>
      <c r="X410" s="215">
        <f>W410*H410</f>
        <v>0</v>
      </c>
      <c r="Y410" s="216" t="s">
        <v>20</v>
      </c>
      <c r="Z410" s="40"/>
      <c r="AA410" s="40"/>
      <c r="AB410" s="40"/>
      <c r="AC410" s="40"/>
      <c r="AD410" s="40"/>
      <c r="AE410" s="40"/>
      <c r="AR410" s="217" t="s">
        <v>169</v>
      </c>
      <c r="AT410" s="217" t="s">
        <v>164</v>
      </c>
      <c r="AU410" s="217" t="s">
        <v>87</v>
      </c>
      <c r="AY410" s="19" t="s">
        <v>162</v>
      </c>
      <c r="BE410" s="218">
        <f>IF(O410="základní",K410,0)</f>
        <v>0</v>
      </c>
      <c r="BF410" s="218">
        <f>IF(O410="snížená",K410,0)</f>
        <v>0</v>
      </c>
      <c r="BG410" s="218">
        <f>IF(O410="zákl. přenesená",K410,0)</f>
        <v>0</v>
      </c>
      <c r="BH410" s="218">
        <f>IF(O410="sníž. přenesená",K410,0)</f>
        <v>0</v>
      </c>
      <c r="BI410" s="218">
        <f>IF(O410="nulová",K410,0)</f>
        <v>0</v>
      </c>
      <c r="BJ410" s="19" t="s">
        <v>85</v>
      </c>
      <c r="BK410" s="218">
        <f>ROUND(P410*H410,2)</f>
        <v>0</v>
      </c>
      <c r="BL410" s="19" t="s">
        <v>169</v>
      </c>
      <c r="BM410" s="217" t="s">
        <v>477</v>
      </c>
    </row>
    <row r="411" s="2" customFormat="1">
      <c r="A411" s="40"/>
      <c r="B411" s="41"/>
      <c r="C411" s="42"/>
      <c r="D411" s="219" t="s">
        <v>171</v>
      </c>
      <c r="E411" s="42"/>
      <c r="F411" s="220" t="s">
        <v>478</v>
      </c>
      <c r="G411" s="42"/>
      <c r="H411" s="42"/>
      <c r="I411" s="221"/>
      <c r="J411" s="221"/>
      <c r="K411" s="42"/>
      <c r="L411" s="42"/>
      <c r="M411" s="46"/>
      <c r="N411" s="222"/>
      <c r="O411" s="223"/>
      <c r="P411" s="86"/>
      <c r="Q411" s="86"/>
      <c r="R411" s="86"/>
      <c r="S411" s="86"/>
      <c r="T411" s="86"/>
      <c r="U411" s="86"/>
      <c r="V411" s="86"/>
      <c r="W411" s="86"/>
      <c r="X411" s="86"/>
      <c r="Y411" s="87"/>
      <c r="Z411" s="40"/>
      <c r="AA411" s="40"/>
      <c r="AB411" s="40"/>
      <c r="AC411" s="40"/>
      <c r="AD411" s="40"/>
      <c r="AE411" s="40"/>
      <c r="AT411" s="19" t="s">
        <v>171</v>
      </c>
      <c r="AU411" s="19" t="s">
        <v>87</v>
      </c>
    </row>
    <row r="412" s="2" customFormat="1">
      <c r="A412" s="40"/>
      <c r="B412" s="41"/>
      <c r="C412" s="42"/>
      <c r="D412" s="224" t="s">
        <v>173</v>
      </c>
      <c r="E412" s="42"/>
      <c r="F412" s="225" t="s">
        <v>479</v>
      </c>
      <c r="G412" s="42"/>
      <c r="H412" s="42"/>
      <c r="I412" s="221"/>
      <c r="J412" s="221"/>
      <c r="K412" s="42"/>
      <c r="L412" s="42"/>
      <c r="M412" s="46"/>
      <c r="N412" s="222"/>
      <c r="O412" s="223"/>
      <c r="P412" s="86"/>
      <c r="Q412" s="86"/>
      <c r="R412" s="86"/>
      <c r="S412" s="86"/>
      <c r="T412" s="86"/>
      <c r="U412" s="86"/>
      <c r="V412" s="86"/>
      <c r="W412" s="86"/>
      <c r="X412" s="86"/>
      <c r="Y412" s="87"/>
      <c r="Z412" s="40"/>
      <c r="AA412" s="40"/>
      <c r="AB412" s="40"/>
      <c r="AC412" s="40"/>
      <c r="AD412" s="40"/>
      <c r="AE412" s="40"/>
      <c r="AT412" s="19" t="s">
        <v>173</v>
      </c>
      <c r="AU412" s="19" t="s">
        <v>87</v>
      </c>
    </row>
    <row r="413" s="2" customFormat="1">
      <c r="A413" s="40"/>
      <c r="B413" s="41"/>
      <c r="C413" s="42"/>
      <c r="D413" s="219" t="s">
        <v>175</v>
      </c>
      <c r="E413" s="42"/>
      <c r="F413" s="226" t="s">
        <v>451</v>
      </c>
      <c r="G413" s="42"/>
      <c r="H413" s="42"/>
      <c r="I413" s="221"/>
      <c r="J413" s="221"/>
      <c r="K413" s="42"/>
      <c r="L413" s="42"/>
      <c r="M413" s="46"/>
      <c r="N413" s="222"/>
      <c r="O413" s="223"/>
      <c r="P413" s="86"/>
      <c r="Q413" s="86"/>
      <c r="R413" s="86"/>
      <c r="S413" s="86"/>
      <c r="T413" s="86"/>
      <c r="U413" s="86"/>
      <c r="V413" s="86"/>
      <c r="W413" s="86"/>
      <c r="X413" s="86"/>
      <c r="Y413" s="87"/>
      <c r="Z413" s="40"/>
      <c r="AA413" s="40"/>
      <c r="AB413" s="40"/>
      <c r="AC413" s="40"/>
      <c r="AD413" s="40"/>
      <c r="AE413" s="40"/>
      <c r="AT413" s="19" t="s">
        <v>175</v>
      </c>
      <c r="AU413" s="19" t="s">
        <v>87</v>
      </c>
    </row>
    <row r="414" s="13" customFormat="1">
      <c r="A414" s="13"/>
      <c r="B414" s="227"/>
      <c r="C414" s="228"/>
      <c r="D414" s="219" t="s">
        <v>177</v>
      </c>
      <c r="E414" s="229" t="s">
        <v>20</v>
      </c>
      <c r="F414" s="230" t="s">
        <v>452</v>
      </c>
      <c r="G414" s="228"/>
      <c r="H414" s="231">
        <v>240</v>
      </c>
      <c r="I414" s="232"/>
      <c r="J414" s="232"/>
      <c r="K414" s="228"/>
      <c r="L414" s="228"/>
      <c r="M414" s="233"/>
      <c r="N414" s="234"/>
      <c r="O414" s="235"/>
      <c r="P414" s="235"/>
      <c r="Q414" s="235"/>
      <c r="R414" s="235"/>
      <c r="S414" s="235"/>
      <c r="T414" s="235"/>
      <c r="U414" s="235"/>
      <c r="V414" s="235"/>
      <c r="W414" s="235"/>
      <c r="X414" s="235"/>
      <c r="Y414" s="236"/>
      <c r="Z414" s="13"/>
      <c r="AA414" s="13"/>
      <c r="AB414" s="13"/>
      <c r="AC414" s="13"/>
      <c r="AD414" s="13"/>
      <c r="AE414" s="13"/>
      <c r="AT414" s="237" t="s">
        <v>177</v>
      </c>
      <c r="AU414" s="237" t="s">
        <v>87</v>
      </c>
      <c r="AV414" s="13" t="s">
        <v>87</v>
      </c>
      <c r="AW414" s="13" t="s">
        <v>5</v>
      </c>
      <c r="AX414" s="13" t="s">
        <v>85</v>
      </c>
      <c r="AY414" s="237" t="s">
        <v>162</v>
      </c>
    </row>
    <row r="415" s="2" customFormat="1" ht="24.15" customHeight="1">
      <c r="A415" s="40"/>
      <c r="B415" s="41"/>
      <c r="C415" s="205" t="s">
        <v>480</v>
      </c>
      <c r="D415" s="205" t="s">
        <v>164</v>
      </c>
      <c r="E415" s="206" t="s">
        <v>481</v>
      </c>
      <c r="F415" s="207" t="s">
        <v>482</v>
      </c>
      <c r="G415" s="208" t="s">
        <v>90</v>
      </c>
      <c r="H415" s="209">
        <v>28800</v>
      </c>
      <c r="I415" s="210"/>
      <c r="J415" s="210"/>
      <c r="K415" s="211">
        <f>ROUND(P415*H415,2)</f>
        <v>0</v>
      </c>
      <c r="L415" s="207" t="s">
        <v>168</v>
      </c>
      <c r="M415" s="46"/>
      <c r="N415" s="212" t="s">
        <v>20</v>
      </c>
      <c r="O415" s="213" t="s">
        <v>46</v>
      </c>
      <c r="P415" s="214">
        <f>I415+J415</f>
        <v>0</v>
      </c>
      <c r="Q415" s="214">
        <f>ROUND(I415*H415,2)</f>
        <v>0</v>
      </c>
      <c r="R415" s="214">
        <f>ROUND(J415*H415,2)</f>
        <v>0</v>
      </c>
      <c r="S415" s="86"/>
      <c r="T415" s="215">
        <f>S415*H415</f>
        <v>0</v>
      </c>
      <c r="U415" s="215">
        <v>0</v>
      </c>
      <c r="V415" s="215">
        <f>U415*H415</f>
        <v>0</v>
      </c>
      <c r="W415" s="215">
        <v>0</v>
      </c>
      <c r="X415" s="215">
        <f>W415*H415</f>
        <v>0</v>
      </c>
      <c r="Y415" s="216" t="s">
        <v>20</v>
      </c>
      <c r="Z415" s="40"/>
      <c r="AA415" s="40"/>
      <c r="AB415" s="40"/>
      <c r="AC415" s="40"/>
      <c r="AD415" s="40"/>
      <c r="AE415" s="40"/>
      <c r="AR415" s="217" t="s">
        <v>169</v>
      </c>
      <c r="AT415" s="217" t="s">
        <v>164</v>
      </c>
      <c r="AU415" s="217" t="s">
        <v>87</v>
      </c>
      <c r="AY415" s="19" t="s">
        <v>162</v>
      </c>
      <c r="BE415" s="218">
        <f>IF(O415="základní",K415,0)</f>
        <v>0</v>
      </c>
      <c r="BF415" s="218">
        <f>IF(O415="snížená",K415,0)</f>
        <v>0</v>
      </c>
      <c r="BG415" s="218">
        <f>IF(O415="zákl. přenesená",K415,0)</f>
        <v>0</v>
      </c>
      <c r="BH415" s="218">
        <f>IF(O415="sníž. přenesená",K415,0)</f>
        <v>0</v>
      </c>
      <c r="BI415" s="218">
        <f>IF(O415="nulová",K415,0)</f>
        <v>0</v>
      </c>
      <c r="BJ415" s="19" t="s">
        <v>85</v>
      </c>
      <c r="BK415" s="218">
        <f>ROUND(P415*H415,2)</f>
        <v>0</v>
      </c>
      <c r="BL415" s="19" t="s">
        <v>169</v>
      </c>
      <c r="BM415" s="217" t="s">
        <v>483</v>
      </c>
    </row>
    <row r="416" s="2" customFormat="1">
      <c r="A416" s="40"/>
      <c r="B416" s="41"/>
      <c r="C416" s="42"/>
      <c r="D416" s="219" t="s">
        <v>171</v>
      </c>
      <c r="E416" s="42"/>
      <c r="F416" s="220" t="s">
        <v>484</v>
      </c>
      <c r="G416" s="42"/>
      <c r="H416" s="42"/>
      <c r="I416" s="221"/>
      <c r="J416" s="221"/>
      <c r="K416" s="42"/>
      <c r="L416" s="42"/>
      <c r="M416" s="46"/>
      <c r="N416" s="222"/>
      <c r="O416" s="223"/>
      <c r="P416" s="86"/>
      <c r="Q416" s="86"/>
      <c r="R416" s="86"/>
      <c r="S416" s="86"/>
      <c r="T416" s="86"/>
      <c r="U416" s="86"/>
      <c r="V416" s="86"/>
      <c r="W416" s="86"/>
      <c r="X416" s="86"/>
      <c r="Y416" s="87"/>
      <c r="Z416" s="40"/>
      <c r="AA416" s="40"/>
      <c r="AB416" s="40"/>
      <c r="AC416" s="40"/>
      <c r="AD416" s="40"/>
      <c r="AE416" s="40"/>
      <c r="AT416" s="19" t="s">
        <v>171</v>
      </c>
      <c r="AU416" s="19" t="s">
        <v>87</v>
      </c>
    </row>
    <row r="417" s="2" customFormat="1">
      <c r="A417" s="40"/>
      <c r="B417" s="41"/>
      <c r="C417" s="42"/>
      <c r="D417" s="224" t="s">
        <v>173</v>
      </c>
      <c r="E417" s="42"/>
      <c r="F417" s="225" t="s">
        <v>485</v>
      </c>
      <c r="G417" s="42"/>
      <c r="H417" s="42"/>
      <c r="I417" s="221"/>
      <c r="J417" s="221"/>
      <c r="K417" s="42"/>
      <c r="L417" s="42"/>
      <c r="M417" s="46"/>
      <c r="N417" s="222"/>
      <c r="O417" s="223"/>
      <c r="P417" s="86"/>
      <c r="Q417" s="86"/>
      <c r="R417" s="86"/>
      <c r="S417" s="86"/>
      <c r="T417" s="86"/>
      <c r="U417" s="86"/>
      <c r="V417" s="86"/>
      <c r="W417" s="86"/>
      <c r="X417" s="86"/>
      <c r="Y417" s="87"/>
      <c r="Z417" s="40"/>
      <c r="AA417" s="40"/>
      <c r="AB417" s="40"/>
      <c r="AC417" s="40"/>
      <c r="AD417" s="40"/>
      <c r="AE417" s="40"/>
      <c r="AT417" s="19" t="s">
        <v>173</v>
      </c>
      <c r="AU417" s="19" t="s">
        <v>87</v>
      </c>
    </row>
    <row r="418" s="2" customFormat="1">
      <c r="A418" s="40"/>
      <c r="B418" s="41"/>
      <c r="C418" s="42"/>
      <c r="D418" s="219" t="s">
        <v>175</v>
      </c>
      <c r="E418" s="42"/>
      <c r="F418" s="226" t="s">
        <v>451</v>
      </c>
      <c r="G418" s="42"/>
      <c r="H418" s="42"/>
      <c r="I418" s="221"/>
      <c r="J418" s="221"/>
      <c r="K418" s="42"/>
      <c r="L418" s="42"/>
      <c r="M418" s="46"/>
      <c r="N418" s="222"/>
      <c r="O418" s="223"/>
      <c r="P418" s="86"/>
      <c r="Q418" s="86"/>
      <c r="R418" s="86"/>
      <c r="S418" s="86"/>
      <c r="T418" s="86"/>
      <c r="U418" s="86"/>
      <c r="V418" s="86"/>
      <c r="W418" s="86"/>
      <c r="X418" s="86"/>
      <c r="Y418" s="87"/>
      <c r="Z418" s="40"/>
      <c r="AA418" s="40"/>
      <c r="AB418" s="40"/>
      <c r="AC418" s="40"/>
      <c r="AD418" s="40"/>
      <c r="AE418" s="40"/>
      <c r="AT418" s="19" t="s">
        <v>175</v>
      </c>
      <c r="AU418" s="19" t="s">
        <v>87</v>
      </c>
    </row>
    <row r="419" s="13" customFormat="1">
      <c r="A419" s="13"/>
      <c r="B419" s="227"/>
      <c r="C419" s="228"/>
      <c r="D419" s="219" t="s">
        <v>177</v>
      </c>
      <c r="E419" s="229" t="s">
        <v>20</v>
      </c>
      <c r="F419" s="230" t="s">
        <v>486</v>
      </c>
      <c r="G419" s="228"/>
      <c r="H419" s="231">
        <v>28800</v>
      </c>
      <c r="I419" s="232"/>
      <c r="J419" s="232"/>
      <c r="K419" s="228"/>
      <c r="L419" s="228"/>
      <c r="M419" s="233"/>
      <c r="N419" s="234"/>
      <c r="O419" s="235"/>
      <c r="P419" s="235"/>
      <c r="Q419" s="235"/>
      <c r="R419" s="235"/>
      <c r="S419" s="235"/>
      <c r="T419" s="235"/>
      <c r="U419" s="235"/>
      <c r="V419" s="235"/>
      <c r="W419" s="235"/>
      <c r="X419" s="235"/>
      <c r="Y419" s="236"/>
      <c r="Z419" s="13"/>
      <c r="AA419" s="13"/>
      <c r="AB419" s="13"/>
      <c r="AC419" s="13"/>
      <c r="AD419" s="13"/>
      <c r="AE419" s="13"/>
      <c r="AT419" s="237" t="s">
        <v>177</v>
      </c>
      <c r="AU419" s="237" t="s">
        <v>87</v>
      </c>
      <c r="AV419" s="13" t="s">
        <v>87</v>
      </c>
      <c r="AW419" s="13" t="s">
        <v>5</v>
      </c>
      <c r="AX419" s="13" t="s">
        <v>85</v>
      </c>
      <c r="AY419" s="237" t="s">
        <v>162</v>
      </c>
    </row>
    <row r="420" s="2" customFormat="1" ht="24.15" customHeight="1">
      <c r="A420" s="40"/>
      <c r="B420" s="41"/>
      <c r="C420" s="205" t="s">
        <v>487</v>
      </c>
      <c r="D420" s="205" t="s">
        <v>164</v>
      </c>
      <c r="E420" s="206" t="s">
        <v>488</v>
      </c>
      <c r="F420" s="207" t="s">
        <v>489</v>
      </c>
      <c r="G420" s="208" t="s">
        <v>90</v>
      </c>
      <c r="H420" s="209">
        <v>240</v>
      </c>
      <c r="I420" s="210"/>
      <c r="J420" s="210"/>
      <c r="K420" s="211">
        <f>ROUND(P420*H420,2)</f>
        <v>0</v>
      </c>
      <c r="L420" s="207" t="s">
        <v>168</v>
      </c>
      <c r="M420" s="46"/>
      <c r="N420" s="212" t="s">
        <v>20</v>
      </c>
      <c r="O420" s="213" t="s">
        <v>46</v>
      </c>
      <c r="P420" s="214">
        <f>I420+J420</f>
        <v>0</v>
      </c>
      <c r="Q420" s="214">
        <f>ROUND(I420*H420,2)</f>
        <v>0</v>
      </c>
      <c r="R420" s="214">
        <f>ROUND(J420*H420,2)</f>
        <v>0</v>
      </c>
      <c r="S420" s="86"/>
      <c r="T420" s="215">
        <f>S420*H420</f>
        <v>0</v>
      </c>
      <c r="U420" s="215">
        <v>0</v>
      </c>
      <c r="V420" s="215">
        <f>U420*H420</f>
        <v>0</v>
      </c>
      <c r="W420" s="215">
        <v>0</v>
      </c>
      <c r="X420" s="215">
        <f>W420*H420</f>
        <v>0</v>
      </c>
      <c r="Y420" s="216" t="s">
        <v>20</v>
      </c>
      <c r="Z420" s="40"/>
      <c r="AA420" s="40"/>
      <c r="AB420" s="40"/>
      <c r="AC420" s="40"/>
      <c r="AD420" s="40"/>
      <c r="AE420" s="40"/>
      <c r="AR420" s="217" t="s">
        <v>169</v>
      </c>
      <c r="AT420" s="217" t="s">
        <v>164</v>
      </c>
      <c r="AU420" s="217" t="s">
        <v>87</v>
      </c>
      <c r="AY420" s="19" t="s">
        <v>162</v>
      </c>
      <c r="BE420" s="218">
        <f>IF(O420="základní",K420,0)</f>
        <v>0</v>
      </c>
      <c r="BF420" s="218">
        <f>IF(O420="snížená",K420,0)</f>
        <v>0</v>
      </c>
      <c r="BG420" s="218">
        <f>IF(O420="zákl. přenesená",K420,0)</f>
        <v>0</v>
      </c>
      <c r="BH420" s="218">
        <f>IF(O420="sníž. přenesená",K420,0)</f>
        <v>0</v>
      </c>
      <c r="BI420" s="218">
        <f>IF(O420="nulová",K420,0)</f>
        <v>0</v>
      </c>
      <c r="BJ420" s="19" t="s">
        <v>85</v>
      </c>
      <c r="BK420" s="218">
        <f>ROUND(P420*H420,2)</f>
        <v>0</v>
      </c>
      <c r="BL420" s="19" t="s">
        <v>169</v>
      </c>
      <c r="BM420" s="217" t="s">
        <v>490</v>
      </c>
    </row>
    <row r="421" s="2" customFormat="1">
      <c r="A421" s="40"/>
      <c r="B421" s="41"/>
      <c r="C421" s="42"/>
      <c r="D421" s="219" t="s">
        <v>171</v>
      </c>
      <c r="E421" s="42"/>
      <c r="F421" s="220" t="s">
        <v>491</v>
      </c>
      <c r="G421" s="42"/>
      <c r="H421" s="42"/>
      <c r="I421" s="221"/>
      <c r="J421" s="221"/>
      <c r="K421" s="42"/>
      <c r="L421" s="42"/>
      <c r="M421" s="46"/>
      <c r="N421" s="222"/>
      <c r="O421" s="223"/>
      <c r="P421" s="86"/>
      <c r="Q421" s="86"/>
      <c r="R421" s="86"/>
      <c r="S421" s="86"/>
      <c r="T421" s="86"/>
      <c r="U421" s="86"/>
      <c r="V421" s="86"/>
      <c r="W421" s="86"/>
      <c r="X421" s="86"/>
      <c r="Y421" s="87"/>
      <c r="Z421" s="40"/>
      <c r="AA421" s="40"/>
      <c r="AB421" s="40"/>
      <c r="AC421" s="40"/>
      <c r="AD421" s="40"/>
      <c r="AE421" s="40"/>
      <c r="AT421" s="19" t="s">
        <v>171</v>
      </c>
      <c r="AU421" s="19" t="s">
        <v>87</v>
      </c>
    </row>
    <row r="422" s="2" customFormat="1">
      <c r="A422" s="40"/>
      <c r="B422" s="41"/>
      <c r="C422" s="42"/>
      <c r="D422" s="224" t="s">
        <v>173</v>
      </c>
      <c r="E422" s="42"/>
      <c r="F422" s="225" t="s">
        <v>492</v>
      </c>
      <c r="G422" s="42"/>
      <c r="H422" s="42"/>
      <c r="I422" s="221"/>
      <c r="J422" s="221"/>
      <c r="K422" s="42"/>
      <c r="L422" s="42"/>
      <c r="M422" s="46"/>
      <c r="N422" s="222"/>
      <c r="O422" s="223"/>
      <c r="P422" s="86"/>
      <c r="Q422" s="86"/>
      <c r="R422" s="86"/>
      <c r="S422" s="86"/>
      <c r="T422" s="86"/>
      <c r="U422" s="86"/>
      <c r="V422" s="86"/>
      <c r="W422" s="86"/>
      <c r="X422" s="86"/>
      <c r="Y422" s="87"/>
      <c r="Z422" s="40"/>
      <c r="AA422" s="40"/>
      <c r="AB422" s="40"/>
      <c r="AC422" s="40"/>
      <c r="AD422" s="40"/>
      <c r="AE422" s="40"/>
      <c r="AT422" s="19" t="s">
        <v>173</v>
      </c>
      <c r="AU422" s="19" t="s">
        <v>87</v>
      </c>
    </row>
    <row r="423" s="2" customFormat="1">
      <c r="A423" s="40"/>
      <c r="B423" s="41"/>
      <c r="C423" s="42"/>
      <c r="D423" s="219" t="s">
        <v>175</v>
      </c>
      <c r="E423" s="42"/>
      <c r="F423" s="226" t="s">
        <v>451</v>
      </c>
      <c r="G423" s="42"/>
      <c r="H423" s="42"/>
      <c r="I423" s="221"/>
      <c r="J423" s="221"/>
      <c r="K423" s="42"/>
      <c r="L423" s="42"/>
      <c r="M423" s="46"/>
      <c r="N423" s="222"/>
      <c r="O423" s="223"/>
      <c r="P423" s="86"/>
      <c r="Q423" s="86"/>
      <c r="R423" s="86"/>
      <c r="S423" s="86"/>
      <c r="T423" s="86"/>
      <c r="U423" s="86"/>
      <c r="V423" s="86"/>
      <c r="W423" s="86"/>
      <c r="X423" s="86"/>
      <c r="Y423" s="87"/>
      <c r="Z423" s="40"/>
      <c r="AA423" s="40"/>
      <c r="AB423" s="40"/>
      <c r="AC423" s="40"/>
      <c r="AD423" s="40"/>
      <c r="AE423" s="40"/>
      <c r="AT423" s="19" t="s">
        <v>175</v>
      </c>
      <c r="AU423" s="19" t="s">
        <v>87</v>
      </c>
    </row>
    <row r="424" s="13" customFormat="1">
      <c r="A424" s="13"/>
      <c r="B424" s="227"/>
      <c r="C424" s="228"/>
      <c r="D424" s="219" t="s">
        <v>177</v>
      </c>
      <c r="E424" s="229" t="s">
        <v>20</v>
      </c>
      <c r="F424" s="230" t="s">
        <v>452</v>
      </c>
      <c r="G424" s="228"/>
      <c r="H424" s="231">
        <v>240</v>
      </c>
      <c r="I424" s="232"/>
      <c r="J424" s="232"/>
      <c r="K424" s="228"/>
      <c r="L424" s="228"/>
      <c r="M424" s="233"/>
      <c r="N424" s="234"/>
      <c r="O424" s="235"/>
      <c r="P424" s="235"/>
      <c r="Q424" s="235"/>
      <c r="R424" s="235"/>
      <c r="S424" s="235"/>
      <c r="T424" s="235"/>
      <c r="U424" s="235"/>
      <c r="V424" s="235"/>
      <c r="W424" s="235"/>
      <c r="X424" s="235"/>
      <c r="Y424" s="236"/>
      <c r="Z424" s="13"/>
      <c r="AA424" s="13"/>
      <c r="AB424" s="13"/>
      <c r="AC424" s="13"/>
      <c r="AD424" s="13"/>
      <c r="AE424" s="13"/>
      <c r="AT424" s="237" t="s">
        <v>177</v>
      </c>
      <c r="AU424" s="237" t="s">
        <v>87</v>
      </c>
      <c r="AV424" s="13" t="s">
        <v>87</v>
      </c>
      <c r="AW424" s="13" t="s">
        <v>5</v>
      </c>
      <c r="AX424" s="13" t="s">
        <v>85</v>
      </c>
      <c r="AY424" s="237" t="s">
        <v>162</v>
      </c>
    </row>
    <row r="425" s="2" customFormat="1">
      <c r="A425" s="40"/>
      <c r="B425" s="41"/>
      <c r="C425" s="205" t="s">
        <v>493</v>
      </c>
      <c r="D425" s="205" t="s">
        <v>164</v>
      </c>
      <c r="E425" s="206" t="s">
        <v>494</v>
      </c>
      <c r="F425" s="207" t="s">
        <v>495</v>
      </c>
      <c r="G425" s="208" t="s">
        <v>167</v>
      </c>
      <c r="H425" s="209">
        <v>4</v>
      </c>
      <c r="I425" s="210"/>
      <c r="J425" s="210"/>
      <c r="K425" s="211">
        <f>ROUND(P425*H425,2)</f>
        <v>0</v>
      </c>
      <c r="L425" s="207" t="s">
        <v>168</v>
      </c>
      <c r="M425" s="46"/>
      <c r="N425" s="212" t="s">
        <v>20</v>
      </c>
      <c r="O425" s="213" t="s">
        <v>46</v>
      </c>
      <c r="P425" s="214">
        <f>I425+J425</f>
        <v>0</v>
      </c>
      <c r="Q425" s="214">
        <f>ROUND(I425*H425,2)</f>
        <v>0</v>
      </c>
      <c r="R425" s="214">
        <f>ROUND(J425*H425,2)</f>
        <v>0</v>
      </c>
      <c r="S425" s="86"/>
      <c r="T425" s="215">
        <f>S425*H425</f>
        <v>0</v>
      </c>
      <c r="U425" s="215">
        <v>0</v>
      </c>
      <c r="V425" s="215">
        <f>U425*H425</f>
        <v>0</v>
      </c>
      <c r="W425" s="215">
        <v>0</v>
      </c>
      <c r="X425" s="215">
        <f>W425*H425</f>
        <v>0</v>
      </c>
      <c r="Y425" s="216" t="s">
        <v>20</v>
      </c>
      <c r="Z425" s="40"/>
      <c r="AA425" s="40"/>
      <c r="AB425" s="40"/>
      <c r="AC425" s="40"/>
      <c r="AD425" s="40"/>
      <c r="AE425" s="40"/>
      <c r="AR425" s="217" t="s">
        <v>169</v>
      </c>
      <c r="AT425" s="217" t="s">
        <v>164</v>
      </c>
      <c r="AU425" s="217" t="s">
        <v>87</v>
      </c>
      <c r="AY425" s="19" t="s">
        <v>162</v>
      </c>
      <c r="BE425" s="218">
        <f>IF(O425="základní",K425,0)</f>
        <v>0</v>
      </c>
      <c r="BF425" s="218">
        <f>IF(O425="snížená",K425,0)</f>
        <v>0</v>
      </c>
      <c r="BG425" s="218">
        <f>IF(O425="zákl. přenesená",K425,0)</f>
        <v>0</v>
      </c>
      <c r="BH425" s="218">
        <f>IF(O425="sníž. přenesená",K425,0)</f>
        <v>0</v>
      </c>
      <c r="BI425" s="218">
        <f>IF(O425="nulová",K425,0)</f>
        <v>0</v>
      </c>
      <c r="BJ425" s="19" t="s">
        <v>85</v>
      </c>
      <c r="BK425" s="218">
        <f>ROUND(P425*H425,2)</f>
        <v>0</v>
      </c>
      <c r="BL425" s="19" t="s">
        <v>169</v>
      </c>
      <c r="BM425" s="217" t="s">
        <v>496</v>
      </c>
    </row>
    <row r="426" s="2" customFormat="1">
      <c r="A426" s="40"/>
      <c r="B426" s="41"/>
      <c r="C426" s="42"/>
      <c r="D426" s="219" t="s">
        <v>171</v>
      </c>
      <c r="E426" s="42"/>
      <c r="F426" s="220" t="s">
        <v>497</v>
      </c>
      <c r="G426" s="42"/>
      <c r="H426" s="42"/>
      <c r="I426" s="221"/>
      <c r="J426" s="221"/>
      <c r="K426" s="42"/>
      <c r="L426" s="42"/>
      <c r="M426" s="46"/>
      <c r="N426" s="222"/>
      <c r="O426" s="223"/>
      <c r="P426" s="86"/>
      <c r="Q426" s="86"/>
      <c r="R426" s="86"/>
      <c r="S426" s="86"/>
      <c r="T426" s="86"/>
      <c r="U426" s="86"/>
      <c r="V426" s="86"/>
      <c r="W426" s="86"/>
      <c r="X426" s="86"/>
      <c r="Y426" s="87"/>
      <c r="Z426" s="40"/>
      <c r="AA426" s="40"/>
      <c r="AB426" s="40"/>
      <c r="AC426" s="40"/>
      <c r="AD426" s="40"/>
      <c r="AE426" s="40"/>
      <c r="AT426" s="19" t="s">
        <v>171</v>
      </c>
      <c r="AU426" s="19" t="s">
        <v>87</v>
      </c>
    </row>
    <row r="427" s="2" customFormat="1">
      <c r="A427" s="40"/>
      <c r="B427" s="41"/>
      <c r="C427" s="42"/>
      <c r="D427" s="224" t="s">
        <v>173</v>
      </c>
      <c r="E427" s="42"/>
      <c r="F427" s="225" t="s">
        <v>498</v>
      </c>
      <c r="G427" s="42"/>
      <c r="H427" s="42"/>
      <c r="I427" s="221"/>
      <c r="J427" s="221"/>
      <c r="K427" s="42"/>
      <c r="L427" s="42"/>
      <c r="M427" s="46"/>
      <c r="N427" s="222"/>
      <c r="O427" s="223"/>
      <c r="P427" s="86"/>
      <c r="Q427" s="86"/>
      <c r="R427" s="86"/>
      <c r="S427" s="86"/>
      <c r="T427" s="86"/>
      <c r="U427" s="86"/>
      <c r="V427" s="86"/>
      <c r="W427" s="86"/>
      <c r="X427" s="86"/>
      <c r="Y427" s="87"/>
      <c r="Z427" s="40"/>
      <c r="AA427" s="40"/>
      <c r="AB427" s="40"/>
      <c r="AC427" s="40"/>
      <c r="AD427" s="40"/>
      <c r="AE427" s="40"/>
      <c r="AT427" s="19" t="s">
        <v>173</v>
      </c>
      <c r="AU427" s="19" t="s">
        <v>87</v>
      </c>
    </row>
    <row r="428" s="2" customFormat="1">
      <c r="A428" s="40"/>
      <c r="B428" s="41"/>
      <c r="C428" s="42"/>
      <c r="D428" s="219" t="s">
        <v>175</v>
      </c>
      <c r="E428" s="42"/>
      <c r="F428" s="226" t="s">
        <v>451</v>
      </c>
      <c r="G428" s="42"/>
      <c r="H428" s="42"/>
      <c r="I428" s="221"/>
      <c r="J428" s="221"/>
      <c r="K428" s="42"/>
      <c r="L428" s="42"/>
      <c r="M428" s="46"/>
      <c r="N428" s="222"/>
      <c r="O428" s="223"/>
      <c r="P428" s="86"/>
      <c r="Q428" s="86"/>
      <c r="R428" s="86"/>
      <c r="S428" s="86"/>
      <c r="T428" s="86"/>
      <c r="U428" s="86"/>
      <c r="V428" s="86"/>
      <c r="W428" s="86"/>
      <c r="X428" s="86"/>
      <c r="Y428" s="87"/>
      <c r="Z428" s="40"/>
      <c r="AA428" s="40"/>
      <c r="AB428" s="40"/>
      <c r="AC428" s="40"/>
      <c r="AD428" s="40"/>
      <c r="AE428" s="40"/>
      <c r="AT428" s="19" t="s">
        <v>175</v>
      </c>
      <c r="AU428" s="19" t="s">
        <v>87</v>
      </c>
    </row>
    <row r="429" s="2" customFormat="1">
      <c r="A429" s="40"/>
      <c r="B429" s="41"/>
      <c r="C429" s="205" t="s">
        <v>499</v>
      </c>
      <c r="D429" s="205" t="s">
        <v>164</v>
      </c>
      <c r="E429" s="206" t="s">
        <v>500</v>
      </c>
      <c r="F429" s="207" t="s">
        <v>501</v>
      </c>
      <c r="G429" s="208" t="s">
        <v>167</v>
      </c>
      <c r="H429" s="209">
        <v>480</v>
      </c>
      <c r="I429" s="210"/>
      <c r="J429" s="210"/>
      <c r="K429" s="211">
        <f>ROUND(P429*H429,2)</f>
        <v>0</v>
      </c>
      <c r="L429" s="207" t="s">
        <v>168</v>
      </c>
      <c r="M429" s="46"/>
      <c r="N429" s="212" t="s">
        <v>20</v>
      </c>
      <c r="O429" s="213" t="s">
        <v>46</v>
      </c>
      <c r="P429" s="214">
        <f>I429+J429</f>
        <v>0</v>
      </c>
      <c r="Q429" s="214">
        <f>ROUND(I429*H429,2)</f>
        <v>0</v>
      </c>
      <c r="R429" s="214">
        <f>ROUND(J429*H429,2)</f>
        <v>0</v>
      </c>
      <c r="S429" s="86"/>
      <c r="T429" s="215">
        <f>S429*H429</f>
        <v>0</v>
      </c>
      <c r="U429" s="215">
        <v>0</v>
      </c>
      <c r="V429" s="215">
        <f>U429*H429</f>
        <v>0</v>
      </c>
      <c r="W429" s="215">
        <v>0</v>
      </c>
      <c r="X429" s="215">
        <f>W429*H429</f>
        <v>0</v>
      </c>
      <c r="Y429" s="216" t="s">
        <v>20</v>
      </c>
      <c r="Z429" s="40"/>
      <c r="AA429" s="40"/>
      <c r="AB429" s="40"/>
      <c r="AC429" s="40"/>
      <c r="AD429" s="40"/>
      <c r="AE429" s="40"/>
      <c r="AR429" s="217" t="s">
        <v>169</v>
      </c>
      <c r="AT429" s="217" t="s">
        <v>164</v>
      </c>
      <c r="AU429" s="217" t="s">
        <v>87</v>
      </c>
      <c r="AY429" s="19" t="s">
        <v>162</v>
      </c>
      <c r="BE429" s="218">
        <f>IF(O429="základní",K429,0)</f>
        <v>0</v>
      </c>
      <c r="BF429" s="218">
        <f>IF(O429="snížená",K429,0)</f>
        <v>0</v>
      </c>
      <c r="BG429" s="218">
        <f>IF(O429="zákl. přenesená",K429,0)</f>
        <v>0</v>
      </c>
      <c r="BH429" s="218">
        <f>IF(O429="sníž. přenesená",K429,0)</f>
        <v>0</v>
      </c>
      <c r="BI429" s="218">
        <f>IF(O429="nulová",K429,0)</f>
        <v>0</v>
      </c>
      <c r="BJ429" s="19" t="s">
        <v>85</v>
      </c>
      <c r="BK429" s="218">
        <f>ROUND(P429*H429,2)</f>
        <v>0</v>
      </c>
      <c r="BL429" s="19" t="s">
        <v>169</v>
      </c>
      <c r="BM429" s="217" t="s">
        <v>502</v>
      </c>
    </row>
    <row r="430" s="2" customFormat="1">
      <c r="A430" s="40"/>
      <c r="B430" s="41"/>
      <c r="C430" s="42"/>
      <c r="D430" s="219" t="s">
        <v>171</v>
      </c>
      <c r="E430" s="42"/>
      <c r="F430" s="220" t="s">
        <v>503</v>
      </c>
      <c r="G430" s="42"/>
      <c r="H430" s="42"/>
      <c r="I430" s="221"/>
      <c r="J430" s="221"/>
      <c r="K430" s="42"/>
      <c r="L430" s="42"/>
      <c r="M430" s="46"/>
      <c r="N430" s="222"/>
      <c r="O430" s="223"/>
      <c r="P430" s="86"/>
      <c r="Q430" s="86"/>
      <c r="R430" s="86"/>
      <c r="S430" s="86"/>
      <c r="T430" s="86"/>
      <c r="U430" s="86"/>
      <c r="V430" s="86"/>
      <c r="W430" s="86"/>
      <c r="X430" s="86"/>
      <c r="Y430" s="87"/>
      <c r="Z430" s="40"/>
      <c r="AA430" s="40"/>
      <c r="AB430" s="40"/>
      <c r="AC430" s="40"/>
      <c r="AD430" s="40"/>
      <c r="AE430" s="40"/>
      <c r="AT430" s="19" t="s">
        <v>171</v>
      </c>
      <c r="AU430" s="19" t="s">
        <v>87</v>
      </c>
    </row>
    <row r="431" s="2" customFormat="1">
      <c r="A431" s="40"/>
      <c r="B431" s="41"/>
      <c r="C431" s="42"/>
      <c r="D431" s="224" t="s">
        <v>173</v>
      </c>
      <c r="E431" s="42"/>
      <c r="F431" s="225" t="s">
        <v>504</v>
      </c>
      <c r="G431" s="42"/>
      <c r="H431" s="42"/>
      <c r="I431" s="221"/>
      <c r="J431" s="221"/>
      <c r="K431" s="42"/>
      <c r="L431" s="42"/>
      <c r="M431" s="46"/>
      <c r="N431" s="222"/>
      <c r="O431" s="223"/>
      <c r="P431" s="86"/>
      <c r="Q431" s="86"/>
      <c r="R431" s="86"/>
      <c r="S431" s="86"/>
      <c r="T431" s="86"/>
      <c r="U431" s="86"/>
      <c r="V431" s="86"/>
      <c r="W431" s="86"/>
      <c r="X431" s="86"/>
      <c r="Y431" s="87"/>
      <c r="Z431" s="40"/>
      <c r="AA431" s="40"/>
      <c r="AB431" s="40"/>
      <c r="AC431" s="40"/>
      <c r="AD431" s="40"/>
      <c r="AE431" s="40"/>
      <c r="AT431" s="19" t="s">
        <v>173</v>
      </c>
      <c r="AU431" s="19" t="s">
        <v>87</v>
      </c>
    </row>
    <row r="432" s="2" customFormat="1">
      <c r="A432" s="40"/>
      <c r="B432" s="41"/>
      <c r="C432" s="42"/>
      <c r="D432" s="219" t="s">
        <v>175</v>
      </c>
      <c r="E432" s="42"/>
      <c r="F432" s="226" t="s">
        <v>451</v>
      </c>
      <c r="G432" s="42"/>
      <c r="H432" s="42"/>
      <c r="I432" s="221"/>
      <c r="J432" s="221"/>
      <c r="K432" s="42"/>
      <c r="L432" s="42"/>
      <c r="M432" s="46"/>
      <c r="N432" s="222"/>
      <c r="O432" s="223"/>
      <c r="P432" s="86"/>
      <c r="Q432" s="86"/>
      <c r="R432" s="86"/>
      <c r="S432" s="86"/>
      <c r="T432" s="86"/>
      <c r="U432" s="86"/>
      <c r="V432" s="86"/>
      <c r="W432" s="86"/>
      <c r="X432" s="86"/>
      <c r="Y432" s="87"/>
      <c r="Z432" s="40"/>
      <c r="AA432" s="40"/>
      <c r="AB432" s="40"/>
      <c r="AC432" s="40"/>
      <c r="AD432" s="40"/>
      <c r="AE432" s="40"/>
      <c r="AT432" s="19" t="s">
        <v>175</v>
      </c>
      <c r="AU432" s="19" t="s">
        <v>87</v>
      </c>
    </row>
    <row r="433" s="13" customFormat="1">
      <c r="A433" s="13"/>
      <c r="B433" s="227"/>
      <c r="C433" s="228"/>
      <c r="D433" s="219" t="s">
        <v>177</v>
      </c>
      <c r="E433" s="229" t="s">
        <v>20</v>
      </c>
      <c r="F433" s="230" t="s">
        <v>505</v>
      </c>
      <c r="G433" s="228"/>
      <c r="H433" s="231">
        <v>480</v>
      </c>
      <c r="I433" s="232"/>
      <c r="J433" s="232"/>
      <c r="K433" s="228"/>
      <c r="L433" s="228"/>
      <c r="M433" s="233"/>
      <c r="N433" s="234"/>
      <c r="O433" s="235"/>
      <c r="P433" s="235"/>
      <c r="Q433" s="235"/>
      <c r="R433" s="235"/>
      <c r="S433" s="235"/>
      <c r="T433" s="235"/>
      <c r="U433" s="235"/>
      <c r="V433" s="235"/>
      <c r="W433" s="235"/>
      <c r="X433" s="235"/>
      <c r="Y433" s="236"/>
      <c r="Z433" s="13"/>
      <c r="AA433" s="13"/>
      <c r="AB433" s="13"/>
      <c r="AC433" s="13"/>
      <c r="AD433" s="13"/>
      <c r="AE433" s="13"/>
      <c r="AT433" s="237" t="s">
        <v>177</v>
      </c>
      <c r="AU433" s="237" t="s">
        <v>87</v>
      </c>
      <c r="AV433" s="13" t="s">
        <v>87</v>
      </c>
      <c r="AW433" s="13" t="s">
        <v>5</v>
      </c>
      <c r="AX433" s="13" t="s">
        <v>85</v>
      </c>
      <c r="AY433" s="237" t="s">
        <v>162</v>
      </c>
    </row>
    <row r="434" s="2" customFormat="1">
      <c r="A434" s="40"/>
      <c r="B434" s="41"/>
      <c r="C434" s="205" t="s">
        <v>506</v>
      </c>
      <c r="D434" s="205" t="s">
        <v>164</v>
      </c>
      <c r="E434" s="206" t="s">
        <v>507</v>
      </c>
      <c r="F434" s="207" t="s">
        <v>508</v>
      </c>
      <c r="G434" s="208" t="s">
        <v>167</v>
      </c>
      <c r="H434" s="209">
        <v>4</v>
      </c>
      <c r="I434" s="210"/>
      <c r="J434" s="210"/>
      <c r="K434" s="211">
        <f>ROUND(P434*H434,2)</f>
        <v>0</v>
      </c>
      <c r="L434" s="207" t="s">
        <v>168</v>
      </c>
      <c r="M434" s="46"/>
      <c r="N434" s="212" t="s">
        <v>20</v>
      </c>
      <c r="O434" s="213" t="s">
        <v>46</v>
      </c>
      <c r="P434" s="214">
        <f>I434+J434</f>
        <v>0</v>
      </c>
      <c r="Q434" s="214">
        <f>ROUND(I434*H434,2)</f>
        <v>0</v>
      </c>
      <c r="R434" s="214">
        <f>ROUND(J434*H434,2)</f>
        <v>0</v>
      </c>
      <c r="S434" s="86"/>
      <c r="T434" s="215">
        <f>S434*H434</f>
        <v>0</v>
      </c>
      <c r="U434" s="215">
        <v>0</v>
      </c>
      <c r="V434" s="215">
        <f>U434*H434</f>
        <v>0</v>
      </c>
      <c r="W434" s="215">
        <v>0</v>
      </c>
      <c r="X434" s="215">
        <f>W434*H434</f>
        <v>0</v>
      </c>
      <c r="Y434" s="216" t="s">
        <v>20</v>
      </c>
      <c r="Z434" s="40"/>
      <c r="AA434" s="40"/>
      <c r="AB434" s="40"/>
      <c r="AC434" s="40"/>
      <c r="AD434" s="40"/>
      <c r="AE434" s="40"/>
      <c r="AR434" s="217" t="s">
        <v>169</v>
      </c>
      <c r="AT434" s="217" t="s">
        <v>164</v>
      </c>
      <c r="AU434" s="217" t="s">
        <v>87</v>
      </c>
      <c r="AY434" s="19" t="s">
        <v>162</v>
      </c>
      <c r="BE434" s="218">
        <f>IF(O434="základní",K434,0)</f>
        <v>0</v>
      </c>
      <c r="BF434" s="218">
        <f>IF(O434="snížená",K434,0)</f>
        <v>0</v>
      </c>
      <c r="BG434" s="218">
        <f>IF(O434="zákl. přenesená",K434,0)</f>
        <v>0</v>
      </c>
      <c r="BH434" s="218">
        <f>IF(O434="sníž. přenesená",K434,0)</f>
        <v>0</v>
      </c>
      <c r="BI434" s="218">
        <f>IF(O434="nulová",K434,0)</f>
        <v>0</v>
      </c>
      <c r="BJ434" s="19" t="s">
        <v>85</v>
      </c>
      <c r="BK434" s="218">
        <f>ROUND(P434*H434,2)</f>
        <v>0</v>
      </c>
      <c r="BL434" s="19" t="s">
        <v>169</v>
      </c>
      <c r="BM434" s="217" t="s">
        <v>509</v>
      </c>
    </row>
    <row r="435" s="2" customFormat="1">
      <c r="A435" s="40"/>
      <c r="B435" s="41"/>
      <c r="C435" s="42"/>
      <c r="D435" s="219" t="s">
        <v>171</v>
      </c>
      <c r="E435" s="42"/>
      <c r="F435" s="220" t="s">
        <v>510</v>
      </c>
      <c r="G435" s="42"/>
      <c r="H435" s="42"/>
      <c r="I435" s="221"/>
      <c r="J435" s="221"/>
      <c r="K435" s="42"/>
      <c r="L435" s="42"/>
      <c r="M435" s="46"/>
      <c r="N435" s="222"/>
      <c r="O435" s="223"/>
      <c r="P435" s="86"/>
      <c r="Q435" s="86"/>
      <c r="R435" s="86"/>
      <c r="S435" s="86"/>
      <c r="T435" s="86"/>
      <c r="U435" s="86"/>
      <c r="V435" s="86"/>
      <c r="W435" s="86"/>
      <c r="X435" s="86"/>
      <c r="Y435" s="87"/>
      <c r="Z435" s="40"/>
      <c r="AA435" s="40"/>
      <c r="AB435" s="40"/>
      <c r="AC435" s="40"/>
      <c r="AD435" s="40"/>
      <c r="AE435" s="40"/>
      <c r="AT435" s="19" t="s">
        <v>171</v>
      </c>
      <c r="AU435" s="19" t="s">
        <v>87</v>
      </c>
    </row>
    <row r="436" s="2" customFormat="1">
      <c r="A436" s="40"/>
      <c r="B436" s="41"/>
      <c r="C436" s="42"/>
      <c r="D436" s="224" t="s">
        <v>173</v>
      </c>
      <c r="E436" s="42"/>
      <c r="F436" s="225" t="s">
        <v>511</v>
      </c>
      <c r="G436" s="42"/>
      <c r="H436" s="42"/>
      <c r="I436" s="221"/>
      <c r="J436" s="221"/>
      <c r="K436" s="42"/>
      <c r="L436" s="42"/>
      <c r="M436" s="46"/>
      <c r="N436" s="222"/>
      <c r="O436" s="223"/>
      <c r="P436" s="86"/>
      <c r="Q436" s="86"/>
      <c r="R436" s="86"/>
      <c r="S436" s="86"/>
      <c r="T436" s="86"/>
      <c r="U436" s="86"/>
      <c r="V436" s="86"/>
      <c r="W436" s="86"/>
      <c r="X436" s="86"/>
      <c r="Y436" s="87"/>
      <c r="Z436" s="40"/>
      <c r="AA436" s="40"/>
      <c r="AB436" s="40"/>
      <c r="AC436" s="40"/>
      <c r="AD436" s="40"/>
      <c r="AE436" s="40"/>
      <c r="AT436" s="19" t="s">
        <v>173</v>
      </c>
      <c r="AU436" s="19" t="s">
        <v>87</v>
      </c>
    </row>
    <row r="437" s="2" customFormat="1">
      <c r="A437" s="40"/>
      <c r="B437" s="41"/>
      <c r="C437" s="42"/>
      <c r="D437" s="219" t="s">
        <v>175</v>
      </c>
      <c r="E437" s="42"/>
      <c r="F437" s="226" t="s">
        <v>451</v>
      </c>
      <c r="G437" s="42"/>
      <c r="H437" s="42"/>
      <c r="I437" s="221"/>
      <c r="J437" s="221"/>
      <c r="K437" s="42"/>
      <c r="L437" s="42"/>
      <c r="M437" s="46"/>
      <c r="N437" s="222"/>
      <c r="O437" s="223"/>
      <c r="P437" s="86"/>
      <c r="Q437" s="86"/>
      <c r="R437" s="86"/>
      <c r="S437" s="86"/>
      <c r="T437" s="86"/>
      <c r="U437" s="86"/>
      <c r="V437" s="86"/>
      <c r="W437" s="86"/>
      <c r="X437" s="86"/>
      <c r="Y437" s="87"/>
      <c r="Z437" s="40"/>
      <c r="AA437" s="40"/>
      <c r="AB437" s="40"/>
      <c r="AC437" s="40"/>
      <c r="AD437" s="40"/>
      <c r="AE437" s="40"/>
      <c r="AT437" s="19" t="s">
        <v>175</v>
      </c>
      <c r="AU437" s="19" t="s">
        <v>87</v>
      </c>
    </row>
    <row r="438" s="2" customFormat="1" ht="24.15" customHeight="1">
      <c r="A438" s="40"/>
      <c r="B438" s="41"/>
      <c r="C438" s="205" t="s">
        <v>512</v>
      </c>
      <c r="D438" s="205" t="s">
        <v>164</v>
      </c>
      <c r="E438" s="206" t="s">
        <v>513</v>
      </c>
      <c r="F438" s="207" t="s">
        <v>514</v>
      </c>
      <c r="G438" s="208" t="s">
        <v>204</v>
      </c>
      <c r="H438" s="209">
        <v>441</v>
      </c>
      <c r="I438" s="210"/>
      <c r="J438" s="210"/>
      <c r="K438" s="211">
        <f>ROUND(P438*H438,2)</f>
        <v>0</v>
      </c>
      <c r="L438" s="207" t="s">
        <v>168</v>
      </c>
      <c r="M438" s="46"/>
      <c r="N438" s="212" t="s">
        <v>20</v>
      </c>
      <c r="O438" s="213" t="s">
        <v>46</v>
      </c>
      <c r="P438" s="214">
        <f>I438+J438</f>
        <v>0</v>
      </c>
      <c r="Q438" s="214">
        <f>ROUND(I438*H438,2)</f>
        <v>0</v>
      </c>
      <c r="R438" s="214">
        <f>ROUND(J438*H438,2)</f>
        <v>0</v>
      </c>
      <c r="S438" s="86"/>
      <c r="T438" s="215">
        <f>S438*H438</f>
        <v>0</v>
      </c>
      <c r="U438" s="215">
        <v>0</v>
      </c>
      <c r="V438" s="215">
        <f>U438*H438</f>
        <v>0</v>
      </c>
      <c r="W438" s="215">
        <v>0</v>
      </c>
      <c r="X438" s="215">
        <f>W438*H438</f>
        <v>0</v>
      </c>
      <c r="Y438" s="216" t="s">
        <v>20</v>
      </c>
      <c r="Z438" s="40"/>
      <c r="AA438" s="40"/>
      <c r="AB438" s="40"/>
      <c r="AC438" s="40"/>
      <c r="AD438" s="40"/>
      <c r="AE438" s="40"/>
      <c r="AR438" s="217" t="s">
        <v>169</v>
      </c>
      <c r="AT438" s="217" t="s">
        <v>164</v>
      </c>
      <c r="AU438" s="217" t="s">
        <v>87</v>
      </c>
      <c r="AY438" s="19" t="s">
        <v>162</v>
      </c>
      <c r="BE438" s="218">
        <f>IF(O438="základní",K438,0)</f>
        <v>0</v>
      </c>
      <c r="BF438" s="218">
        <f>IF(O438="snížená",K438,0)</f>
        <v>0</v>
      </c>
      <c r="BG438" s="218">
        <f>IF(O438="zákl. přenesená",K438,0)</f>
        <v>0</v>
      </c>
      <c r="BH438" s="218">
        <f>IF(O438="sníž. přenesená",K438,0)</f>
        <v>0</v>
      </c>
      <c r="BI438" s="218">
        <f>IF(O438="nulová",K438,0)</f>
        <v>0</v>
      </c>
      <c r="BJ438" s="19" t="s">
        <v>85</v>
      </c>
      <c r="BK438" s="218">
        <f>ROUND(P438*H438,2)</f>
        <v>0</v>
      </c>
      <c r="BL438" s="19" t="s">
        <v>169</v>
      </c>
      <c r="BM438" s="217" t="s">
        <v>515</v>
      </c>
    </row>
    <row r="439" s="2" customFormat="1">
      <c r="A439" s="40"/>
      <c r="B439" s="41"/>
      <c r="C439" s="42"/>
      <c r="D439" s="219" t="s">
        <v>171</v>
      </c>
      <c r="E439" s="42"/>
      <c r="F439" s="220" t="s">
        <v>516</v>
      </c>
      <c r="G439" s="42"/>
      <c r="H439" s="42"/>
      <c r="I439" s="221"/>
      <c r="J439" s="221"/>
      <c r="K439" s="42"/>
      <c r="L439" s="42"/>
      <c r="M439" s="46"/>
      <c r="N439" s="222"/>
      <c r="O439" s="223"/>
      <c r="P439" s="86"/>
      <c r="Q439" s="86"/>
      <c r="R439" s="86"/>
      <c r="S439" s="86"/>
      <c r="T439" s="86"/>
      <c r="U439" s="86"/>
      <c r="V439" s="86"/>
      <c r="W439" s="86"/>
      <c r="X439" s="86"/>
      <c r="Y439" s="87"/>
      <c r="Z439" s="40"/>
      <c r="AA439" s="40"/>
      <c r="AB439" s="40"/>
      <c r="AC439" s="40"/>
      <c r="AD439" s="40"/>
      <c r="AE439" s="40"/>
      <c r="AT439" s="19" t="s">
        <v>171</v>
      </c>
      <c r="AU439" s="19" t="s">
        <v>87</v>
      </c>
    </row>
    <row r="440" s="2" customFormat="1">
      <c r="A440" s="40"/>
      <c r="B440" s="41"/>
      <c r="C440" s="42"/>
      <c r="D440" s="224" t="s">
        <v>173</v>
      </c>
      <c r="E440" s="42"/>
      <c r="F440" s="225" t="s">
        <v>517</v>
      </c>
      <c r="G440" s="42"/>
      <c r="H440" s="42"/>
      <c r="I440" s="221"/>
      <c r="J440" s="221"/>
      <c r="K440" s="42"/>
      <c r="L440" s="42"/>
      <c r="M440" s="46"/>
      <c r="N440" s="222"/>
      <c r="O440" s="223"/>
      <c r="P440" s="86"/>
      <c r="Q440" s="86"/>
      <c r="R440" s="86"/>
      <c r="S440" s="86"/>
      <c r="T440" s="86"/>
      <c r="U440" s="86"/>
      <c r="V440" s="86"/>
      <c r="W440" s="86"/>
      <c r="X440" s="86"/>
      <c r="Y440" s="87"/>
      <c r="Z440" s="40"/>
      <c r="AA440" s="40"/>
      <c r="AB440" s="40"/>
      <c r="AC440" s="40"/>
      <c r="AD440" s="40"/>
      <c r="AE440" s="40"/>
      <c r="AT440" s="19" t="s">
        <v>173</v>
      </c>
      <c r="AU440" s="19" t="s">
        <v>87</v>
      </c>
    </row>
    <row r="441" s="2" customFormat="1">
      <c r="A441" s="40"/>
      <c r="B441" s="41"/>
      <c r="C441" s="42"/>
      <c r="D441" s="219" t="s">
        <v>175</v>
      </c>
      <c r="E441" s="42"/>
      <c r="F441" s="226" t="s">
        <v>451</v>
      </c>
      <c r="G441" s="42"/>
      <c r="H441" s="42"/>
      <c r="I441" s="221"/>
      <c r="J441" s="221"/>
      <c r="K441" s="42"/>
      <c r="L441" s="42"/>
      <c r="M441" s="46"/>
      <c r="N441" s="222"/>
      <c r="O441" s="223"/>
      <c r="P441" s="86"/>
      <c r="Q441" s="86"/>
      <c r="R441" s="86"/>
      <c r="S441" s="86"/>
      <c r="T441" s="86"/>
      <c r="U441" s="86"/>
      <c r="V441" s="86"/>
      <c r="W441" s="86"/>
      <c r="X441" s="86"/>
      <c r="Y441" s="87"/>
      <c r="Z441" s="40"/>
      <c r="AA441" s="40"/>
      <c r="AB441" s="40"/>
      <c r="AC441" s="40"/>
      <c r="AD441" s="40"/>
      <c r="AE441" s="40"/>
      <c r="AT441" s="19" t="s">
        <v>175</v>
      </c>
      <c r="AU441" s="19" t="s">
        <v>87</v>
      </c>
    </row>
    <row r="442" s="13" customFormat="1">
      <c r="A442" s="13"/>
      <c r="B442" s="227"/>
      <c r="C442" s="228"/>
      <c r="D442" s="219" t="s">
        <v>177</v>
      </c>
      <c r="E442" s="229" t="s">
        <v>20</v>
      </c>
      <c r="F442" s="230" t="s">
        <v>518</v>
      </c>
      <c r="G442" s="228"/>
      <c r="H442" s="231">
        <v>81</v>
      </c>
      <c r="I442" s="232"/>
      <c r="J442" s="232"/>
      <c r="K442" s="228"/>
      <c r="L442" s="228"/>
      <c r="M442" s="233"/>
      <c r="N442" s="234"/>
      <c r="O442" s="235"/>
      <c r="P442" s="235"/>
      <c r="Q442" s="235"/>
      <c r="R442" s="235"/>
      <c r="S442" s="235"/>
      <c r="T442" s="235"/>
      <c r="U442" s="235"/>
      <c r="V442" s="235"/>
      <c r="W442" s="235"/>
      <c r="X442" s="235"/>
      <c r="Y442" s="236"/>
      <c r="Z442" s="13"/>
      <c r="AA442" s="13"/>
      <c r="AB442" s="13"/>
      <c r="AC442" s="13"/>
      <c r="AD442" s="13"/>
      <c r="AE442" s="13"/>
      <c r="AT442" s="237" t="s">
        <v>177</v>
      </c>
      <c r="AU442" s="237" t="s">
        <v>87</v>
      </c>
      <c r="AV442" s="13" t="s">
        <v>87</v>
      </c>
      <c r="AW442" s="13" t="s">
        <v>5</v>
      </c>
      <c r="AX442" s="13" t="s">
        <v>77</v>
      </c>
      <c r="AY442" s="237" t="s">
        <v>162</v>
      </c>
    </row>
    <row r="443" s="13" customFormat="1">
      <c r="A443" s="13"/>
      <c r="B443" s="227"/>
      <c r="C443" s="228"/>
      <c r="D443" s="219" t="s">
        <v>177</v>
      </c>
      <c r="E443" s="229" t="s">
        <v>20</v>
      </c>
      <c r="F443" s="230" t="s">
        <v>519</v>
      </c>
      <c r="G443" s="228"/>
      <c r="H443" s="231">
        <v>360</v>
      </c>
      <c r="I443" s="232"/>
      <c r="J443" s="232"/>
      <c r="K443" s="228"/>
      <c r="L443" s="228"/>
      <c r="M443" s="233"/>
      <c r="N443" s="234"/>
      <c r="O443" s="235"/>
      <c r="P443" s="235"/>
      <c r="Q443" s="235"/>
      <c r="R443" s="235"/>
      <c r="S443" s="235"/>
      <c r="T443" s="235"/>
      <c r="U443" s="235"/>
      <c r="V443" s="235"/>
      <c r="W443" s="235"/>
      <c r="X443" s="235"/>
      <c r="Y443" s="236"/>
      <c r="Z443" s="13"/>
      <c r="AA443" s="13"/>
      <c r="AB443" s="13"/>
      <c r="AC443" s="13"/>
      <c r="AD443" s="13"/>
      <c r="AE443" s="13"/>
      <c r="AT443" s="237" t="s">
        <v>177</v>
      </c>
      <c r="AU443" s="237" t="s">
        <v>87</v>
      </c>
      <c r="AV443" s="13" t="s">
        <v>87</v>
      </c>
      <c r="AW443" s="13" t="s">
        <v>5</v>
      </c>
      <c r="AX443" s="13" t="s">
        <v>77</v>
      </c>
      <c r="AY443" s="237" t="s">
        <v>162</v>
      </c>
    </row>
    <row r="444" s="15" customFormat="1">
      <c r="A444" s="15"/>
      <c r="B444" s="248"/>
      <c r="C444" s="249"/>
      <c r="D444" s="219" t="s">
        <v>177</v>
      </c>
      <c r="E444" s="250" t="s">
        <v>20</v>
      </c>
      <c r="F444" s="251" t="s">
        <v>195</v>
      </c>
      <c r="G444" s="249"/>
      <c r="H444" s="252">
        <v>441</v>
      </c>
      <c r="I444" s="253"/>
      <c r="J444" s="253"/>
      <c r="K444" s="249"/>
      <c r="L444" s="249"/>
      <c r="M444" s="254"/>
      <c r="N444" s="255"/>
      <c r="O444" s="256"/>
      <c r="P444" s="256"/>
      <c r="Q444" s="256"/>
      <c r="R444" s="256"/>
      <c r="S444" s="256"/>
      <c r="T444" s="256"/>
      <c r="U444" s="256"/>
      <c r="V444" s="256"/>
      <c r="W444" s="256"/>
      <c r="X444" s="256"/>
      <c r="Y444" s="257"/>
      <c r="Z444" s="15"/>
      <c r="AA444" s="15"/>
      <c r="AB444" s="15"/>
      <c r="AC444" s="15"/>
      <c r="AD444" s="15"/>
      <c r="AE444" s="15"/>
      <c r="AT444" s="258" t="s">
        <v>177</v>
      </c>
      <c r="AU444" s="258" t="s">
        <v>87</v>
      </c>
      <c r="AV444" s="15" t="s">
        <v>169</v>
      </c>
      <c r="AW444" s="15" t="s">
        <v>5</v>
      </c>
      <c r="AX444" s="15" t="s">
        <v>85</v>
      </c>
      <c r="AY444" s="258" t="s">
        <v>162</v>
      </c>
    </row>
    <row r="445" s="2" customFormat="1">
      <c r="A445" s="40"/>
      <c r="B445" s="41"/>
      <c r="C445" s="205" t="s">
        <v>520</v>
      </c>
      <c r="D445" s="205" t="s">
        <v>164</v>
      </c>
      <c r="E445" s="206" t="s">
        <v>521</v>
      </c>
      <c r="F445" s="207" t="s">
        <v>522</v>
      </c>
      <c r="G445" s="208" t="s">
        <v>240</v>
      </c>
      <c r="H445" s="209">
        <v>40</v>
      </c>
      <c r="I445" s="210"/>
      <c r="J445" s="210"/>
      <c r="K445" s="211">
        <f>ROUND(P445*H445,2)</f>
        <v>0</v>
      </c>
      <c r="L445" s="207" t="s">
        <v>168</v>
      </c>
      <c r="M445" s="46"/>
      <c r="N445" s="212" t="s">
        <v>20</v>
      </c>
      <c r="O445" s="213" t="s">
        <v>46</v>
      </c>
      <c r="P445" s="214">
        <f>I445+J445</f>
        <v>0</v>
      </c>
      <c r="Q445" s="214">
        <f>ROUND(I445*H445,2)</f>
        <v>0</v>
      </c>
      <c r="R445" s="214">
        <f>ROUND(J445*H445,2)</f>
        <v>0</v>
      </c>
      <c r="S445" s="86"/>
      <c r="T445" s="215">
        <f>S445*H445</f>
        <v>0</v>
      </c>
      <c r="U445" s="215">
        <v>0</v>
      </c>
      <c r="V445" s="215">
        <f>U445*H445</f>
        <v>0</v>
      </c>
      <c r="W445" s="215">
        <v>0</v>
      </c>
      <c r="X445" s="215">
        <f>W445*H445</f>
        <v>0</v>
      </c>
      <c r="Y445" s="216" t="s">
        <v>20</v>
      </c>
      <c r="Z445" s="40"/>
      <c r="AA445" s="40"/>
      <c r="AB445" s="40"/>
      <c r="AC445" s="40"/>
      <c r="AD445" s="40"/>
      <c r="AE445" s="40"/>
      <c r="AR445" s="217" t="s">
        <v>169</v>
      </c>
      <c r="AT445" s="217" t="s">
        <v>164</v>
      </c>
      <c r="AU445" s="217" t="s">
        <v>87</v>
      </c>
      <c r="AY445" s="19" t="s">
        <v>162</v>
      </c>
      <c r="BE445" s="218">
        <f>IF(O445="základní",K445,0)</f>
        <v>0</v>
      </c>
      <c r="BF445" s="218">
        <f>IF(O445="snížená",K445,0)</f>
        <v>0</v>
      </c>
      <c r="BG445" s="218">
        <f>IF(O445="zákl. přenesená",K445,0)</f>
        <v>0</v>
      </c>
      <c r="BH445" s="218">
        <f>IF(O445="sníž. přenesená",K445,0)</f>
        <v>0</v>
      </c>
      <c r="BI445" s="218">
        <f>IF(O445="nulová",K445,0)</f>
        <v>0</v>
      </c>
      <c r="BJ445" s="19" t="s">
        <v>85</v>
      </c>
      <c r="BK445" s="218">
        <f>ROUND(P445*H445,2)</f>
        <v>0</v>
      </c>
      <c r="BL445" s="19" t="s">
        <v>169</v>
      </c>
      <c r="BM445" s="217" t="s">
        <v>523</v>
      </c>
    </row>
    <row r="446" s="2" customFormat="1">
      <c r="A446" s="40"/>
      <c r="B446" s="41"/>
      <c r="C446" s="42"/>
      <c r="D446" s="219" t="s">
        <v>171</v>
      </c>
      <c r="E446" s="42"/>
      <c r="F446" s="220" t="s">
        <v>524</v>
      </c>
      <c r="G446" s="42"/>
      <c r="H446" s="42"/>
      <c r="I446" s="221"/>
      <c r="J446" s="221"/>
      <c r="K446" s="42"/>
      <c r="L446" s="42"/>
      <c r="M446" s="46"/>
      <c r="N446" s="222"/>
      <c r="O446" s="223"/>
      <c r="P446" s="86"/>
      <c r="Q446" s="86"/>
      <c r="R446" s="86"/>
      <c r="S446" s="86"/>
      <c r="T446" s="86"/>
      <c r="U446" s="86"/>
      <c r="V446" s="86"/>
      <c r="W446" s="86"/>
      <c r="X446" s="86"/>
      <c r="Y446" s="87"/>
      <c r="Z446" s="40"/>
      <c r="AA446" s="40"/>
      <c r="AB446" s="40"/>
      <c r="AC446" s="40"/>
      <c r="AD446" s="40"/>
      <c r="AE446" s="40"/>
      <c r="AT446" s="19" t="s">
        <v>171</v>
      </c>
      <c r="AU446" s="19" t="s">
        <v>87</v>
      </c>
    </row>
    <row r="447" s="2" customFormat="1">
      <c r="A447" s="40"/>
      <c r="B447" s="41"/>
      <c r="C447" s="42"/>
      <c r="D447" s="224" t="s">
        <v>173</v>
      </c>
      <c r="E447" s="42"/>
      <c r="F447" s="225" t="s">
        <v>525</v>
      </c>
      <c r="G447" s="42"/>
      <c r="H447" s="42"/>
      <c r="I447" s="221"/>
      <c r="J447" s="221"/>
      <c r="K447" s="42"/>
      <c r="L447" s="42"/>
      <c r="M447" s="46"/>
      <c r="N447" s="222"/>
      <c r="O447" s="223"/>
      <c r="P447" s="86"/>
      <c r="Q447" s="86"/>
      <c r="R447" s="86"/>
      <c r="S447" s="86"/>
      <c r="T447" s="86"/>
      <c r="U447" s="86"/>
      <c r="V447" s="86"/>
      <c r="W447" s="86"/>
      <c r="X447" s="86"/>
      <c r="Y447" s="87"/>
      <c r="Z447" s="40"/>
      <c r="AA447" s="40"/>
      <c r="AB447" s="40"/>
      <c r="AC447" s="40"/>
      <c r="AD447" s="40"/>
      <c r="AE447" s="40"/>
      <c r="AT447" s="19" t="s">
        <v>173</v>
      </c>
      <c r="AU447" s="19" t="s">
        <v>87</v>
      </c>
    </row>
    <row r="448" s="2" customFormat="1">
      <c r="A448" s="40"/>
      <c r="B448" s="41"/>
      <c r="C448" s="42"/>
      <c r="D448" s="219" t="s">
        <v>175</v>
      </c>
      <c r="E448" s="42"/>
      <c r="F448" s="226" t="s">
        <v>451</v>
      </c>
      <c r="G448" s="42"/>
      <c r="H448" s="42"/>
      <c r="I448" s="221"/>
      <c r="J448" s="221"/>
      <c r="K448" s="42"/>
      <c r="L448" s="42"/>
      <c r="M448" s="46"/>
      <c r="N448" s="222"/>
      <c r="O448" s="223"/>
      <c r="P448" s="86"/>
      <c r="Q448" s="86"/>
      <c r="R448" s="86"/>
      <c r="S448" s="86"/>
      <c r="T448" s="86"/>
      <c r="U448" s="86"/>
      <c r="V448" s="86"/>
      <c r="W448" s="86"/>
      <c r="X448" s="86"/>
      <c r="Y448" s="87"/>
      <c r="Z448" s="40"/>
      <c r="AA448" s="40"/>
      <c r="AB448" s="40"/>
      <c r="AC448" s="40"/>
      <c r="AD448" s="40"/>
      <c r="AE448" s="40"/>
      <c r="AT448" s="19" t="s">
        <v>175</v>
      </c>
      <c r="AU448" s="19" t="s">
        <v>87</v>
      </c>
    </row>
    <row r="449" s="13" customFormat="1">
      <c r="A449" s="13"/>
      <c r="B449" s="227"/>
      <c r="C449" s="228"/>
      <c r="D449" s="219" t="s">
        <v>177</v>
      </c>
      <c r="E449" s="229" t="s">
        <v>20</v>
      </c>
      <c r="F449" s="230" t="s">
        <v>526</v>
      </c>
      <c r="G449" s="228"/>
      <c r="H449" s="231">
        <v>40</v>
      </c>
      <c r="I449" s="232"/>
      <c r="J449" s="232"/>
      <c r="K449" s="228"/>
      <c r="L449" s="228"/>
      <c r="M449" s="233"/>
      <c r="N449" s="234"/>
      <c r="O449" s="235"/>
      <c r="P449" s="235"/>
      <c r="Q449" s="235"/>
      <c r="R449" s="235"/>
      <c r="S449" s="235"/>
      <c r="T449" s="235"/>
      <c r="U449" s="235"/>
      <c r="V449" s="235"/>
      <c r="W449" s="235"/>
      <c r="X449" s="235"/>
      <c r="Y449" s="236"/>
      <c r="Z449" s="13"/>
      <c r="AA449" s="13"/>
      <c r="AB449" s="13"/>
      <c r="AC449" s="13"/>
      <c r="AD449" s="13"/>
      <c r="AE449" s="13"/>
      <c r="AT449" s="237" t="s">
        <v>177</v>
      </c>
      <c r="AU449" s="237" t="s">
        <v>87</v>
      </c>
      <c r="AV449" s="13" t="s">
        <v>87</v>
      </c>
      <c r="AW449" s="13" t="s">
        <v>5</v>
      </c>
      <c r="AX449" s="13" t="s">
        <v>85</v>
      </c>
      <c r="AY449" s="237" t="s">
        <v>162</v>
      </c>
    </row>
    <row r="450" s="2" customFormat="1" ht="24.15" customHeight="1">
      <c r="A450" s="40"/>
      <c r="B450" s="41"/>
      <c r="C450" s="205" t="s">
        <v>527</v>
      </c>
      <c r="D450" s="205" t="s">
        <v>164</v>
      </c>
      <c r="E450" s="206" t="s">
        <v>528</v>
      </c>
      <c r="F450" s="207" t="s">
        <v>529</v>
      </c>
      <c r="G450" s="208" t="s">
        <v>240</v>
      </c>
      <c r="H450" s="209">
        <v>3600</v>
      </c>
      <c r="I450" s="210"/>
      <c r="J450" s="210"/>
      <c r="K450" s="211">
        <f>ROUND(P450*H450,2)</f>
        <v>0</v>
      </c>
      <c r="L450" s="207" t="s">
        <v>168</v>
      </c>
      <c r="M450" s="46"/>
      <c r="N450" s="212" t="s">
        <v>20</v>
      </c>
      <c r="O450" s="213" t="s">
        <v>46</v>
      </c>
      <c r="P450" s="214">
        <f>I450+J450</f>
        <v>0</v>
      </c>
      <c r="Q450" s="214">
        <f>ROUND(I450*H450,2)</f>
        <v>0</v>
      </c>
      <c r="R450" s="214">
        <f>ROUND(J450*H450,2)</f>
        <v>0</v>
      </c>
      <c r="S450" s="86"/>
      <c r="T450" s="215">
        <f>S450*H450</f>
        <v>0</v>
      </c>
      <c r="U450" s="215">
        <v>0</v>
      </c>
      <c r="V450" s="215">
        <f>U450*H450</f>
        <v>0</v>
      </c>
      <c r="W450" s="215">
        <v>0</v>
      </c>
      <c r="X450" s="215">
        <f>W450*H450</f>
        <v>0</v>
      </c>
      <c r="Y450" s="216" t="s">
        <v>20</v>
      </c>
      <c r="Z450" s="40"/>
      <c r="AA450" s="40"/>
      <c r="AB450" s="40"/>
      <c r="AC450" s="40"/>
      <c r="AD450" s="40"/>
      <c r="AE450" s="40"/>
      <c r="AR450" s="217" t="s">
        <v>169</v>
      </c>
      <c r="AT450" s="217" t="s">
        <v>164</v>
      </c>
      <c r="AU450" s="217" t="s">
        <v>87</v>
      </c>
      <c r="AY450" s="19" t="s">
        <v>162</v>
      </c>
      <c r="BE450" s="218">
        <f>IF(O450="základní",K450,0)</f>
        <v>0</v>
      </c>
      <c r="BF450" s="218">
        <f>IF(O450="snížená",K450,0)</f>
        <v>0</v>
      </c>
      <c r="BG450" s="218">
        <f>IF(O450="zákl. přenesená",K450,0)</f>
        <v>0</v>
      </c>
      <c r="BH450" s="218">
        <f>IF(O450="sníž. přenesená",K450,0)</f>
        <v>0</v>
      </c>
      <c r="BI450" s="218">
        <f>IF(O450="nulová",K450,0)</f>
        <v>0</v>
      </c>
      <c r="BJ450" s="19" t="s">
        <v>85</v>
      </c>
      <c r="BK450" s="218">
        <f>ROUND(P450*H450,2)</f>
        <v>0</v>
      </c>
      <c r="BL450" s="19" t="s">
        <v>169</v>
      </c>
      <c r="BM450" s="217" t="s">
        <v>530</v>
      </c>
    </row>
    <row r="451" s="2" customFormat="1">
      <c r="A451" s="40"/>
      <c r="B451" s="41"/>
      <c r="C451" s="42"/>
      <c r="D451" s="219" t="s">
        <v>171</v>
      </c>
      <c r="E451" s="42"/>
      <c r="F451" s="220" t="s">
        <v>531</v>
      </c>
      <c r="G451" s="42"/>
      <c r="H451" s="42"/>
      <c r="I451" s="221"/>
      <c r="J451" s="221"/>
      <c r="K451" s="42"/>
      <c r="L451" s="42"/>
      <c r="M451" s="46"/>
      <c r="N451" s="222"/>
      <c r="O451" s="223"/>
      <c r="P451" s="86"/>
      <c r="Q451" s="86"/>
      <c r="R451" s="86"/>
      <c r="S451" s="86"/>
      <c r="T451" s="86"/>
      <c r="U451" s="86"/>
      <c r="V451" s="86"/>
      <c r="W451" s="86"/>
      <c r="X451" s="86"/>
      <c r="Y451" s="87"/>
      <c r="Z451" s="40"/>
      <c r="AA451" s="40"/>
      <c r="AB451" s="40"/>
      <c r="AC451" s="40"/>
      <c r="AD451" s="40"/>
      <c r="AE451" s="40"/>
      <c r="AT451" s="19" t="s">
        <v>171</v>
      </c>
      <c r="AU451" s="19" t="s">
        <v>87</v>
      </c>
    </row>
    <row r="452" s="2" customFormat="1">
      <c r="A452" s="40"/>
      <c r="B452" s="41"/>
      <c r="C452" s="42"/>
      <c r="D452" s="224" t="s">
        <v>173</v>
      </c>
      <c r="E452" s="42"/>
      <c r="F452" s="225" t="s">
        <v>532</v>
      </c>
      <c r="G452" s="42"/>
      <c r="H452" s="42"/>
      <c r="I452" s="221"/>
      <c r="J452" s="221"/>
      <c r="K452" s="42"/>
      <c r="L452" s="42"/>
      <c r="M452" s="46"/>
      <c r="N452" s="222"/>
      <c r="O452" s="223"/>
      <c r="P452" s="86"/>
      <c r="Q452" s="86"/>
      <c r="R452" s="86"/>
      <c r="S452" s="86"/>
      <c r="T452" s="86"/>
      <c r="U452" s="86"/>
      <c r="V452" s="86"/>
      <c r="W452" s="86"/>
      <c r="X452" s="86"/>
      <c r="Y452" s="87"/>
      <c r="Z452" s="40"/>
      <c r="AA452" s="40"/>
      <c r="AB452" s="40"/>
      <c r="AC452" s="40"/>
      <c r="AD452" s="40"/>
      <c r="AE452" s="40"/>
      <c r="AT452" s="19" t="s">
        <v>173</v>
      </c>
      <c r="AU452" s="19" t="s">
        <v>87</v>
      </c>
    </row>
    <row r="453" s="2" customFormat="1">
      <c r="A453" s="40"/>
      <c r="B453" s="41"/>
      <c r="C453" s="42"/>
      <c r="D453" s="219" t="s">
        <v>175</v>
      </c>
      <c r="E453" s="42"/>
      <c r="F453" s="226" t="s">
        <v>451</v>
      </c>
      <c r="G453" s="42"/>
      <c r="H453" s="42"/>
      <c r="I453" s="221"/>
      <c r="J453" s="221"/>
      <c r="K453" s="42"/>
      <c r="L453" s="42"/>
      <c r="M453" s="46"/>
      <c r="N453" s="222"/>
      <c r="O453" s="223"/>
      <c r="P453" s="86"/>
      <c r="Q453" s="86"/>
      <c r="R453" s="86"/>
      <c r="S453" s="86"/>
      <c r="T453" s="86"/>
      <c r="U453" s="86"/>
      <c r="V453" s="86"/>
      <c r="W453" s="86"/>
      <c r="X453" s="86"/>
      <c r="Y453" s="87"/>
      <c r="Z453" s="40"/>
      <c r="AA453" s="40"/>
      <c r="AB453" s="40"/>
      <c r="AC453" s="40"/>
      <c r="AD453" s="40"/>
      <c r="AE453" s="40"/>
      <c r="AT453" s="19" t="s">
        <v>175</v>
      </c>
      <c r="AU453" s="19" t="s">
        <v>87</v>
      </c>
    </row>
    <row r="454" s="13" customFormat="1">
      <c r="A454" s="13"/>
      <c r="B454" s="227"/>
      <c r="C454" s="228"/>
      <c r="D454" s="219" t="s">
        <v>177</v>
      </c>
      <c r="E454" s="229" t="s">
        <v>20</v>
      </c>
      <c r="F454" s="230" t="s">
        <v>533</v>
      </c>
      <c r="G454" s="228"/>
      <c r="H454" s="231">
        <v>3600</v>
      </c>
      <c r="I454" s="232"/>
      <c r="J454" s="232"/>
      <c r="K454" s="228"/>
      <c r="L454" s="228"/>
      <c r="M454" s="233"/>
      <c r="N454" s="234"/>
      <c r="O454" s="235"/>
      <c r="P454" s="235"/>
      <c r="Q454" s="235"/>
      <c r="R454" s="235"/>
      <c r="S454" s="235"/>
      <c r="T454" s="235"/>
      <c r="U454" s="235"/>
      <c r="V454" s="235"/>
      <c r="W454" s="235"/>
      <c r="X454" s="235"/>
      <c r="Y454" s="236"/>
      <c r="Z454" s="13"/>
      <c r="AA454" s="13"/>
      <c r="AB454" s="13"/>
      <c r="AC454" s="13"/>
      <c r="AD454" s="13"/>
      <c r="AE454" s="13"/>
      <c r="AT454" s="237" t="s">
        <v>177</v>
      </c>
      <c r="AU454" s="237" t="s">
        <v>87</v>
      </c>
      <c r="AV454" s="13" t="s">
        <v>87</v>
      </c>
      <c r="AW454" s="13" t="s">
        <v>5</v>
      </c>
      <c r="AX454" s="13" t="s">
        <v>85</v>
      </c>
      <c r="AY454" s="237" t="s">
        <v>162</v>
      </c>
    </row>
    <row r="455" s="2" customFormat="1">
      <c r="A455" s="40"/>
      <c r="B455" s="41"/>
      <c r="C455" s="205" t="s">
        <v>534</v>
      </c>
      <c r="D455" s="205" t="s">
        <v>164</v>
      </c>
      <c r="E455" s="206" t="s">
        <v>535</v>
      </c>
      <c r="F455" s="207" t="s">
        <v>536</v>
      </c>
      <c r="G455" s="208" t="s">
        <v>240</v>
      </c>
      <c r="H455" s="209">
        <v>40</v>
      </c>
      <c r="I455" s="210"/>
      <c r="J455" s="210"/>
      <c r="K455" s="211">
        <f>ROUND(P455*H455,2)</f>
        <v>0</v>
      </c>
      <c r="L455" s="207" t="s">
        <v>168</v>
      </c>
      <c r="M455" s="46"/>
      <c r="N455" s="212" t="s">
        <v>20</v>
      </c>
      <c r="O455" s="213" t="s">
        <v>46</v>
      </c>
      <c r="P455" s="214">
        <f>I455+J455</f>
        <v>0</v>
      </c>
      <c r="Q455" s="214">
        <f>ROUND(I455*H455,2)</f>
        <v>0</v>
      </c>
      <c r="R455" s="214">
        <f>ROUND(J455*H455,2)</f>
        <v>0</v>
      </c>
      <c r="S455" s="86"/>
      <c r="T455" s="215">
        <f>S455*H455</f>
        <v>0</v>
      </c>
      <c r="U455" s="215">
        <v>0</v>
      </c>
      <c r="V455" s="215">
        <f>U455*H455</f>
        <v>0</v>
      </c>
      <c r="W455" s="215">
        <v>0</v>
      </c>
      <c r="X455" s="215">
        <f>W455*H455</f>
        <v>0</v>
      </c>
      <c r="Y455" s="216" t="s">
        <v>20</v>
      </c>
      <c r="Z455" s="40"/>
      <c r="AA455" s="40"/>
      <c r="AB455" s="40"/>
      <c r="AC455" s="40"/>
      <c r="AD455" s="40"/>
      <c r="AE455" s="40"/>
      <c r="AR455" s="217" t="s">
        <v>169</v>
      </c>
      <c r="AT455" s="217" t="s">
        <v>164</v>
      </c>
      <c r="AU455" s="217" t="s">
        <v>87</v>
      </c>
      <c r="AY455" s="19" t="s">
        <v>162</v>
      </c>
      <c r="BE455" s="218">
        <f>IF(O455="základní",K455,0)</f>
        <v>0</v>
      </c>
      <c r="BF455" s="218">
        <f>IF(O455="snížená",K455,0)</f>
        <v>0</v>
      </c>
      <c r="BG455" s="218">
        <f>IF(O455="zákl. přenesená",K455,0)</f>
        <v>0</v>
      </c>
      <c r="BH455" s="218">
        <f>IF(O455="sníž. přenesená",K455,0)</f>
        <v>0</v>
      </c>
      <c r="BI455" s="218">
        <f>IF(O455="nulová",K455,0)</f>
        <v>0</v>
      </c>
      <c r="BJ455" s="19" t="s">
        <v>85</v>
      </c>
      <c r="BK455" s="218">
        <f>ROUND(P455*H455,2)</f>
        <v>0</v>
      </c>
      <c r="BL455" s="19" t="s">
        <v>169</v>
      </c>
      <c r="BM455" s="217" t="s">
        <v>537</v>
      </c>
    </row>
    <row r="456" s="2" customFormat="1">
      <c r="A456" s="40"/>
      <c r="B456" s="41"/>
      <c r="C456" s="42"/>
      <c r="D456" s="219" t="s">
        <v>171</v>
      </c>
      <c r="E456" s="42"/>
      <c r="F456" s="220" t="s">
        <v>538</v>
      </c>
      <c r="G456" s="42"/>
      <c r="H456" s="42"/>
      <c r="I456" s="221"/>
      <c r="J456" s="221"/>
      <c r="K456" s="42"/>
      <c r="L456" s="42"/>
      <c r="M456" s="46"/>
      <c r="N456" s="222"/>
      <c r="O456" s="223"/>
      <c r="P456" s="86"/>
      <c r="Q456" s="86"/>
      <c r="R456" s="86"/>
      <c r="S456" s="86"/>
      <c r="T456" s="86"/>
      <c r="U456" s="86"/>
      <c r="V456" s="86"/>
      <c r="W456" s="86"/>
      <c r="X456" s="86"/>
      <c r="Y456" s="87"/>
      <c r="Z456" s="40"/>
      <c r="AA456" s="40"/>
      <c r="AB456" s="40"/>
      <c r="AC456" s="40"/>
      <c r="AD456" s="40"/>
      <c r="AE456" s="40"/>
      <c r="AT456" s="19" t="s">
        <v>171</v>
      </c>
      <c r="AU456" s="19" t="s">
        <v>87</v>
      </c>
    </row>
    <row r="457" s="2" customFormat="1">
      <c r="A457" s="40"/>
      <c r="B457" s="41"/>
      <c r="C457" s="42"/>
      <c r="D457" s="224" t="s">
        <v>173</v>
      </c>
      <c r="E457" s="42"/>
      <c r="F457" s="225" t="s">
        <v>539</v>
      </c>
      <c r="G457" s="42"/>
      <c r="H457" s="42"/>
      <c r="I457" s="221"/>
      <c r="J457" s="221"/>
      <c r="K457" s="42"/>
      <c r="L457" s="42"/>
      <c r="M457" s="46"/>
      <c r="N457" s="222"/>
      <c r="O457" s="223"/>
      <c r="P457" s="86"/>
      <c r="Q457" s="86"/>
      <c r="R457" s="86"/>
      <c r="S457" s="86"/>
      <c r="T457" s="86"/>
      <c r="U457" s="86"/>
      <c r="V457" s="86"/>
      <c r="W457" s="86"/>
      <c r="X457" s="86"/>
      <c r="Y457" s="87"/>
      <c r="Z457" s="40"/>
      <c r="AA457" s="40"/>
      <c r="AB457" s="40"/>
      <c r="AC457" s="40"/>
      <c r="AD457" s="40"/>
      <c r="AE457" s="40"/>
      <c r="AT457" s="19" t="s">
        <v>173</v>
      </c>
      <c r="AU457" s="19" t="s">
        <v>87</v>
      </c>
    </row>
    <row r="458" s="2" customFormat="1">
      <c r="A458" s="40"/>
      <c r="B458" s="41"/>
      <c r="C458" s="42"/>
      <c r="D458" s="219" t="s">
        <v>175</v>
      </c>
      <c r="E458" s="42"/>
      <c r="F458" s="226" t="s">
        <v>451</v>
      </c>
      <c r="G458" s="42"/>
      <c r="H458" s="42"/>
      <c r="I458" s="221"/>
      <c r="J458" s="221"/>
      <c r="K458" s="42"/>
      <c r="L458" s="42"/>
      <c r="M458" s="46"/>
      <c r="N458" s="222"/>
      <c r="O458" s="223"/>
      <c r="P458" s="86"/>
      <c r="Q458" s="86"/>
      <c r="R458" s="86"/>
      <c r="S458" s="86"/>
      <c r="T458" s="86"/>
      <c r="U458" s="86"/>
      <c r="V458" s="86"/>
      <c r="W458" s="86"/>
      <c r="X458" s="86"/>
      <c r="Y458" s="87"/>
      <c r="Z458" s="40"/>
      <c r="AA458" s="40"/>
      <c r="AB458" s="40"/>
      <c r="AC458" s="40"/>
      <c r="AD458" s="40"/>
      <c r="AE458" s="40"/>
      <c r="AT458" s="19" t="s">
        <v>175</v>
      </c>
      <c r="AU458" s="19" t="s">
        <v>87</v>
      </c>
    </row>
    <row r="459" s="13" customFormat="1">
      <c r="A459" s="13"/>
      <c r="B459" s="227"/>
      <c r="C459" s="228"/>
      <c r="D459" s="219" t="s">
        <v>177</v>
      </c>
      <c r="E459" s="229" t="s">
        <v>20</v>
      </c>
      <c r="F459" s="230" t="s">
        <v>480</v>
      </c>
      <c r="G459" s="228"/>
      <c r="H459" s="231">
        <v>40</v>
      </c>
      <c r="I459" s="232"/>
      <c r="J459" s="232"/>
      <c r="K459" s="228"/>
      <c r="L459" s="228"/>
      <c r="M459" s="233"/>
      <c r="N459" s="234"/>
      <c r="O459" s="235"/>
      <c r="P459" s="235"/>
      <c r="Q459" s="235"/>
      <c r="R459" s="235"/>
      <c r="S459" s="235"/>
      <c r="T459" s="235"/>
      <c r="U459" s="235"/>
      <c r="V459" s="235"/>
      <c r="W459" s="235"/>
      <c r="X459" s="235"/>
      <c r="Y459" s="236"/>
      <c r="Z459" s="13"/>
      <c r="AA459" s="13"/>
      <c r="AB459" s="13"/>
      <c r="AC459" s="13"/>
      <c r="AD459" s="13"/>
      <c r="AE459" s="13"/>
      <c r="AT459" s="237" t="s">
        <v>177</v>
      </c>
      <c r="AU459" s="237" t="s">
        <v>87</v>
      </c>
      <c r="AV459" s="13" t="s">
        <v>87</v>
      </c>
      <c r="AW459" s="13" t="s">
        <v>5</v>
      </c>
      <c r="AX459" s="13" t="s">
        <v>85</v>
      </c>
      <c r="AY459" s="237" t="s">
        <v>162</v>
      </c>
    </row>
    <row r="460" s="2" customFormat="1" ht="24.15" customHeight="1">
      <c r="A460" s="40"/>
      <c r="B460" s="41"/>
      <c r="C460" s="205" t="s">
        <v>540</v>
      </c>
      <c r="D460" s="205" t="s">
        <v>164</v>
      </c>
      <c r="E460" s="206" t="s">
        <v>541</v>
      </c>
      <c r="F460" s="207" t="s">
        <v>542</v>
      </c>
      <c r="G460" s="208" t="s">
        <v>90</v>
      </c>
      <c r="H460" s="209">
        <v>140</v>
      </c>
      <c r="I460" s="210"/>
      <c r="J460" s="210"/>
      <c r="K460" s="211">
        <f>ROUND(P460*H460,2)</f>
        <v>0</v>
      </c>
      <c r="L460" s="207" t="s">
        <v>168</v>
      </c>
      <c r="M460" s="46"/>
      <c r="N460" s="212" t="s">
        <v>20</v>
      </c>
      <c r="O460" s="213" t="s">
        <v>46</v>
      </c>
      <c r="P460" s="214">
        <f>I460+J460</f>
        <v>0</v>
      </c>
      <c r="Q460" s="214">
        <f>ROUND(I460*H460,2)</f>
        <v>0</v>
      </c>
      <c r="R460" s="214">
        <f>ROUND(J460*H460,2)</f>
        <v>0</v>
      </c>
      <c r="S460" s="86"/>
      <c r="T460" s="215">
        <f>S460*H460</f>
        <v>0</v>
      </c>
      <c r="U460" s="215">
        <v>0</v>
      </c>
      <c r="V460" s="215">
        <f>U460*H460</f>
        <v>0</v>
      </c>
      <c r="W460" s="215">
        <v>0</v>
      </c>
      <c r="X460" s="215">
        <f>W460*H460</f>
        <v>0</v>
      </c>
      <c r="Y460" s="216" t="s">
        <v>20</v>
      </c>
      <c r="Z460" s="40"/>
      <c r="AA460" s="40"/>
      <c r="AB460" s="40"/>
      <c r="AC460" s="40"/>
      <c r="AD460" s="40"/>
      <c r="AE460" s="40"/>
      <c r="AR460" s="217" t="s">
        <v>169</v>
      </c>
      <c r="AT460" s="217" t="s">
        <v>164</v>
      </c>
      <c r="AU460" s="217" t="s">
        <v>87</v>
      </c>
      <c r="AY460" s="19" t="s">
        <v>162</v>
      </c>
      <c r="BE460" s="218">
        <f>IF(O460="základní",K460,0)</f>
        <v>0</v>
      </c>
      <c r="BF460" s="218">
        <f>IF(O460="snížená",K460,0)</f>
        <v>0</v>
      </c>
      <c r="BG460" s="218">
        <f>IF(O460="zákl. přenesená",K460,0)</f>
        <v>0</v>
      </c>
      <c r="BH460" s="218">
        <f>IF(O460="sníž. přenesená",K460,0)</f>
        <v>0</v>
      </c>
      <c r="BI460" s="218">
        <f>IF(O460="nulová",K460,0)</f>
        <v>0</v>
      </c>
      <c r="BJ460" s="19" t="s">
        <v>85</v>
      </c>
      <c r="BK460" s="218">
        <f>ROUND(P460*H460,2)</f>
        <v>0</v>
      </c>
      <c r="BL460" s="19" t="s">
        <v>169</v>
      </c>
      <c r="BM460" s="217" t="s">
        <v>543</v>
      </c>
    </row>
    <row r="461" s="2" customFormat="1">
      <c r="A461" s="40"/>
      <c r="B461" s="41"/>
      <c r="C461" s="42"/>
      <c r="D461" s="219" t="s">
        <v>171</v>
      </c>
      <c r="E461" s="42"/>
      <c r="F461" s="220" t="s">
        <v>544</v>
      </c>
      <c r="G461" s="42"/>
      <c r="H461" s="42"/>
      <c r="I461" s="221"/>
      <c r="J461" s="221"/>
      <c r="K461" s="42"/>
      <c r="L461" s="42"/>
      <c r="M461" s="46"/>
      <c r="N461" s="222"/>
      <c r="O461" s="223"/>
      <c r="P461" s="86"/>
      <c r="Q461" s="86"/>
      <c r="R461" s="86"/>
      <c r="S461" s="86"/>
      <c r="T461" s="86"/>
      <c r="U461" s="86"/>
      <c r="V461" s="86"/>
      <c r="W461" s="86"/>
      <c r="X461" s="86"/>
      <c r="Y461" s="87"/>
      <c r="Z461" s="40"/>
      <c r="AA461" s="40"/>
      <c r="AB461" s="40"/>
      <c r="AC461" s="40"/>
      <c r="AD461" s="40"/>
      <c r="AE461" s="40"/>
      <c r="AT461" s="19" t="s">
        <v>171</v>
      </c>
      <c r="AU461" s="19" t="s">
        <v>87</v>
      </c>
    </row>
    <row r="462" s="2" customFormat="1">
      <c r="A462" s="40"/>
      <c r="B462" s="41"/>
      <c r="C462" s="42"/>
      <c r="D462" s="224" t="s">
        <v>173</v>
      </c>
      <c r="E462" s="42"/>
      <c r="F462" s="225" t="s">
        <v>545</v>
      </c>
      <c r="G462" s="42"/>
      <c r="H462" s="42"/>
      <c r="I462" s="221"/>
      <c r="J462" s="221"/>
      <c r="K462" s="42"/>
      <c r="L462" s="42"/>
      <c r="M462" s="46"/>
      <c r="N462" s="222"/>
      <c r="O462" s="223"/>
      <c r="P462" s="86"/>
      <c r="Q462" s="86"/>
      <c r="R462" s="86"/>
      <c r="S462" s="86"/>
      <c r="T462" s="86"/>
      <c r="U462" s="86"/>
      <c r="V462" s="86"/>
      <c r="W462" s="86"/>
      <c r="X462" s="86"/>
      <c r="Y462" s="87"/>
      <c r="Z462" s="40"/>
      <c r="AA462" s="40"/>
      <c r="AB462" s="40"/>
      <c r="AC462" s="40"/>
      <c r="AD462" s="40"/>
      <c r="AE462" s="40"/>
      <c r="AT462" s="19" t="s">
        <v>173</v>
      </c>
      <c r="AU462" s="19" t="s">
        <v>87</v>
      </c>
    </row>
    <row r="463" s="2" customFormat="1">
      <c r="A463" s="40"/>
      <c r="B463" s="41"/>
      <c r="C463" s="42"/>
      <c r="D463" s="219" t="s">
        <v>175</v>
      </c>
      <c r="E463" s="42"/>
      <c r="F463" s="226" t="s">
        <v>451</v>
      </c>
      <c r="G463" s="42"/>
      <c r="H463" s="42"/>
      <c r="I463" s="221"/>
      <c r="J463" s="221"/>
      <c r="K463" s="42"/>
      <c r="L463" s="42"/>
      <c r="M463" s="46"/>
      <c r="N463" s="222"/>
      <c r="O463" s="223"/>
      <c r="P463" s="86"/>
      <c r="Q463" s="86"/>
      <c r="R463" s="86"/>
      <c r="S463" s="86"/>
      <c r="T463" s="86"/>
      <c r="U463" s="86"/>
      <c r="V463" s="86"/>
      <c r="W463" s="86"/>
      <c r="X463" s="86"/>
      <c r="Y463" s="87"/>
      <c r="Z463" s="40"/>
      <c r="AA463" s="40"/>
      <c r="AB463" s="40"/>
      <c r="AC463" s="40"/>
      <c r="AD463" s="40"/>
      <c r="AE463" s="40"/>
      <c r="AT463" s="19" t="s">
        <v>175</v>
      </c>
      <c r="AU463" s="19" t="s">
        <v>87</v>
      </c>
    </row>
    <row r="464" s="13" customFormat="1">
      <c r="A464" s="13"/>
      <c r="B464" s="227"/>
      <c r="C464" s="228"/>
      <c r="D464" s="219" t="s">
        <v>177</v>
      </c>
      <c r="E464" s="229" t="s">
        <v>20</v>
      </c>
      <c r="F464" s="230" t="s">
        <v>546</v>
      </c>
      <c r="G464" s="228"/>
      <c r="H464" s="231">
        <v>140</v>
      </c>
      <c r="I464" s="232"/>
      <c r="J464" s="232"/>
      <c r="K464" s="228"/>
      <c r="L464" s="228"/>
      <c r="M464" s="233"/>
      <c r="N464" s="234"/>
      <c r="O464" s="235"/>
      <c r="P464" s="235"/>
      <c r="Q464" s="235"/>
      <c r="R464" s="235"/>
      <c r="S464" s="235"/>
      <c r="T464" s="235"/>
      <c r="U464" s="235"/>
      <c r="V464" s="235"/>
      <c r="W464" s="235"/>
      <c r="X464" s="235"/>
      <c r="Y464" s="236"/>
      <c r="Z464" s="13"/>
      <c r="AA464" s="13"/>
      <c r="AB464" s="13"/>
      <c r="AC464" s="13"/>
      <c r="AD464" s="13"/>
      <c r="AE464" s="13"/>
      <c r="AT464" s="237" t="s">
        <v>177</v>
      </c>
      <c r="AU464" s="237" t="s">
        <v>87</v>
      </c>
      <c r="AV464" s="13" t="s">
        <v>87</v>
      </c>
      <c r="AW464" s="13" t="s">
        <v>5</v>
      </c>
      <c r="AX464" s="13" t="s">
        <v>85</v>
      </c>
      <c r="AY464" s="237" t="s">
        <v>162</v>
      </c>
    </row>
    <row r="465" s="2" customFormat="1" ht="16.5" customHeight="1">
      <c r="A465" s="40"/>
      <c r="B465" s="41"/>
      <c r="C465" s="205" t="s">
        <v>547</v>
      </c>
      <c r="D465" s="205" t="s">
        <v>164</v>
      </c>
      <c r="E465" s="206" t="s">
        <v>548</v>
      </c>
      <c r="F465" s="207" t="s">
        <v>549</v>
      </c>
      <c r="G465" s="208" t="s">
        <v>550</v>
      </c>
      <c r="H465" s="209">
        <v>1</v>
      </c>
      <c r="I465" s="210"/>
      <c r="J465" s="210"/>
      <c r="K465" s="211">
        <f>ROUND(P465*H465,2)</f>
        <v>0</v>
      </c>
      <c r="L465" s="207" t="s">
        <v>20</v>
      </c>
      <c r="M465" s="46"/>
      <c r="N465" s="212" t="s">
        <v>20</v>
      </c>
      <c r="O465" s="213" t="s">
        <v>46</v>
      </c>
      <c r="P465" s="214">
        <f>I465+J465</f>
        <v>0</v>
      </c>
      <c r="Q465" s="214">
        <f>ROUND(I465*H465,2)</f>
        <v>0</v>
      </c>
      <c r="R465" s="214">
        <f>ROUND(J465*H465,2)</f>
        <v>0</v>
      </c>
      <c r="S465" s="86"/>
      <c r="T465" s="215">
        <f>S465*H465</f>
        <v>0</v>
      </c>
      <c r="U465" s="215">
        <v>0.00011</v>
      </c>
      <c r="V465" s="215">
        <f>U465*H465</f>
        <v>0.00011</v>
      </c>
      <c r="W465" s="215">
        <v>0</v>
      </c>
      <c r="X465" s="215">
        <f>W465*H465</f>
        <v>0</v>
      </c>
      <c r="Y465" s="216" t="s">
        <v>20</v>
      </c>
      <c r="Z465" s="40"/>
      <c r="AA465" s="40"/>
      <c r="AB465" s="40"/>
      <c r="AC465" s="40"/>
      <c r="AD465" s="40"/>
      <c r="AE465" s="40"/>
      <c r="AR465" s="217" t="s">
        <v>169</v>
      </c>
      <c r="AT465" s="217" t="s">
        <v>164</v>
      </c>
      <c r="AU465" s="217" t="s">
        <v>87</v>
      </c>
      <c r="AY465" s="19" t="s">
        <v>162</v>
      </c>
      <c r="BE465" s="218">
        <f>IF(O465="základní",K465,0)</f>
        <v>0</v>
      </c>
      <c r="BF465" s="218">
        <f>IF(O465="snížená",K465,0)</f>
        <v>0</v>
      </c>
      <c r="BG465" s="218">
        <f>IF(O465="zákl. přenesená",K465,0)</f>
        <v>0</v>
      </c>
      <c r="BH465" s="218">
        <f>IF(O465="sníž. přenesená",K465,0)</f>
        <v>0</v>
      </c>
      <c r="BI465" s="218">
        <f>IF(O465="nulová",K465,0)</f>
        <v>0</v>
      </c>
      <c r="BJ465" s="19" t="s">
        <v>85</v>
      </c>
      <c r="BK465" s="218">
        <f>ROUND(P465*H465,2)</f>
        <v>0</v>
      </c>
      <c r="BL465" s="19" t="s">
        <v>169</v>
      </c>
      <c r="BM465" s="217" t="s">
        <v>551</v>
      </c>
    </row>
    <row r="466" s="2" customFormat="1">
      <c r="A466" s="40"/>
      <c r="B466" s="41"/>
      <c r="C466" s="42"/>
      <c r="D466" s="219" t="s">
        <v>171</v>
      </c>
      <c r="E466" s="42"/>
      <c r="F466" s="220" t="s">
        <v>552</v>
      </c>
      <c r="G466" s="42"/>
      <c r="H466" s="42"/>
      <c r="I466" s="221"/>
      <c r="J466" s="221"/>
      <c r="K466" s="42"/>
      <c r="L466" s="42"/>
      <c r="M466" s="46"/>
      <c r="N466" s="222"/>
      <c r="O466" s="223"/>
      <c r="P466" s="86"/>
      <c r="Q466" s="86"/>
      <c r="R466" s="86"/>
      <c r="S466" s="86"/>
      <c r="T466" s="86"/>
      <c r="U466" s="86"/>
      <c r="V466" s="86"/>
      <c r="W466" s="86"/>
      <c r="X466" s="86"/>
      <c r="Y466" s="87"/>
      <c r="Z466" s="40"/>
      <c r="AA466" s="40"/>
      <c r="AB466" s="40"/>
      <c r="AC466" s="40"/>
      <c r="AD466" s="40"/>
      <c r="AE466" s="40"/>
      <c r="AT466" s="19" t="s">
        <v>171</v>
      </c>
      <c r="AU466" s="19" t="s">
        <v>87</v>
      </c>
    </row>
    <row r="467" s="2" customFormat="1">
      <c r="A467" s="40"/>
      <c r="B467" s="41"/>
      <c r="C467" s="42"/>
      <c r="D467" s="219" t="s">
        <v>175</v>
      </c>
      <c r="E467" s="42"/>
      <c r="F467" s="226" t="s">
        <v>553</v>
      </c>
      <c r="G467" s="42"/>
      <c r="H467" s="42"/>
      <c r="I467" s="221"/>
      <c r="J467" s="221"/>
      <c r="K467" s="42"/>
      <c r="L467" s="42"/>
      <c r="M467" s="46"/>
      <c r="N467" s="222"/>
      <c r="O467" s="223"/>
      <c r="P467" s="86"/>
      <c r="Q467" s="86"/>
      <c r="R467" s="86"/>
      <c r="S467" s="86"/>
      <c r="T467" s="86"/>
      <c r="U467" s="86"/>
      <c r="V467" s="86"/>
      <c r="W467" s="86"/>
      <c r="X467" s="86"/>
      <c r="Y467" s="87"/>
      <c r="Z467" s="40"/>
      <c r="AA467" s="40"/>
      <c r="AB467" s="40"/>
      <c r="AC467" s="40"/>
      <c r="AD467" s="40"/>
      <c r="AE467" s="40"/>
      <c r="AT467" s="19" t="s">
        <v>175</v>
      </c>
      <c r="AU467" s="19" t="s">
        <v>87</v>
      </c>
    </row>
    <row r="468" s="13" customFormat="1">
      <c r="A468" s="13"/>
      <c r="B468" s="227"/>
      <c r="C468" s="228"/>
      <c r="D468" s="219" t="s">
        <v>177</v>
      </c>
      <c r="E468" s="229" t="s">
        <v>20</v>
      </c>
      <c r="F468" s="230" t="s">
        <v>554</v>
      </c>
      <c r="G468" s="228"/>
      <c r="H468" s="231">
        <v>1</v>
      </c>
      <c r="I468" s="232"/>
      <c r="J468" s="232"/>
      <c r="K468" s="228"/>
      <c r="L468" s="228"/>
      <c r="M468" s="233"/>
      <c r="N468" s="234"/>
      <c r="O468" s="235"/>
      <c r="P468" s="235"/>
      <c r="Q468" s="235"/>
      <c r="R468" s="235"/>
      <c r="S468" s="235"/>
      <c r="T468" s="235"/>
      <c r="U468" s="235"/>
      <c r="V468" s="235"/>
      <c r="W468" s="235"/>
      <c r="X468" s="235"/>
      <c r="Y468" s="236"/>
      <c r="Z468" s="13"/>
      <c r="AA468" s="13"/>
      <c r="AB468" s="13"/>
      <c r="AC468" s="13"/>
      <c r="AD468" s="13"/>
      <c r="AE468" s="13"/>
      <c r="AT468" s="237" t="s">
        <v>177</v>
      </c>
      <c r="AU468" s="237" t="s">
        <v>87</v>
      </c>
      <c r="AV468" s="13" t="s">
        <v>87</v>
      </c>
      <c r="AW468" s="13" t="s">
        <v>5</v>
      </c>
      <c r="AX468" s="13" t="s">
        <v>85</v>
      </c>
      <c r="AY468" s="237" t="s">
        <v>162</v>
      </c>
    </row>
    <row r="469" s="2" customFormat="1" ht="24.15" customHeight="1">
      <c r="A469" s="40"/>
      <c r="B469" s="41"/>
      <c r="C469" s="205" t="s">
        <v>555</v>
      </c>
      <c r="D469" s="205" t="s">
        <v>164</v>
      </c>
      <c r="E469" s="206" t="s">
        <v>556</v>
      </c>
      <c r="F469" s="207" t="s">
        <v>557</v>
      </c>
      <c r="G469" s="208" t="s">
        <v>558</v>
      </c>
      <c r="H469" s="209">
        <v>1</v>
      </c>
      <c r="I469" s="210"/>
      <c r="J469" s="210"/>
      <c r="K469" s="211">
        <f>ROUND(P469*H469,2)</f>
        <v>0</v>
      </c>
      <c r="L469" s="207" t="s">
        <v>20</v>
      </c>
      <c r="M469" s="46"/>
      <c r="N469" s="212" t="s">
        <v>20</v>
      </c>
      <c r="O469" s="213" t="s">
        <v>46</v>
      </c>
      <c r="P469" s="214">
        <f>I469+J469</f>
        <v>0</v>
      </c>
      <c r="Q469" s="214">
        <f>ROUND(I469*H469,2)</f>
        <v>0</v>
      </c>
      <c r="R469" s="214">
        <f>ROUND(J469*H469,2)</f>
        <v>0</v>
      </c>
      <c r="S469" s="86"/>
      <c r="T469" s="215">
        <f>S469*H469</f>
        <v>0</v>
      </c>
      <c r="U469" s="215">
        <v>0</v>
      </c>
      <c r="V469" s="215">
        <f>U469*H469</f>
        <v>0</v>
      </c>
      <c r="W469" s="215">
        <v>0</v>
      </c>
      <c r="X469" s="215">
        <f>W469*H469</f>
        <v>0</v>
      </c>
      <c r="Y469" s="216" t="s">
        <v>20</v>
      </c>
      <c r="Z469" s="40"/>
      <c r="AA469" s="40"/>
      <c r="AB469" s="40"/>
      <c r="AC469" s="40"/>
      <c r="AD469" s="40"/>
      <c r="AE469" s="40"/>
      <c r="AR469" s="217" t="s">
        <v>169</v>
      </c>
      <c r="AT469" s="217" t="s">
        <v>164</v>
      </c>
      <c r="AU469" s="217" t="s">
        <v>87</v>
      </c>
      <c r="AY469" s="19" t="s">
        <v>162</v>
      </c>
      <c r="BE469" s="218">
        <f>IF(O469="základní",K469,0)</f>
        <v>0</v>
      </c>
      <c r="BF469" s="218">
        <f>IF(O469="snížená",K469,0)</f>
        <v>0</v>
      </c>
      <c r="BG469" s="218">
        <f>IF(O469="zákl. přenesená",K469,0)</f>
        <v>0</v>
      </c>
      <c r="BH469" s="218">
        <f>IF(O469="sníž. přenesená",K469,0)</f>
        <v>0</v>
      </c>
      <c r="BI469" s="218">
        <f>IF(O469="nulová",K469,0)</f>
        <v>0</v>
      </c>
      <c r="BJ469" s="19" t="s">
        <v>85</v>
      </c>
      <c r="BK469" s="218">
        <f>ROUND(P469*H469,2)</f>
        <v>0</v>
      </c>
      <c r="BL469" s="19" t="s">
        <v>169</v>
      </c>
      <c r="BM469" s="217" t="s">
        <v>559</v>
      </c>
    </row>
    <row r="470" s="2" customFormat="1">
      <c r="A470" s="40"/>
      <c r="B470" s="41"/>
      <c r="C470" s="42"/>
      <c r="D470" s="219" t="s">
        <v>171</v>
      </c>
      <c r="E470" s="42"/>
      <c r="F470" s="220" t="s">
        <v>560</v>
      </c>
      <c r="G470" s="42"/>
      <c r="H470" s="42"/>
      <c r="I470" s="221"/>
      <c r="J470" s="221"/>
      <c r="K470" s="42"/>
      <c r="L470" s="42"/>
      <c r="M470" s="46"/>
      <c r="N470" s="222"/>
      <c r="O470" s="223"/>
      <c r="P470" s="86"/>
      <c r="Q470" s="86"/>
      <c r="R470" s="86"/>
      <c r="S470" s="86"/>
      <c r="T470" s="86"/>
      <c r="U470" s="86"/>
      <c r="V470" s="86"/>
      <c r="W470" s="86"/>
      <c r="X470" s="86"/>
      <c r="Y470" s="87"/>
      <c r="Z470" s="40"/>
      <c r="AA470" s="40"/>
      <c r="AB470" s="40"/>
      <c r="AC470" s="40"/>
      <c r="AD470" s="40"/>
      <c r="AE470" s="40"/>
      <c r="AT470" s="19" t="s">
        <v>171</v>
      </c>
      <c r="AU470" s="19" t="s">
        <v>87</v>
      </c>
    </row>
    <row r="471" s="2" customFormat="1">
      <c r="A471" s="40"/>
      <c r="B471" s="41"/>
      <c r="C471" s="42"/>
      <c r="D471" s="219" t="s">
        <v>175</v>
      </c>
      <c r="E471" s="42"/>
      <c r="F471" s="226" t="s">
        <v>553</v>
      </c>
      <c r="G471" s="42"/>
      <c r="H471" s="42"/>
      <c r="I471" s="221"/>
      <c r="J471" s="221"/>
      <c r="K471" s="42"/>
      <c r="L471" s="42"/>
      <c r="M471" s="46"/>
      <c r="N471" s="222"/>
      <c r="O471" s="223"/>
      <c r="P471" s="86"/>
      <c r="Q471" s="86"/>
      <c r="R471" s="86"/>
      <c r="S471" s="86"/>
      <c r="T471" s="86"/>
      <c r="U471" s="86"/>
      <c r="V471" s="86"/>
      <c r="W471" s="86"/>
      <c r="X471" s="86"/>
      <c r="Y471" s="87"/>
      <c r="Z471" s="40"/>
      <c r="AA471" s="40"/>
      <c r="AB471" s="40"/>
      <c r="AC471" s="40"/>
      <c r="AD471" s="40"/>
      <c r="AE471" s="40"/>
      <c r="AT471" s="19" t="s">
        <v>175</v>
      </c>
      <c r="AU471" s="19" t="s">
        <v>87</v>
      </c>
    </row>
    <row r="472" s="2" customFormat="1" ht="24.15" customHeight="1">
      <c r="A472" s="40"/>
      <c r="B472" s="41"/>
      <c r="C472" s="205" t="s">
        <v>561</v>
      </c>
      <c r="D472" s="205" t="s">
        <v>164</v>
      </c>
      <c r="E472" s="206" t="s">
        <v>562</v>
      </c>
      <c r="F472" s="207" t="s">
        <v>563</v>
      </c>
      <c r="G472" s="208" t="s">
        <v>90</v>
      </c>
      <c r="H472" s="209">
        <v>1389.3</v>
      </c>
      <c r="I472" s="210"/>
      <c r="J472" s="210"/>
      <c r="K472" s="211">
        <f>ROUND(P472*H472,2)</f>
        <v>0</v>
      </c>
      <c r="L472" s="207" t="s">
        <v>168</v>
      </c>
      <c r="M472" s="46"/>
      <c r="N472" s="212" t="s">
        <v>20</v>
      </c>
      <c r="O472" s="213" t="s">
        <v>46</v>
      </c>
      <c r="P472" s="214">
        <f>I472+J472</f>
        <v>0</v>
      </c>
      <c r="Q472" s="214">
        <f>ROUND(I472*H472,2)</f>
        <v>0</v>
      </c>
      <c r="R472" s="214">
        <f>ROUND(J472*H472,2)</f>
        <v>0</v>
      </c>
      <c r="S472" s="86"/>
      <c r="T472" s="215">
        <f>S472*H472</f>
        <v>0</v>
      </c>
      <c r="U472" s="215">
        <v>4.0000000000000003E-05</v>
      </c>
      <c r="V472" s="215">
        <f>U472*H472</f>
        <v>0.055572000000000003</v>
      </c>
      <c r="W472" s="215">
        <v>0</v>
      </c>
      <c r="X472" s="215">
        <f>W472*H472</f>
        <v>0</v>
      </c>
      <c r="Y472" s="216" t="s">
        <v>20</v>
      </c>
      <c r="Z472" s="40"/>
      <c r="AA472" s="40"/>
      <c r="AB472" s="40"/>
      <c r="AC472" s="40"/>
      <c r="AD472" s="40"/>
      <c r="AE472" s="40"/>
      <c r="AR472" s="217" t="s">
        <v>169</v>
      </c>
      <c r="AT472" s="217" t="s">
        <v>164</v>
      </c>
      <c r="AU472" s="217" t="s">
        <v>87</v>
      </c>
      <c r="AY472" s="19" t="s">
        <v>162</v>
      </c>
      <c r="BE472" s="218">
        <f>IF(O472="základní",K472,0)</f>
        <v>0</v>
      </c>
      <c r="BF472" s="218">
        <f>IF(O472="snížená",K472,0)</f>
        <v>0</v>
      </c>
      <c r="BG472" s="218">
        <f>IF(O472="zákl. přenesená",K472,0)</f>
        <v>0</v>
      </c>
      <c r="BH472" s="218">
        <f>IF(O472="sníž. přenesená",K472,0)</f>
        <v>0</v>
      </c>
      <c r="BI472" s="218">
        <f>IF(O472="nulová",K472,0)</f>
        <v>0</v>
      </c>
      <c r="BJ472" s="19" t="s">
        <v>85</v>
      </c>
      <c r="BK472" s="218">
        <f>ROUND(P472*H472,2)</f>
        <v>0</v>
      </c>
      <c r="BL472" s="19" t="s">
        <v>169</v>
      </c>
      <c r="BM472" s="217" t="s">
        <v>564</v>
      </c>
    </row>
    <row r="473" s="2" customFormat="1">
      <c r="A473" s="40"/>
      <c r="B473" s="41"/>
      <c r="C473" s="42"/>
      <c r="D473" s="219" t="s">
        <v>171</v>
      </c>
      <c r="E473" s="42"/>
      <c r="F473" s="220" t="s">
        <v>565</v>
      </c>
      <c r="G473" s="42"/>
      <c r="H473" s="42"/>
      <c r="I473" s="221"/>
      <c r="J473" s="221"/>
      <c r="K473" s="42"/>
      <c r="L473" s="42"/>
      <c r="M473" s="46"/>
      <c r="N473" s="222"/>
      <c r="O473" s="223"/>
      <c r="P473" s="86"/>
      <c r="Q473" s="86"/>
      <c r="R473" s="86"/>
      <c r="S473" s="86"/>
      <c r="T473" s="86"/>
      <c r="U473" s="86"/>
      <c r="V473" s="86"/>
      <c r="W473" s="86"/>
      <c r="X473" s="86"/>
      <c r="Y473" s="87"/>
      <c r="Z473" s="40"/>
      <c r="AA473" s="40"/>
      <c r="AB473" s="40"/>
      <c r="AC473" s="40"/>
      <c r="AD473" s="40"/>
      <c r="AE473" s="40"/>
      <c r="AT473" s="19" t="s">
        <v>171</v>
      </c>
      <c r="AU473" s="19" t="s">
        <v>87</v>
      </c>
    </row>
    <row r="474" s="2" customFormat="1">
      <c r="A474" s="40"/>
      <c r="B474" s="41"/>
      <c r="C474" s="42"/>
      <c r="D474" s="224" t="s">
        <v>173</v>
      </c>
      <c r="E474" s="42"/>
      <c r="F474" s="225" t="s">
        <v>566</v>
      </c>
      <c r="G474" s="42"/>
      <c r="H474" s="42"/>
      <c r="I474" s="221"/>
      <c r="J474" s="221"/>
      <c r="K474" s="42"/>
      <c r="L474" s="42"/>
      <c r="M474" s="46"/>
      <c r="N474" s="222"/>
      <c r="O474" s="223"/>
      <c r="P474" s="86"/>
      <c r="Q474" s="86"/>
      <c r="R474" s="86"/>
      <c r="S474" s="86"/>
      <c r="T474" s="86"/>
      <c r="U474" s="86"/>
      <c r="V474" s="86"/>
      <c r="W474" s="86"/>
      <c r="X474" s="86"/>
      <c r="Y474" s="87"/>
      <c r="Z474" s="40"/>
      <c r="AA474" s="40"/>
      <c r="AB474" s="40"/>
      <c r="AC474" s="40"/>
      <c r="AD474" s="40"/>
      <c r="AE474" s="40"/>
      <c r="AT474" s="19" t="s">
        <v>173</v>
      </c>
      <c r="AU474" s="19" t="s">
        <v>87</v>
      </c>
    </row>
    <row r="475" s="2" customFormat="1">
      <c r="A475" s="40"/>
      <c r="B475" s="41"/>
      <c r="C475" s="42"/>
      <c r="D475" s="219" t="s">
        <v>175</v>
      </c>
      <c r="E475" s="42"/>
      <c r="F475" s="226" t="s">
        <v>567</v>
      </c>
      <c r="G475" s="42"/>
      <c r="H475" s="42"/>
      <c r="I475" s="221"/>
      <c r="J475" s="221"/>
      <c r="K475" s="42"/>
      <c r="L475" s="42"/>
      <c r="M475" s="46"/>
      <c r="N475" s="222"/>
      <c r="O475" s="223"/>
      <c r="P475" s="86"/>
      <c r="Q475" s="86"/>
      <c r="R475" s="86"/>
      <c r="S475" s="86"/>
      <c r="T475" s="86"/>
      <c r="U475" s="86"/>
      <c r="V475" s="86"/>
      <c r="W475" s="86"/>
      <c r="X475" s="86"/>
      <c r="Y475" s="87"/>
      <c r="Z475" s="40"/>
      <c r="AA475" s="40"/>
      <c r="AB475" s="40"/>
      <c r="AC475" s="40"/>
      <c r="AD475" s="40"/>
      <c r="AE475" s="40"/>
      <c r="AT475" s="19" t="s">
        <v>175</v>
      </c>
      <c r="AU475" s="19" t="s">
        <v>87</v>
      </c>
    </row>
    <row r="476" s="13" customFormat="1">
      <c r="A476" s="13"/>
      <c r="B476" s="227"/>
      <c r="C476" s="228"/>
      <c r="D476" s="219" t="s">
        <v>177</v>
      </c>
      <c r="E476" s="229" t="s">
        <v>20</v>
      </c>
      <c r="F476" s="230" t="s">
        <v>568</v>
      </c>
      <c r="G476" s="228"/>
      <c r="H476" s="231">
        <v>1389.3</v>
      </c>
      <c r="I476" s="232"/>
      <c r="J476" s="232"/>
      <c r="K476" s="228"/>
      <c r="L476" s="228"/>
      <c r="M476" s="233"/>
      <c r="N476" s="234"/>
      <c r="O476" s="235"/>
      <c r="P476" s="235"/>
      <c r="Q476" s="235"/>
      <c r="R476" s="235"/>
      <c r="S476" s="235"/>
      <c r="T476" s="235"/>
      <c r="U476" s="235"/>
      <c r="V476" s="235"/>
      <c r="W476" s="235"/>
      <c r="X476" s="235"/>
      <c r="Y476" s="236"/>
      <c r="Z476" s="13"/>
      <c r="AA476" s="13"/>
      <c r="AB476" s="13"/>
      <c r="AC476" s="13"/>
      <c r="AD476" s="13"/>
      <c r="AE476" s="13"/>
      <c r="AT476" s="237" t="s">
        <v>177</v>
      </c>
      <c r="AU476" s="237" t="s">
        <v>87</v>
      </c>
      <c r="AV476" s="13" t="s">
        <v>87</v>
      </c>
      <c r="AW476" s="13" t="s">
        <v>5</v>
      </c>
      <c r="AX476" s="13" t="s">
        <v>85</v>
      </c>
      <c r="AY476" s="237" t="s">
        <v>162</v>
      </c>
    </row>
    <row r="477" s="12" customFormat="1" ht="22.8" customHeight="1">
      <c r="A477" s="12"/>
      <c r="B477" s="188"/>
      <c r="C477" s="189"/>
      <c r="D477" s="190" t="s">
        <v>76</v>
      </c>
      <c r="E477" s="203" t="s">
        <v>569</v>
      </c>
      <c r="F477" s="203" t="s">
        <v>570</v>
      </c>
      <c r="G477" s="189"/>
      <c r="H477" s="189"/>
      <c r="I477" s="192"/>
      <c r="J477" s="192"/>
      <c r="K477" s="204">
        <f>BK477</f>
        <v>0</v>
      </c>
      <c r="L477" s="189"/>
      <c r="M477" s="194"/>
      <c r="N477" s="195"/>
      <c r="O477" s="196"/>
      <c r="P477" s="196"/>
      <c r="Q477" s="197">
        <f>SUM(Q478:Q496)</f>
        <v>0</v>
      </c>
      <c r="R477" s="197">
        <f>SUM(R478:R496)</f>
        <v>0</v>
      </c>
      <c r="S477" s="196"/>
      <c r="T477" s="198">
        <f>SUM(T478:T496)</f>
        <v>0</v>
      </c>
      <c r="U477" s="196"/>
      <c r="V477" s="198">
        <f>SUM(V478:V496)</f>
        <v>0</v>
      </c>
      <c r="W477" s="196"/>
      <c r="X477" s="198">
        <f>SUM(X478:X496)</f>
        <v>0</v>
      </c>
      <c r="Y477" s="199"/>
      <c r="Z477" s="12"/>
      <c r="AA477" s="12"/>
      <c r="AB477" s="12"/>
      <c r="AC477" s="12"/>
      <c r="AD477" s="12"/>
      <c r="AE477" s="12"/>
      <c r="AR477" s="200" t="s">
        <v>85</v>
      </c>
      <c r="AT477" s="201" t="s">
        <v>76</v>
      </c>
      <c r="AU477" s="201" t="s">
        <v>85</v>
      </c>
      <c r="AY477" s="200" t="s">
        <v>162</v>
      </c>
      <c r="BK477" s="202">
        <f>SUM(BK478:BK496)</f>
        <v>0</v>
      </c>
    </row>
    <row r="478" s="2" customFormat="1">
      <c r="A478" s="40"/>
      <c r="B478" s="41"/>
      <c r="C478" s="205" t="s">
        <v>571</v>
      </c>
      <c r="D478" s="205" t="s">
        <v>164</v>
      </c>
      <c r="E478" s="206" t="s">
        <v>572</v>
      </c>
      <c r="F478" s="207" t="s">
        <v>573</v>
      </c>
      <c r="G478" s="208" t="s">
        <v>248</v>
      </c>
      <c r="H478" s="209">
        <v>153.721</v>
      </c>
      <c r="I478" s="210"/>
      <c r="J478" s="210"/>
      <c r="K478" s="211">
        <f>ROUND(P478*H478,2)</f>
        <v>0</v>
      </c>
      <c r="L478" s="207" t="s">
        <v>168</v>
      </c>
      <c r="M478" s="46"/>
      <c r="N478" s="212" t="s">
        <v>20</v>
      </c>
      <c r="O478" s="213" t="s">
        <v>46</v>
      </c>
      <c r="P478" s="214">
        <f>I478+J478</f>
        <v>0</v>
      </c>
      <c r="Q478" s="214">
        <f>ROUND(I478*H478,2)</f>
        <v>0</v>
      </c>
      <c r="R478" s="214">
        <f>ROUND(J478*H478,2)</f>
        <v>0</v>
      </c>
      <c r="S478" s="86"/>
      <c r="T478" s="215">
        <f>S478*H478</f>
        <v>0</v>
      </c>
      <c r="U478" s="215">
        <v>0</v>
      </c>
      <c r="V478" s="215">
        <f>U478*H478</f>
        <v>0</v>
      </c>
      <c r="W478" s="215">
        <v>0</v>
      </c>
      <c r="X478" s="215">
        <f>W478*H478</f>
        <v>0</v>
      </c>
      <c r="Y478" s="216" t="s">
        <v>20</v>
      </c>
      <c r="Z478" s="40"/>
      <c r="AA478" s="40"/>
      <c r="AB478" s="40"/>
      <c r="AC478" s="40"/>
      <c r="AD478" s="40"/>
      <c r="AE478" s="40"/>
      <c r="AR478" s="217" t="s">
        <v>169</v>
      </c>
      <c r="AT478" s="217" t="s">
        <v>164</v>
      </c>
      <c r="AU478" s="217" t="s">
        <v>87</v>
      </c>
      <c r="AY478" s="19" t="s">
        <v>162</v>
      </c>
      <c r="BE478" s="218">
        <f>IF(O478="základní",K478,0)</f>
        <v>0</v>
      </c>
      <c r="BF478" s="218">
        <f>IF(O478="snížená",K478,0)</f>
        <v>0</v>
      </c>
      <c r="BG478" s="218">
        <f>IF(O478="zákl. přenesená",K478,0)</f>
        <v>0</v>
      </c>
      <c r="BH478" s="218">
        <f>IF(O478="sníž. přenesená",K478,0)</f>
        <v>0</v>
      </c>
      <c r="BI478" s="218">
        <f>IF(O478="nulová",K478,0)</f>
        <v>0</v>
      </c>
      <c r="BJ478" s="19" t="s">
        <v>85</v>
      </c>
      <c r="BK478" s="218">
        <f>ROUND(P478*H478,2)</f>
        <v>0</v>
      </c>
      <c r="BL478" s="19" t="s">
        <v>169</v>
      </c>
      <c r="BM478" s="217" t="s">
        <v>574</v>
      </c>
    </row>
    <row r="479" s="2" customFormat="1">
      <c r="A479" s="40"/>
      <c r="B479" s="41"/>
      <c r="C479" s="42"/>
      <c r="D479" s="219" t="s">
        <v>171</v>
      </c>
      <c r="E479" s="42"/>
      <c r="F479" s="220" t="s">
        <v>575</v>
      </c>
      <c r="G479" s="42"/>
      <c r="H479" s="42"/>
      <c r="I479" s="221"/>
      <c r="J479" s="221"/>
      <c r="K479" s="42"/>
      <c r="L479" s="42"/>
      <c r="M479" s="46"/>
      <c r="N479" s="222"/>
      <c r="O479" s="223"/>
      <c r="P479" s="86"/>
      <c r="Q479" s="86"/>
      <c r="R479" s="86"/>
      <c r="S479" s="86"/>
      <c r="T479" s="86"/>
      <c r="U479" s="86"/>
      <c r="V479" s="86"/>
      <c r="W479" s="86"/>
      <c r="X479" s="86"/>
      <c r="Y479" s="87"/>
      <c r="Z479" s="40"/>
      <c r="AA479" s="40"/>
      <c r="AB479" s="40"/>
      <c r="AC479" s="40"/>
      <c r="AD479" s="40"/>
      <c r="AE479" s="40"/>
      <c r="AT479" s="19" t="s">
        <v>171</v>
      </c>
      <c r="AU479" s="19" t="s">
        <v>87</v>
      </c>
    </row>
    <row r="480" s="2" customFormat="1">
      <c r="A480" s="40"/>
      <c r="B480" s="41"/>
      <c r="C480" s="42"/>
      <c r="D480" s="224" t="s">
        <v>173</v>
      </c>
      <c r="E480" s="42"/>
      <c r="F480" s="225" t="s">
        <v>576</v>
      </c>
      <c r="G480" s="42"/>
      <c r="H480" s="42"/>
      <c r="I480" s="221"/>
      <c r="J480" s="221"/>
      <c r="K480" s="42"/>
      <c r="L480" s="42"/>
      <c r="M480" s="46"/>
      <c r="N480" s="222"/>
      <c r="O480" s="223"/>
      <c r="P480" s="86"/>
      <c r="Q480" s="86"/>
      <c r="R480" s="86"/>
      <c r="S480" s="86"/>
      <c r="T480" s="86"/>
      <c r="U480" s="86"/>
      <c r="V480" s="86"/>
      <c r="W480" s="86"/>
      <c r="X480" s="86"/>
      <c r="Y480" s="87"/>
      <c r="Z480" s="40"/>
      <c r="AA480" s="40"/>
      <c r="AB480" s="40"/>
      <c r="AC480" s="40"/>
      <c r="AD480" s="40"/>
      <c r="AE480" s="40"/>
      <c r="AT480" s="19" t="s">
        <v>173</v>
      </c>
      <c r="AU480" s="19" t="s">
        <v>87</v>
      </c>
    </row>
    <row r="481" s="2" customFormat="1" ht="24.15" customHeight="1">
      <c r="A481" s="40"/>
      <c r="B481" s="41"/>
      <c r="C481" s="205" t="s">
        <v>577</v>
      </c>
      <c r="D481" s="205" t="s">
        <v>164</v>
      </c>
      <c r="E481" s="206" t="s">
        <v>578</v>
      </c>
      <c r="F481" s="207" t="s">
        <v>579</v>
      </c>
      <c r="G481" s="208" t="s">
        <v>248</v>
      </c>
      <c r="H481" s="209">
        <v>153.721</v>
      </c>
      <c r="I481" s="210"/>
      <c r="J481" s="210"/>
      <c r="K481" s="211">
        <f>ROUND(P481*H481,2)</f>
        <v>0</v>
      </c>
      <c r="L481" s="207" t="s">
        <v>168</v>
      </c>
      <c r="M481" s="46"/>
      <c r="N481" s="212" t="s">
        <v>20</v>
      </c>
      <c r="O481" s="213" t="s">
        <v>46</v>
      </c>
      <c r="P481" s="214">
        <f>I481+J481</f>
        <v>0</v>
      </c>
      <c r="Q481" s="214">
        <f>ROUND(I481*H481,2)</f>
        <v>0</v>
      </c>
      <c r="R481" s="214">
        <f>ROUND(J481*H481,2)</f>
        <v>0</v>
      </c>
      <c r="S481" s="86"/>
      <c r="T481" s="215">
        <f>S481*H481</f>
        <v>0</v>
      </c>
      <c r="U481" s="215">
        <v>0</v>
      </c>
      <c r="V481" s="215">
        <f>U481*H481</f>
        <v>0</v>
      </c>
      <c r="W481" s="215">
        <v>0</v>
      </c>
      <c r="X481" s="215">
        <f>W481*H481</f>
        <v>0</v>
      </c>
      <c r="Y481" s="216" t="s">
        <v>20</v>
      </c>
      <c r="Z481" s="40"/>
      <c r="AA481" s="40"/>
      <c r="AB481" s="40"/>
      <c r="AC481" s="40"/>
      <c r="AD481" s="40"/>
      <c r="AE481" s="40"/>
      <c r="AR481" s="217" t="s">
        <v>169</v>
      </c>
      <c r="AT481" s="217" t="s">
        <v>164</v>
      </c>
      <c r="AU481" s="217" t="s">
        <v>87</v>
      </c>
      <c r="AY481" s="19" t="s">
        <v>162</v>
      </c>
      <c r="BE481" s="218">
        <f>IF(O481="základní",K481,0)</f>
        <v>0</v>
      </c>
      <c r="BF481" s="218">
        <f>IF(O481="snížená",K481,0)</f>
        <v>0</v>
      </c>
      <c r="BG481" s="218">
        <f>IF(O481="zákl. přenesená",K481,0)</f>
        <v>0</v>
      </c>
      <c r="BH481" s="218">
        <f>IF(O481="sníž. přenesená",K481,0)</f>
        <v>0</v>
      </c>
      <c r="BI481" s="218">
        <f>IF(O481="nulová",K481,0)</f>
        <v>0</v>
      </c>
      <c r="BJ481" s="19" t="s">
        <v>85</v>
      </c>
      <c r="BK481" s="218">
        <f>ROUND(P481*H481,2)</f>
        <v>0</v>
      </c>
      <c r="BL481" s="19" t="s">
        <v>169</v>
      </c>
      <c r="BM481" s="217" t="s">
        <v>580</v>
      </c>
    </row>
    <row r="482" s="2" customFormat="1">
      <c r="A482" s="40"/>
      <c r="B482" s="41"/>
      <c r="C482" s="42"/>
      <c r="D482" s="219" t="s">
        <v>171</v>
      </c>
      <c r="E482" s="42"/>
      <c r="F482" s="220" t="s">
        <v>581</v>
      </c>
      <c r="G482" s="42"/>
      <c r="H482" s="42"/>
      <c r="I482" s="221"/>
      <c r="J482" s="221"/>
      <c r="K482" s="42"/>
      <c r="L482" s="42"/>
      <c r="M482" s="46"/>
      <c r="N482" s="222"/>
      <c r="O482" s="223"/>
      <c r="P482" s="86"/>
      <c r="Q482" s="86"/>
      <c r="R482" s="86"/>
      <c r="S482" s="86"/>
      <c r="T482" s="86"/>
      <c r="U482" s="86"/>
      <c r="V482" s="86"/>
      <c r="W482" s="86"/>
      <c r="X482" s="86"/>
      <c r="Y482" s="87"/>
      <c r="Z482" s="40"/>
      <c r="AA482" s="40"/>
      <c r="AB482" s="40"/>
      <c r="AC482" s="40"/>
      <c r="AD482" s="40"/>
      <c r="AE482" s="40"/>
      <c r="AT482" s="19" t="s">
        <v>171</v>
      </c>
      <c r="AU482" s="19" t="s">
        <v>87</v>
      </c>
    </row>
    <row r="483" s="2" customFormat="1">
      <c r="A483" s="40"/>
      <c r="B483" s="41"/>
      <c r="C483" s="42"/>
      <c r="D483" s="224" t="s">
        <v>173</v>
      </c>
      <c r="E483" s="42"/>
      <c r="F483" s="225" t="s">
        <v>582</v>
      </c>
      <c r="G483" s="42"/>
      <c r="H483" s="42"/>
      <c r="I483" s="221"/>
      <c r="J483" s="221"/>
      <c r="K483" s="42"/>
      <c r="L483" s="42"/>
      <c r="M483" s="46"/>
      <c r="N483" s="222"/>
      <c r="O483" s="223"/>
      <c r="P483" s="86"/>
      <c r="Q483" s="86"/>
      <c r="R483" s="86"/>
      <c r="S483" s="86"/>
      <c r="T483" s="86"/>
      <c r="U483" s="86"/>
      <c r="V483" s="86"/>
      <c r="W483" s="86"/>
      <c r="X483" s="86"/>
      <c r="Y483" s="87"/>
      <c r="Z483" s="40"/>
      <c r="AA483" s="40"/>
      <c r="AB483" s="40"/>
      <c r="AC483" s="40"/>
      <c r="AD483" s="40"/>
      <c r="AE483" s="40"/>
      <c r="AT483" s="19" t="s">
        <v>173</v>
      </c>
      <c r="AU483" s="19" t="s">
        <v>87</v>
      </c>
    </row>
    <row r="484" s="2" customFormat="1" ht="24.15" customHeight="1">
      <c r="A484" s="40"/>
      <c r="B484" s="41"/>
      <c r="C484" s="205" t="s">
        <v>583</v>
      </c>
      <c r="D484" s="205" t="s">
        <v>164</v>
      </c>
      <c r="E484" s="206" t="s">
        <v>584</v>
      </c>
      <c r="F484" s="207" t="s">
        <v>585</v>
      </c>
      <c r="G484" s="208" t="s">
        <v>248</v>
      </c>
      <c r="H484" s="209">
        <v>4611.6300000000001</v>
      </c>
      <c r="I484" s="210"/>
      <c r="J484" s="210"/>
      <c r="K484" s="211">
        <f>ROUND(P484*H484,2)</f>
        <v>0</v>
      </c>
      <c r="L484" s="207" t="s">
        <v>168</v>
      </c>
      <c r="M484" s="46"/>
      <c r="N484" s="212" t="s">
        <v>20</v>
      </c>
      <c r="O484" s="213" t="s">
        <v>46</v>
      </c>
      <c r="P484" s="214">
        <f>I484+J484</f>
        <v>0</v>
      </c>
      <c r="Q484" s="214">
        <f>ROUND(I484*H484,2)</f>
        <v>0</v>
      </c>
      <c r="R484" s="214">
        <f>ROUND(J484*H484,2)</f>
        <v>0</v>
      </c>
      <c r="S484" s="86"/>
      <c r="T484" s="215">
        <f>S484*H484</f>
        <v>0</v>
      </c>
      <c r="U484" s="215">
        <v>0</v>
      </c>
      <c r="V484" s="215">
        <f>U484*H484</f>
        <v>0</v>
      </c>
      <c r="W484" s="215">
        <v>0</v>
      </c>
      <c r="X484" s="215">
        <f>W484*H484</f>
        <v>0</v>
      </c>
      <c r="Y484" s="216" t="s">
        <v>20</v>
      </c>
      <c r="Z484" s="40"/>
      <c r="AA484" s="40"/>
      <c r="AB484" s="40"/>
      <c r="AC484" s="40"/>
      <c r="AD484" s="40"/>
      <c r="AE484" s="40"/>
      <c r="AR484" s="217" t="s">
        <v>169</v>
      </c>
      <c r="AT484" s="217" t="s">
        <v>164</v>
      </c>
      <c r="AU484" s="217" t="s">
        <v>87</v>
      </c>
      <c r="AY484" s="19" t="s">
        <v>162</v>
      </c>
      <c r="BE484" s="218">
        <f>IF(O484="základní",K484,0)</f>
        <v>0</v>
      </c>
      <c r="BF484" s="218">
        <f>IF(O484="snížená",K484,0)</f>
        <v>0</v>
      </c>
      <c r="BG484" s="218">
        <f>IF(O484="zákl. přenesená",K484,0)</f>
        <v>0</v>
      </c>
      <c r="BH484" s="218">
        <f>IF(O484="sníž. přenesená",K484,0)</f>
        <v>0</v>
      </c>
      <c r="BI484" s="218">
        <f>IF(O484="nulová",K484,0)</f>
        <v>0</v>
      </c>
      <c r="BJ484" s="19" t="s">
        <v>85</v>
      </c>
      <c r="BK484" s="218">
        <f>ROUND(P484*H484,2)</f>
        <v>0</v>
      </c>
      <c r="BL484" s="19" t="s">
        <v>169</v>
      </c>
      <c r="BM484" s="217" t="s">
        <v>586</v>
      </c>
    </row>
    <row r="485" s="2" customFormat="1">
      <c r="A485" s="40"/>
      <c r="B485" s="41"/>
      <c r="C485" s="42"/>
      <c r="D485" s="219" t="s">
        <v>171</v>
      </c>
      <c r="E485" s="42"/>
      <c r="F485" s="220" t="s">
        <v>587</v>
      </c>
      <c r="G485" s="42"/>
      <c r="H485" s="42"/>
      <c r="I485" s="221"/>
      <c r="J485" s="221"/>
      <c r="K485" s="42"/>
      <c r="L485" s="42"/>
      <c r="M485" s="46"/>
      <c r="N485" s="222"/>
      <c r="O485" s="223"/>
      <c r="P485" s="86"/>
      <c r="Q485" s="86"/>
      <c r="R485" s="86"/>
      <c r="S485" s="86"/>
      <c r="T485" s="86"/>
      <c r="U485" s="86"/>
      <c r="V485" s="86"/>
      <c r="W485" s="86"/>
      <c r="X485" s="86"/>
      <c r="Y485" s="87"/>
      <c r="Z485" s="40"/>
      <c r="AA485" s="40"/>
      <c r="AB485" s="40"/>
      <c r="AC485" s="40"/>
      <c r="AD485" s="40"/>
      <c r="AE485" s="40"/>
      <c r="AT485" s="19" t="s">
        <v>171</v>
      </c>
      <c r="AU485" s="19" t="s">
        <v>87</v>
      </c>
    </row>
    <row r="486" s="2" customFormat="1">
      <c r="A486" s="40"/>
      <c r="B486" s="41"/>
      <c r="C486" s="42"/>
      <c r="D486" s="224" t="s">
        <v>173</v>
      </c>
      <c r="E486" s="42"/>
      <c r="F486" s="225" t="s">
        <v>588</v>
      </c>
      <c r="G486" s="42"/>
      <c r="H486" s="42"/>
      <c r="I486" s="221"/>
      <c r="J486" s="221"/>
      <c r="K486" s="42"/>
      <c r="L486" s="42"/>
      <c r="M486" s="46"/>
      <c r="N486" s="222"/>
      <c r="O486" s="223"/>
      <c r="P486" s="86"/>
      <c r="Q486" s="86"/>
      <c r="R486" s="86"/>
      <c r="S486" s="86"/>
      <c r="T486" s="86"/>
      <c r="U486" s="86"/>
      <c r="V486" s="86"/>
      <c r="W486" s="86"/>
      <c r="X486" s="86"/>
      <c r="Y486" s="87"/>
      <c r="Z486" s="40"/>
      <c r="AA486" s="40"/>
      <c r="AB486" s="40"/>
      <c r="AC486" s="40"/>
      <c r="AD486" s="40"/>
      <c r="AE486" s="40"/>
      <c r="AT486" s="19" t="s">
        <v>173</v>
      </c>
      <c r="AU486" s="19" t="s">
        <v>87</v>
      </c>
    </row>
    <row r="487" s="13" customFormat="1">
      <c r="A487" s="13"/>
      <c r="B487" s="227"/>
      <c r="C487" s="228"/>
      <c r="D487" s="219" t="s">
        <v>177</v>
      </c>
      <c r="E487" s="228"/>
      <c r="F487" s="230" t="s">
        <v>589</v>
      </c>
      <c r="G487" s="228"/>
      <c r="H487" s="231">
        <v>4611.6300000000001</v>
      </c>
      <c r="I487" s="232"/>
      <c r="J487" s="232"/>
      <c r="K487" s="228"/>
      <c r="L487" s="228"/>
      <c r="M487" s="233"/>
      <c r="N487" s="234"/>
      <c r="O487" s="235"/>
      <c r="P487" s="235"/>
      <c r="Q487" s="235"/>
      <c r="R487" s="235"/>
      <c r="S487" s="235"/>
      <c r="T487" s="235"/>
      <c r="U487" s="235"/>
      <c r="V487" s="235"/>
      <c r="W487" s="235"/>
      <c r="X487" s="235"/>
      <c r="Y487" s="236"/>
      <c r="Z487" s="13"/>
      <c r="AA487" s="13"/>
      <c r="AB487" s="13"/>
      <c r="AC487" s="13"/>
      <c r="AD487" s="13"/>
      <c r="AE487" s="13"/>
      <c r="AT487" s="237" t="s">
        <v>177</v>
      </c>
      <c r="AU487" s="237" t="s">
        <v>87</v>
      </c>
      <c r="AV487" s="13" t="s">
        <v>87</v>
      </c>
      <c r="AW487" s="13" t="s">
        <v>4</v>
      </c>
      <c r="AX487" s="13" t="s">
        <v>85</v>
      </c>
      <c r="AY487" s="237" t="s">
        <v>162</v>
      </c>
    </row>
    <row r="488" s="2" customFormat="1">
      <c r="A488" s="40"/>
      <c r="B488" s="41"/>
      <c r="C488" s="205" t="s">
        <v>590</v>
      </c>
      <c r="D488" s="205" t="s">
        <v>164</v>
      </c>
      <c r="E488" s="206" t="s">
        <v>591</v>
      </c>
      <c r="F488" s="207" t="s">
        <v>592</v>
      </c>
      <c r="G488" s="208" t="s">
        <v>248</v>
      </c>
      <c r="H488" s="209">
        <v>23.181000000000001</v>
      </c>
      <c r="I488" s="210"/>
      <c r="J488" s="210"/>
      <c r="K488" s="211">
        <f>ROUND(P488*H488,2)</f>
        <v>0</v>
      </c>
      <c r="L488" s="207" t="s">
        <v>168</v>
      </c>
      <c r="M488" s="46"/>
      <c r="N488" s="212" t="s">
        <v>20</v>
      </c>
      <c r="O488" s="213" t="s">
        <v>46</v>
      </c>
      <c r="P488" s="214">
        <f>I488+J488</f>
        <v>0</v>
      </c>
      <c r="Q488" s="214">
        <f>ROUND(I488*H488,2)</f>
        <v>0</v>
      </c>
      <c r="R488" s="214">
        <f>ROUND(J488*H488,2)</f>
        <v>0</v>
      </c>
      <c r="S488" s="86"/>
      <c r="T488" s="215">
        <f>S488*H488</f>
        <v>0</v>
      </c>
      <c r="U488" s="215">
        <v>0</v>
      </c>
      <c r="V488" s="215">
        <f>U488*H488</f>
        <v>0</v>
      </c>
      <c r="W488" s="215">
        <v>0</v>
      </c>
      <c r="X488" s="215">
        <f>W488*H488</f>
        <v>0</v>
      </c>
      <c r="Y488" s="216" t="s">
        <v>20</v>
      </c>
      <c r="Z488" s="40"/>
      <c r="AA488" s="40"/>
      <c r="AB488" s="40"/>
      <c r="AC488" s="40"/>
      <c r="AD488" s="40"/>
      <c r="AE488" s="40"/>
      <c r="AR488" s="217" t="s">
        <v>169</v>
      </c>
      <c r="AT488" s="217" t="s">
        <v>164</v>
      </c>
      <c r="AU488" s="217" t="s">
        <v>87</v>
      </c>
      <c r="AY488" s="19" t="s">
        <v>162</v>
      </c>
      <c r="BE488" s="218">
        <f>IF(O488="základní",K488,0)</f>
        <v>0</v>
      </c>
      <c r="BF488" s="218">
        <f>IF(O488="snížená",K488,0)</f>
        <v>0</v>
      </c>
      <c r="BG488" s="218">
        <f>IF(O488="zákl. přenesená",K488,0)</f>
        <v>0</v>
      </c>
      <c r="BH488" s="218">
        <f>IF(O488="sníž. přenesená",K488,0)</f>
        <v>0</v>
      </c>
      <c r="BI488" s="218">
        <f>IF(O488="nulová",K488,0)</f>
        <v>0</v>
      </c>
      <c r="BJ488" s="19" t="s">
        <v>85</v>
      </c>
      <c r="BK488" s="218">
        <f>ROUND(P488*H488,2)</f>
        <v>0</v>
      </c>
      <c r="BL488" s="19" t="s">
        <v>169</v>
      </c>
      <c r="BM488" s="217" t="s">
        <v>593</v>
      </c>
    </row>
    <row r="489" s="2" customFormat="1">
      <c r="A489" s="40"/>
      <c r="B489" s="41"/>
      <c r="C489" s="42"/>
      <c r="D489" s="219" t="s">
        <v>171</v>
      </c>
      <c r="E489" s="42"/>
      <c r="F489" s="220" t="s">
        <v>594</v>
      </c>
      <c r="G489" s="42"/>
      <c r="H489" s="42"/>
      <c r="I489" s="221"/>
      <c r="J489" s="221"/>
      <c r="K489" s="42"/>
      <c r="L489" s="42"/>
      <c r="M489" s="46"/>
      <c r="N489" s="222"/>
      <c r="O489" s="223"/>
      <c r="P489" s="86"/>
      <c r="Q489" s="86"/>
      <c r="R489" s="86"/>
      <c r="S489" s="86"/>
      <c r="T489" s="86"/>
      <c r="U489" s="86"/>
      <c r="V489" s="86"/>
      <c r="W489" s="86"/>
      <c r="X489" s="86"/>
      <c r="Y489" s="87"/>
      <c r="Z489" s="40"/>
      <c r="AA489" s="40"/>
      <c r="AB489" s="40"/>
      <c r="AC489" s="40"/>
      <c r="AD489" s="40"/>
      <c r="AE489" s="40"/>
      <c r="AT489" s="19" t="s">
        <v>171</v>
      </c>
      <c r="AU489" s="19" t="s">
        <v>87</v>
      </c>
    </row>
    <row r="490" s="2" customFormat="1">
      <c r="A490" s="40"/>
      <c r="B490" s="41"/>
      <c r="C490" s="42"/>
      <c r="D490" s="224" t="s">
        <v>173</v>
      </c>
      <c r="E490" s="42"/>
      <c r="F490" s="225" t="s">
        <v>595</v>
      </c>
      <c r="G490" s="42"/>
      <c r="H490" s="42"/>
      <c r="I490" s="221"/>
      <c r="J490" s="221"/>
      <c r="K490" s="42"/>
      <c r="L490" s="42"/>
      <c r="M490" s="46"/>
      <c r="N490" s="222"/>
      <c r="O490" s="223"/>
      <c r="P490" s="86"/>
      <c r="Q490" s="86"/>
      <c r="R490" s="86"/>
      <c r="S490" s="86"/>
      <c r="T490" s="86"/>
      <c r="U490" s="86"/>
      <c r="V490" s="86"/>
      <c r="W490" s="86"/>
      <c r="X490" s="86"/>
      <c r="Y490" s="87"/>
      <c r="Z490" s="40"/>
      <c r="AA490" s="40"/>
      <c r="AB490" s="40"/>
      <c r="AC490" s="40"/>
      <c r="AD490" s="40"/>
      <c r="AE490" s="40"/>
      <c r="AT490" s="19" t="s">
        <v>173</v>
      </c>
      <c r="AU490" s="19" t="s">
        <v>87</v>
      </c>
    </row>
    <row r="491" s="2" customFormat="1">
      <c r="A491" s="40"/>
      <c r="B491" s="41"/>
      <c r="C491" s="205" t="s">
        <v>596</v>
      </c>
      <c r="D491" s="205" t="s">
        <v>164</v>
      </c>
      <c r="E491" s="206" t="s">
        <v>597</v>
      </c>
      <c r="F491" s="207" t="s">
        <v>598</v>
      </c>
      <c r="G491" s="208" t="s">
        <v>248</v>
      </c>
      <c r="H491" s="209">
        <v>13.09</v>
      </c>
      <c r="I491" s="210"/>
      <c r="J491" s="210"/>
      <c r="K491" s="211">
        <f>ROUND(P491*H491,2)</f>
        <v>0</v>
      </c>
      <c r="L491" s="207" t="s">
        <v>168</v>
      </c>
      <c r="M491" s="46"/>
      <c r="N491" s="212" t="s">
        <v>20</v>
      </c>
      <c r="O491" s="213" t="s">
        <v>46</v>
      </c>
      <c r="P491" s="214">
        <f>I491+J491</f>
        <v>0</v>
      </c>
      <c r="Q491" s="214">
        <f>ROUND(I491*H491,2)</f>
        <v>0</v>
      </c>
      <c r="R491" s="214">
        <f>ROUND(J491*H491,2)</f>
        <v>0</v>
      </c>
      <c r="S491" s="86"/>
      <c r="T491" s="215">
        <f>S491*H491</f>
        <v>0</v>
      </c>
      <c r="U491" s="215">
        <v>0</v>
      </c>
      <c r="V491" s="215">
        <f>U491*H491</f>
        <v>0</v>
      </c>
      <c r="W491" s="215">
        <v>0</v>
      </c>
      <c r="X491" s="215">
        <f>W491*H491</f>
        <v>0</v>
      </c>
      <c r="Y491" s="216" t="s">
        <v>20</v>
      </c>
      <c r="Z491" s="40"/>
      <c r="AA491" s="40"/>
      <c r="AB491" s="40"/>
      <c r="AC491" s="40"/>
      <c r="AD491" s="40"/>
      <c r="AE491" s="40"/>
      <c r="AR491" s="217" t="s">
        <v>169</v>
      </c>
      <c r="AT491" s="217" t="s">
        <v>164</v>
      </c>
      <c r="AU491" s="217" t="s">
        <v>87</v>
      </c>
      <c r="AY491" s="19" t="s">
        <v>162</v>
      </c>
      <c r="BE491" s="218">
        <f>IF(O491="základní",K491,0)</f>
        <v>0</v>
      </c>
      <c r="BF491" s="218">
        <f>IF(O491="snížená",K491,0)</f>
        <v>0</v>
      </c>
      <c r="BG491" s="218">
        <f>IF(O491="zákl. přenesená",K491,0)</f>
        <v>0</v>
      </c>
      <c r="BH491" s="218">
        <f>IF(O491="sníž. přenesená",K491,0)</f>
        <v>0</v>
      </c>
      <c r="BI491" s="218">
        <f>IF(O491="nulová",K491,0)</f>
        <v>0</v>
      </c>
      <c r="BJ491" s="19" t="s">
        <v>85</v>
      </c>
      <c r="BK491" s="218">
        <f>ROUND(P491*H491,2)</f>
        <v>0</v>
      </c>
      <c r="BL491" s="19" t="s">
        <v>169</v>
      </c>
      <c r="BM491" s="217" t="s">
        <v>599</v>
      </c>
    </row>
    <row r="492" s="2" customFormat="1">
      <c r="A492" s="40"/>
      <c r="B492" s="41"/>
      <c r="C492" s="42"/>
      <c r="D492" s="219" t="s">
        <v>171</v>
      </c>
      <c r="E492" s="42"/>
      <c r="F492" s="220" t="s">
        <v>600</v>
      </c>
      <c r="G492" s="42"/>
      <c r="H492" s="42"/>
      <c r="I492" s="221"/>
      <c r="J492" s="221"/>
      <c r="K492" s="42"/>
      <c r="L492" s="42"/>
      <c r="M492" s="46"/>
      <c r="N492" s="222"/>
      <c r="O492" s="223"/>
      <c r="P492" s="86"/>
      <c r="Q492" s="86"/>
      <c r="R492" s="86"/>
      <c r="S492" s="86"/>
      <c r="T492" s="86"/>
      <c r="U492" s="86"/>
      <c r="V492" s="86"/>
      <c r="W492" s="86"/>
      <c r="X492" s="86"/>
      <c r="Y492" s="87"/>
      <c r="Z492" s="40"/>
      <c r="AA492" s="40"/>
      <c r="AB492" s="40"/>
      <c r="AC492" s="40"/>
      <c r="AD492" s="40"/>
      <c r="AE492" s="40"/>
      <c r="AT492" s="19" t="s">
        <v>171</v>
      </c>
      <c r="AU492" s="19" t="s">
        <v>87</v>
      </c>
    </row>
    <row r="493" s="2" customFormat="1">
      <c r="A493" s="40"/>
      <c r="B493" s="41"/>
      <c r="C493" s="42"/>
      <c r="D493" s="224" t="s">
        <v>173</v>
      </c>
      <c r="E493" s="42"/>
      <c r="F493" s="225" t="s">
        <v>601</v>
      </c>
      <c r="G493" s="42"/>
      <c r="H493" s="42"/>
      <c r="I493" s="221"/>
      <c r="J493" s="221"/>
      <c r="K493" s="42"/>
      <c r="L493" s="42"/>
      <c r="M493" s="46"/>
      <c r="N493" s="222"/>
      <c r="O493" s="223"/>
      <c r="P493" s="86"/>
      <c r="Q493" s="86"/>
      <c r="R493" s="86"/>
      <c r="S493" s="86"/>
      <c r="T493" s="86"/>
      <c r="U493" s="86"/>
      <c r="V493" s="86"/>
      <c r="W493" s="86"/>
      <c r="X493" s="86"/>
      <c r="Y493" s="87"/>
      <c r="Z493" s="40"/>
      <c r="AA493" s="40"/>
      <c r="AB493" s="40"/>
      <c r="AC493" s="40"/>
      <c r="AD493" s="40"/>
      <c r="AE493" s="40"/>
      <c r="AT493" s="19" t="s">
        <v>173</v>
      </c>
      <c r="AU493" s="19" t="s">
        <v>87</v>
      </c>
    </row>
    <row r="494" s="2" customFormat="1" ht="24.15" customHeight="1">
      <c r="A494" s="40"/>
      <c r="B494" s="41"/>
      <c r="C494" s="205" t="s">
        <v>602</v>
      </c>
      <c r="D494" s="205" t="s">
        <v>164</v>
      </c>
      <c r="E494" s="206" t="s">
        <v>603</v>
      </c>
      <c r="F494" s="207" t="s">
        <v>604</v>
      </c>
      <c r="G494" s="208" t="s">
        <v>248</v>
      </c>
      <c r="H494" s="209">
        <v>117.449</v>
      </c>
      <c r="I494" s="210"/>
      <c r="J494" s="210"/>
      <c r="K494" s="211">
        <f>ROUND(P494*H494,2)</f>
        <v>0</v>
      </c>
      <c r="L494" s="207" t="s">
        <v>168</v>
      </c>
      <c r="M494" s="46"/>
      <c r="N494" s="212" t="s">
        <v>20</v>
      </c>
      <c r="O494" s="213" t="s">
        <v>46</v>
      </c>
      <c r="P494" s="214">
        <f>I494+J494</f>
        <v>0</v>
      </c>
      <c r="Q494" s="214">
        <f>ROUND(I494*H494,2)</f>
        <v>0</v>
      </c>
      <c r="R494" s="214">
        <f>ROUND(J494*H494,2)</f>
        <v>0</v>
      </c>
      <c r="S494" s="86"/>
      <c r="T494" s="215">
        <f>S494*H494</f>
        <v>0</v>
      </c>
      <c r="U494" s="215">
        <v>0</v>
      </c>
      <c r="V494" s="215">
        <f>U494*H494</f>
        <v>0</v>
      </c>
      <c r="W494" s="215">
        <v>0</v>
      </c>
      <c r="X494" s="215">
        <f>W494*H494</f>
        <v>0</v>
      </c>
      <c r="Y494" s="216" t="s">
        <v>20</v>
      </c>
      <c r="Z494" s="40"/>
      <c r="AA494" s="40"/>
      <c r="AB494" s="40"/>
      <c r="AC494" s="40"/>
      <c r="AD494" s="40"/>
      <c r="AE494" s="40"/>
      <c r="AR494" s="217" t="s">
        <v>169</v>
      </c>
      <c r="AT494" s="217" t="s">
        <v>164</v>
      </c>
      <c r="AU494" s="217" t="s">
        <v>87</v>
      </c>
      <c r="AY494" s="19" t="s">
        <v>162</v>
      </c>
      <c r="BE494" s="218">
        <f>IF(O494="základní",K494,0)</f>
        <v>0</v>
      </c>
      <c r="BF494" s="218">
        <f>IF(O494="snížená",K494,0)</f>
        <v>0</v>
      </c>
      <c r="BG494" s="218">
        <f>IF(O494="zákl. přenesená",K494,0)</f>
        <v>0</v>
      </c>
      <c r="BH494" s="218">
        <f>IF(O494="sníž. přenesená",K494,0)</f>
        <v>0</v>
      </c>
      <c r="BI494" s="218">
        <f>IF(O494="nulová",K494,0)</f>
        <v>0</v>
      </c>
      <c r="BJ494" s="19" t="s">
        <v>85</v>
      </c>
      <c r="BK494" s="218">
        <f>ROUND(P494*H494,2)</f>
        <v>0</v>
      </c>
      <c r="BL494" s="19" t="s">
        <v>169</v>
      </c>
      <c r="BM494" s="217" t="s">
        <v>605</v>
      </c>
    </row>
    <row r="495" s="2" customFormat="1">
      <c r="A495" s="40"/>
      <c r="B495" s="41"/>
      <c r="C495" s="42"/>
      <c r="D495" s="219" t="s">
        <v>171</v>
      </c>
      <c r="E495" s="42"/>
      <c r="F495" s="220" t="s">
        <v>606</v>
      </c>
      <c r="G495" s="42"/>
      <c r="H495" s="42"/>
      <c r="I495" s="221"/>
      <c r="J495" s="221"/>
      <c r="K495" s="42"/>
      <c r="L495" s="42"/>
      <c r="M495" s="46"/>
      <c r="N495" s="222"/>
      <c r="O495" s="223"/>
      <c r="P495" s="86"/>
      <c r="Q495" s="86"/>
      <c r="R495" s="86"/>
      <c r="S495" s="86"/>
      <c r="T495" s="86"/>
      <c r="U495" s="86"/>
      <c r="V495" s="86"/>
      <c r="W495" s="86"/>
      <c r="X495" s="86"/>
      <c r="Y495" s="87"/>
      <c r="Z495" s="40"/>
      <c r="AA495" s="40"/>
      <c r="AB495" s="40"/>
      <c r="AC495" s="40"/>
      <c r="AD495" s="40"/>
      <c r="AE495" s="40"/>
      <c r="AT495" s="19" t="s">
        <v>171</v>
      </c>
      <c r="AU495" s="19" t="s">
        <v>87</v>
      </c>
    </row>
    <row r="496" s="2" customFormat="1">
      <c r="A496" s="40"/>
      <c r="B496" s="41"/>
      <c r="C496" s="42"/>
      <c r="D496" s="224" t="s">
        <v>173</v>
      </c>
      <c r="E496" s="42"/>
      <c r="F496" s="225" t="s">
        <v>607</v>
      </c>
      <c r="G496" s="42"/>
      <c r="H496" s="42"/>
      <c r="I496" s="221"/>
      <c r="J496" s="221"/>
      <c r="K496" s="42"/>
      <c r="L496" s="42"/>
      <c r="M496" s="46"/>
      <c r="N496" s="222"/>
      <c r="O496" s="223"/>
      <c r="P496" s="86"/>
      <c r="Q496" s="86"/>
      <c r="R496" s="86"/>
      <c r="S496" s="86"/>
      <c r="T496" s="86"/>
      <c r="U496" s="86"/>
      <c r="V496" s="86"/>
      <c r="W496" s="86"/>
      <c r="X496" s="86"/>
      <c r="Y496" s="87"/>
      <c r="Z496" s="40"/>
      <c r="AA496" s="40"/>
      <c r="AB496" s="40"/>
      <c r="AC496" s="40"/>
      <c r="AD496" s="40"/>
      <c r="AE496" s="40"/>
      <c r="AT496" s="19" t="s">
        <v>173</v>
      </c>
      <c r="AU496" s="19" t="s">
        <v>87</v>
      </c>
    </row>
    <row r="497" s="12" customFormat="1" ht="22.8" customHeight="1">
      <c r="A497" s="12"/>
      <c r="B497" s="188"/>
      <c r="C497" s="189"/>
      <c r="D497" s="190" t="s">
        <v>76</v>
      </c>
      <c r="E497" s="203" t="s">
        <v>608</v>
      </c>
      <c r="F497" s="203" t="s">
        <v>609</v>
      </c>
      <c r="G497" s="189"/>
      <c r="H497" s="189"/>
      <c r="I497" s="192"/>
      <c r="J497" s="192"/>
      <c r="K497" s="204">
        <f>BK497</f>
        <v>0</v>
      </c>
      <c r="L497" s="189"/>
      <c r="M497" s="194"/>
      <c r="N497" s="195"/>
      <c r="O497" s="196"/>
      <c r="P497" s="196"/>
      <c r="Q497" s="197">
        <f>SUM(Q498:Q503)</f>
        <v>0</v>
      </c>
      <c r="R497" s="197">
        <f>SUM(R498:R503)</f>
        <v>0</v>
      </c>
      <c r="S497" s="196"/>
      <c r="T497" s="198">
        <f>SUM(T498:T503)</f>
        <v>0</v>
      </c>
      <c r="U497" s="196"/>
      <c r="V497" s="198">
        <f>SUM(V498:V503)</f>
        <v>0</v>
      </c>
      <c r="W497" s="196"/>
      <c r="X497" s="198">
        <f>SUM(X498:X503)</f>
        <v>0</v>
      </c>
      <c r="Y497" s="199"/>
      <c r="Z497" s="12"/>
      <c r="AA497" s="12"/>
      <c r="AB497" s="12"/>
      <c r="AC497" s="12"/>
      <c r="AD497" s="12"/>
      <c r="AE497" s="12"/>
      <c r="AR497" s="200" t="s">
        <v>85</v>
      </c>
      <c r="AT497" s="201" t="s">
        <v>76</v>
      </c>
      <c r="AU497" s="201" t="s">
        <v>85</v>
      </c>
      <c r="AY497" s="200" t="s">
        <v>162</v>
      </c>
      <c r="BK497" s="202">
        <f>SUM(BK498:BK503)</f>
        <v>0</v>
      </c>
    </row>
    <row r="498" s="2" customFormat="1" ht="24.15" customHeight="1">
      <c r="A498" s="40"/>
      <c r="B498" s="41"/>
      <c r="C498" s="205" t="s">
        <v>610</v>
      </c>
      <c r="D498" s="205" t="s">
        <v>164</v>
      </c>
      <c r="E498" s="206" t="s">
        <v>611</v>
      </c>
      <c r="F498" s="207" t="s">
        <v>612</v>
      </c>
      <c r="G498" s="208" t="s">
        <v>248</v>
      </c>
      <c r="H498" s="209">
        <v>168.685</v>
      </c>
      <c r="I498" s="210"/>
      <c r="J498" s="210"/>
      <c r="K498" s="211">
        <f>ROUND(P498*H498,2)</f>
        <v>0</v>
      </c>
      <c r="L498" s="207" t="s">
        <v>168</v>
      </c>
      <c r="M498" s="46"/>
      <c r="N498" s="212" t="s">
        <v>20</v>
      </c>
      <c r="O498" s="213" t="s">
        <v>46</v>
      </c>
      <c r="P498" s="214">
        <f>I498+J498</f>
        <v>0</v>
      </c>
      <c r="Q498" s="214">
        <f>ROUND(I498*H498,2)</f>
        <v>0</v>
      </c>
      <c r="R498" s="214">
        <f>ROUND(J498*H498,2)</f>
        <v>0</v>
      </c>
      <c r="S498" s="86"/>
      <c r="T498" s="215">
        <f>S498*H498</f>
        <v>0</v>
      </c>
      <c r="U498" s="215">
        <v>0</v>
      </c>
      <c r="V498" s="215">
        <f>U498*H498</f>
        <v>0</v>
      </c>
      <c r="W498" s="215">
        <v>0</v>
      </c>
      <c r="X498" s="215">
        <f>W498*H498</f>
        <v>0</v>
      </c>
      <c r="Y498" s="216" t="s">
        <v>20</v>
      </c>
      <c r="Z498" s="40"/>
      <c r="AA498" s="40"/>
      <c r="AB498" s="40"/>
      <c r="AC498" s="40"/>
      <c r="AD498" s="40"/>
      <c r="AE498" s="40"/>
      <c r="AR498" s="217" t="s">
        <v>169</v>
      </c>
      <c r="AT498" s="217" t="s">
        <v>164</v>
      </c>
      <c r="AU498" s="217" t="s">
        <v>87</v>
      </c>
      <c r="AY498" s="19" t="s">
        <v>162</v>
      </c>
      <c r="BE498" s="218">
        <f>IF(O498="základní",K498,0)</f>
        <v>0</v>
      </c>
      <c r="BF498" s="218">
        <f>IF(O498="snížená",K498,0)</f>
        <v>0</v>
      </c>
      <c r="BG498" s="218">
        <f>IF(O498="zákl. přenesená",K498,0)</f>
        <v>0</v>
      </c>
      <c r="BH498" s="218">
        <f>IF(O498="sníž. přenesená",K498,0)</f>
        <v>0</v>
      </c>
      <c r="BI498" s="218">
        <f>IF(O498="nulová",K498,0)</f>
        <v>0</v>
      </c>
      <c r="BJ498" s="19" t="s">
        <v>85</v>
      </c>
      <c r="BK498" s="218">
        <f>ROUND(P498*H498,2)</f>
        <v>0</v>
      </c>
      <c r="BL498" s="19" t="s">
        <v>169</v>
      </c>
      <c r="BM498" s="217" t="s">
        <v>613</v>
      </c>
    </row>
    <row r="499" s="2" customFormat="1">
      <c r="A499" s="40"/>
      <c r="B499" s="41"/>
      <c r="C499" s="42"/>
      <c r="D499" s="219" t="s">
        <v>171</v>
      </c>
      <c r="E499" s="42"/>
      <c r="F499" s="220" t="s">
        <v>614</v>
      </c>
      <c r="G499" s="42"/>
      <c r="H499" s="42"/>
      <c r="I499" s="221"/>
      <c r="J499" s="221"/>
      <c r="K499" s="42"/>
      <c r="L499" s="42"/>
      <c r="M499" s="46"/>
      <c r="N499" s="222"/>
      <c r="O499" s="223"/>
      <c r="P499" s="86"/>
      <c r="Q499" s="86"/>
      <c r="R499" s="86"/>
      <c r="S499" s="86"/>
      <c r="T499" s="86"/>
      <c r="U499" s="86"/>
      <c r="V499" s="86"/>
      <c r="W499" s="86"/>
      <c r="X499" s="86"/>
      <c r="Y499" s="87"/>
      <c r="Z499" s="40"/>
      <c r="AA499" s="40"/>
      <c r="AB499" s="40"/>
      <c r="AC499" s="40"/>
      <c r="AD499" s="40"/>
      <c r="AE499" s="40"/>
      <c r="AT499" s="19" t="s">
        <v>171</v>
      </c>
      <c r="AU499" s="19" t="s">
        <v>87</v>
      </c>
    </row>
    <row r="500" s="2" customFormat="1">
      <c r="A500" s="40"/>
      <c r="B500" s="41"/>
      <c r="C500" s="42"/>
      <c r="D500" s="224" t="s">
        <v>173</v>
      </c>
      <c r="E500" s="42"/>
      <c r="F500" s="225" t="s">
        <v>615</v>
      </c>
      <c r="G500" s="42"/>
      <c r="H500" s="42"/>
      <c r="I500" s="221"/>
      <c r="J500" s="221"/>
      <c r="K500" s="42"/>
      <c r="L500" s="42"/>
      <c r="M500" s="46"/>
      <c r="N500" s="222"/>
      <c r="O500" s="223"/>
      <c r="P500" s="86"/>
      <c r="Q500" s="86"/>
      <c r="R500" s="86"/>
      <c r="S500" s="86"/>
      <c r="T500" s="86"/>
      <c r="U500" s="86"/>
      <c r="V500" s="86"/>
      <c r="W500" s="86"/>
      <c r="X500" s="86"/>
      <c r="Y500" s="87"/>
      <c r="Z500" s="40"/>
      <c r="AA500" s="40"/>
      <c r="AB500" s="40"/>
      <c r="AC500" s="40"/>
      <c r="AD500" s="40"/>
      <c r="AE500" s="40"/>
      <c r="AT500" s="19" t="s">
        <v>173</v>
      </c>
      <c r="AU500" s="19" t="s">
        <v>87</v>
      </c>
    </row>
    <row r="501" s="2" customFormat="1" ht="24.15" customHeight="1">
      <c r="A501" s="40"/>
      <c r="B501" s="41"/>
      <c r="C501" s="205" t="s">
        <v>616</v>
      </c>
      <c r="D501" s="205" t="s">
        <v>164</v>
      </c>
      <c r="E501" s="206" t="s">
        <v>617</v>
      </c>
      <c r="F501" s="207" t="s">
        <v>618</v>
      </c>
      <c r="G501" s="208" t="s">
        <v>248</v>
      </c>
      <c r="H501" s="209">
        <v>168.685</v>
      </c>
      <c r="I501" s="210"/>
      <c r="J501" s="210"/>
      <c r="K501" s="211">
        <f>ROUND(P501*H501,2)</f>
        <v>0</v>
      </c>
      <c r="L501" s="207" t="s">
        <v>168</v>
      </c>
      <c r="M501" s="46"/>
      <c r="N501" s="212" t="s">
        <v>20</v>
      </c>
      <c r="O501" s="213" t="s">
        <v>46</v>
      </c>
      <c r="P501" s="214">
        <f>I501+J501</f>
        <v>0</v>
      </c>
      <c r="Q501" s="214">
        <f>ROUND(I501*H501,2)</f>
        <v>0</v>
      </c>
      <c r="R501" s="214">
        <f>ROUND(J501*H501,2)</f>
        <v>0</v>
      </c>
      <c r="S501" s="86"/>
      <c r="T501" s="215">
        <f>S501*H501</f>
        <v>0</v>
      </c>
      <c r="U501" s="215">
        <v>0</v>
      </c>
      <c r="V501" s="215">
        <f>U501*H501</f>
        <v>0</v>
      </c>
      <c r="W501" s="215">
        <v>0</v>
      </c>
      <c r="X501" s="215">
        <f>W501*H501</f>
        <v>0</v>
      </c>
      <c r="Y501" s="216" t="s">
        <v>20</v>
      </c>
      <c r="Z501" s="40"/>
      <c r="AA501" s="40"/>
      <c r="AB501" s="40"/>
      <c r="AC501" s="40"/>
      <c r="AD501" s="40"/>
      <c r="AE501" s="40"/>
      <c r="AR501" s="217" t="s">
        <v>169</v>
      </c>
      <c r="AT501" s="217" t="s">
        <v>164</v>
      </c>
      <c r="AU501" s="217" t="s">
        <v>87</v>
      </c>
      <c r="AY501" s="19" t="s">
        <v>162</v>
      </c>
      <c r="BE501" s="218">
        <f>IF(O501="základní",K501,0)</f>
        <v>0</v>
      </c>
      <c r="BF501" s="218">
        <f>IF(O501="snížená",K501,0)</f>
        <v>0</v>
      </c>
      <c r="BG501" s="218">
        <f>IF(O501="zákl. přenesená",K501,0)</f>
        <v>0</v>
      </c>
      <c r="BH501" s="218">
        <f>IF(O501="sníž. přenesená",K501,0)</f>
        <v>0</v>
      </c>
      <c r="BI501" s="218">
        <f>IF(O501="nulová",K501,0)</f>
        <v>0</v>
      </c>
      <c r="BJ501" s="19" t="s">
        <v>85</v>
      </c>
      <c r="BK501" s="218">
        <f>ROUND(P501*H501,2)</f>
        <v>0</v>
      </c>
      <c r="BL501" s="19" t="s">
        <v>169</v>
      </c>
      <c r="BM501" s="217" t="s">
        <v>619</v>
      </c>
    </row>
    <row r="502" s="2" customFormat="1">
      <c r="A502" s="40"/>
      <c r="B502" s="41"/>
      <c r="C502" s="42"/>
      <c r="D502" s="219" t="s">
        <v>171</v>
      </c>
      <c r="E502" s="42"/>
      <c r="F502" s="220" t="s">
        <v>620</v>
      </c>
      <c r="G502" s="42"/>
      <c r="H502" s="42"/>
      <c r="I502" s="221"/>
      <c r="J502" s="221"/>
      <c r="K502" s="42"/>
      <c r="L502" s="42"/>
      <c r="M502" s="46"/>
      <c r="N502" s="222"/>
      <c r="O502" s="223"/>
      <c r="P502" s="86"/>
      <c r="Q502" s="86"/>
      <c r="R502" s="86"/>
      <c r="S502" s="86"/>
      <c r="T502" s="86"/>
      <c r="U502" s="86"/>
      <c r="V502" s="86"/>
      <c r="W502" s="86"/>
      <c r="X502" s="86"/>
      <c r="Y502" s="87"/>
      <c r="Z502" s="40"/>
      <c r="AA502" s="40"/>
      <c r="AB502" s="40"/>
      <c r="AC502" s="40"/>
      <c r="AD502" s="40"/>
      <c r="AE502" s="40"/>
      <c r="AT502" s="19" t="s">
        <v>171</v>
      </c>
      <c r="AU502" s="19" t="s">
        <v>87</v>
      </c>
    </row>
    <row r="503" s="2" customFormat="1">
      <c r="A503" s="40"/>
      <c r="B503" s="41"/>
      <c r="C503" s="42"/>
      <c r="D503" s="224" t="s">
        <v>173</v>
      </c>
      <c r="E503" s="42"/>
      <c r="F503" s="225" t="s">
        <v>621</v>
      </c>
      <c r="G503" s="42"/>
      <c r="H503" s="42"/>
      <c r="I503" s="221"/>
      <c r="J503" s="221"/>
      <c r="K503" s="42"/>
      <c r="L503" s="42"/>
      <c r="M503" s="46"/>
      <c r="N503" s="222"/>
      <c r="O503" s="223"/>
      <c r="P503" s="86"/>
      <c r="Q503" s="86"/>
      <c r="R503" s="86"/>
      <c r="S503" s="86"/>
      <c r="T503" s="86"/>
      <c r="U503" s="86"/>
      <c r="V503" s="86"/>
      <c r="W503" s="86"/>
      <c r="X503" s="86"/>
      <c r="Y503" s="87"/>
      <c r="Z503" s="40"/>
      <c r="AA503" s="40"/>
      <c r="AB503" s="40"/>
      <c r="AC503" s="40"/>
      <c r="AD503" s="40"/>
      <c r="AE503" s="40"/>
      <c r="AT503" s="19" t="s">
        <v>173</v>
      </c>
      <c r="AU503" s="19" t="s">
        <v>87</v>
      </c>
    </row>
    <row r="504" s="12" customFormat="1" ht="25.92" customHeight="1">
      <c r="A504" s="12"/>
      <c r="B504" s="188"/>
      <c r="C504" s="189"/>
      <c r="D504" s="190" t="s">
        <v>76</v>
      </c>
      <c r="E504" s="191" t="s">
        <v>622</v>
      </c>
      <c r="F504" s="191" t="s">
        <v>623</v>
      </c>
      <c r="G504" s="189"/>
      <c r="H504" s="189"/>
      <c r="I504" s="192"/>
      <c r="J504" s="192"/>
      <c r="K504" s="193">
        <f>BK504</f>
        <v>0</v>
      </c>
      <c r="L504" s="189"/>
      <c r="M504" s="194"/>
      <c r="N504" s="195"/>
      <c r="O504" s="196"/>
      <c r="P504" s="196"/>
      <c r="Q504" s="197">
        <f>Q505+Q537+Q566+Q587+Q599+Q750+Q864+Q903+Q915+Q937</f>
        <v>0</v>
      </c>
      <c r="R504" s="197">
        <f>R505+R537+R566+R587+R599+R750+R864+R903+R915+R937</f>
        <v>0</v>
      </c>
      <c r="S504" s="196"/>
      <c r="T504" s="198">
        <f>T505+T537+T566+T587+T599+T750+T864+T903+T915+T937</f>
        <v>0</v>
      </c>
      <c r="U504" s="196"/>
      <c r="V504" s="198">
        <f>V505+V537+V566+V587+V599+V750+V864+V903+V915+V937</f>
        <v>27.273627220950001</v>
      </c>
      <c r="W504" s="196"/>
      <c r="X504" s="198">
        <f>X505+X537+X566+X587+X599+X750+X864+X903+X915+X937</f>
        <v>40.318930599999995</v>
      </c>
      <c r="Y504" s="199"/>
      <c r="Z504" s="12"/>
      <c r="AA504" s="12"/>
      <c r="AB504" s="12"/>
      <c r="AC504" s="12"/>
      <c r="AD504" s="12"/>
      <c r="AE504" s="12"/>
      <c r="AR504" s="200" t="s">
        <v>87</v>
      </c>
      <c r="AT504" s="201" t="s">
        <v>76</v>
      </c>
      <c r="AU504" s="201" t="s">
        <v>77</v>
      </c>
      <c r="AY504" s="200" t="s">
        <v>162</v>
      </c>
      <c r="BK504" s="202">
        <f>BK505+BK537+BK566+BK587+BK599+BK750+BK864+BK903+BK915+BK937</f>
        <v>0</v>
      </c>
    </row>
    <row r="505" s="12" customFormat="1" ht="22.8" customHeight="1">
      <c r="A505" s="12"/>
      <c r="B505" s="188"/>
      <c r="C505" s="189"/>
      <c r="D505" s="190" t="s">
        <v>76</v>
      </c>
      <c r="E505" s="203" t="s">
        <v>624</v>
      </c>
      <c r="F505" s="203" t="s">
        <v>625</v>
      </c>
      <c r="G505" s="189"/>
      <c r="H505" s="189"/>
      <c r="I505" s="192"/>
      <c r="J505" s="192"/>
      <c r="K505" s="204">
        <f>BK505</f>
        <v>0</v>
      </c>
      <c r="L505" s="189"/>
      <c r="M505" s="194"/>
      <c r="N505" s="195"/>
      <c r="O505" s="196"/>
      <c r="P505" s="196"/>
      <c r="Q505" s="197">
        <f>SUM(Q506:Q536)</f>
        <v>0</v>
      </c>
      <c r="R505" s="197">
        <f>SUM(R506:R536)</f>
        <v>0</v>
      </c>
      <c r="S505" s="196"/>
      <c r="T505" s="198">
        <f>SUM(T506:T536)</f>
        <v>0</v>
      </c>
      <c r="U505" s="196"/>
      <c r="V505" s="198">
        <f>SUM(V506:V536)</f>
        <v>0.00022900000000000001</v>
      </c>
      <c r="W505" s="196"/>
      <c r="X505" s="198">
        <f>SUM(X506:X536)</f>
        <v>0</v>
      </c>
      <c r="Y505" s="199"/>
      <c r="Z505" s="12"/>
      <c r="AA505" s="12"/>
      <c r="AB505" s="12"/>
      <c r="AC505" s="12"/>
      <c r="AD505" s="12"/>
      <c r="AE505" s="12"/>
      <c r="AR505" s="200" t="s">
        <v>87</v>
      </c>
      <c r="AT505" s="201" t="s">
        <v>76</v>
      </c>
      <c r="AU505" s="201" t="s">
        <v>85</v>
      </c>
      <c r="AY505" s="200" t="s">
        <v>162</v>
      </c>
      <c r="BK505" s="202">
        <f>SUM(BK506:BK536)</f>
        <v>0</v>
      </c>
    </row>
    <row r="506" s="2" customFormat="1" ht="24.15" customHeight="1">
      <c r="A506" s="40"/>
      <c r="B506" s="41"/>
      <c r="C506" s="205" t="s">
        <v>626</v>
      </c>
      <c r="D506" s="205" t="s">
        <v>164</v>
      </c>
      <c r="E506" s="206" t="s">
        <v>627</v>
      </c>
      <c r="F506" s="207" t="s">
        <v>628</v>
      </c>
      <c r="G506" s="208" t="s">
        <v>90</v>
      </c>
      <c r="H506" s="209">
        <v>0.20399999999999999</v>
      </c>
      <c r="I506" s="210"/>
      <c r="J506" s="210"/>
      <c r="K506" s="211">
        <f>ROUND(P506*H506,2)</f>
        <v>0</v>
      </c>
      <c r="L506" s="207" t="s">
        <v>168</v>
      </c>
      <c r="M506" s="46"/>
      <c r="N506" s="212" t="s">
        <v>20</v>
      </c>
      <c r="O506" s="213" t="s">
        <v>46</v>
      </c>
      <c r="P506" s="214">
        <f>I506+J506</f>
        <v>0</v>
      </c>
      <c r="Q506" s="214">
        <f>ROUND(I506*H506,2)</f>
        <v>0</v>
      </c>
      <c r="R506" s="214">
        <f>ROUND(J506*H506,2)</f>
        <v>0</v>
      </c>
      <c r="S506" s="86"/>
      <c r="T506" s="215">
        <f>S506*H506</f>
        <v>0</v>
      </c>
      <c r="U506" s="215">
        <v>0</v>
      </c>
      <c r="V506" s="215">
        <f>U506*H506</f>
        <v>0</v>
      </c>
      <c r="W506" s="215">
        <v>0</v>
      </c>
      <c r="X506" s="215">
        <f>W506*H506</f>
        <v>0</v>
      </c>
      <c r="Y506" s="216" t="s">
        <v>20</v>
      </c>
      <c r="Z506" s="40"/>
      <c r="AA506" s="40"/>
      <c r="AB506" s="40"/>
      <c r="AC506" s="40"/>
      <c r="AD506" s="40"/>
      <c r="AE506" s="40"/>
      <c r="AR506" s="217" t="s">
        <v>290</v>
      </c>
      <c r="AT506" s="217" t="s">
        <v>164</v>
      </c>
      <c r="AU506" s="217" t="s">
        <v>87</v>
      </c>
      <c r="AY506" s="19" t="s">
        <v>162</v>
      </c>
      <c r="BE506" s="218">
        <f>IF(O506="základní",K506,0)</f>
        <v>0</v>
      </c>
      <c r="BF506" s="218">
        <f>IF(O506="snížená",K506,0)</f>
        <v>0</v>
      </c>
      <c r="BG506" s="218">
        <f>IF(O506="zákl. přenesená",K506,0)</f>
        <v>0</v>
      </c>
      <c r="BH506" s="218">
        <f>IF(O506="sníž. přenesená",K506,0)</f>
        <v>0</v>
      </c>
      <c r="BI506" s="218">
        <f>IF(O506="nulová",K506,0)</f>
        <v>0</v>
      </c>
      <c r="BJ506" s="19" t="s">
        <v>85</v>
      </c>
      <c r="BK506" s="218">
        <f>ROUND(P506*H506,2)</f>
        <v>0</v>
      </c>
      <c r="BL506" s="19" t="s">
        <v>290</v>
      </c>
      <c r="BM506" s="217" t="s">
        <v>629</v>
      </c>
    </row>
    <row r="507" s="2" customFormat="1">
      <c r="A507" s="40"/>
      <c r="B507" s="41"/>
      <c r="C507" s="42"/>
      <c r="D507" s="219" t="s">
        <v>171</v>
      </c>
      <c r="E507" s="42"/>
      <c r="F507" s="220" t="s">
        <v>630</v>
      </c>
      <c r="G507" s="42"/>
      <c r="H507" s="42"/>
      <c r="I507" s="221"/>
      <c r="J507" s="221"/>
      <c r="K507" s="42"/>
      <c r="L507" s="42"/>
      <c r="M507" s="46"/>
      <c r="N507" s="222"/>
      <c r="O507" s="223"/>
      <c r="P507" s="86"/>
      <c r="Q507" s="86"/>
      <c r="R507" s="86"/>
      <c r="S507" s="86"/>
      <c r="T507" s="86"/>
      <c r="U507" s="86"/>
      <c r="V507" s="86"/>
      <c r="W507" s="86"/>
      <c r="X507" s="86"/>
      <c r="Y507" s="87"/>
      <c r="Z507" s="40"/>
      <c r="AA507" s="40"/>
      <c r="AB507" s="40"/>
      <c r="AC507" s="40"/>
      <c r="AD507" s="40"/>
      <c r="AE507" s="40"/>
      <c r="AT507" s="19" t="s">
        <v>171</v>
      </c>
      <c r="AU507" s="19" t="s">
        <v>87</v>
      </c>
    </row>
    <row r="508" s="2" customFormat="1">
      <c r="A508" s="40"/>
      <c r="B508" s="41"/>
      <c r="C508" s="42"/>
      <c r="D508" s="224" t="s">
        <v>173</v>
      </c>
      <c r="E508" s="42"/>
      <c r="F508" s="225" t="s">
        <v>631</v>
      </c>
      <c r="G508" s="42"/>
      <c r="H508" s="42"/>
      <c r="I508" s="221"/>
      <c r="J508" s="221"/>
      <c r="K508" s="42"/>
      <c r="L508" s="42"/>
      <c r="M508" s="46"/>
      <c r="N508" s="222"/>
      <c r="O508" s="223"/>
      <c r="P508" s="86"/>
      <c r="Q508" s="86"/>
      <c r="R508" s="86"/>
      <c r="S508" s="86"/>
      <c r="T508" s="86"/>
      <c r="U508" s="86"/>
      <c r="V508" s="86"/>
      <c r="W508" s="86"/>
      <c r="X508" s="86"/>
      <c r="Y508" s="87"/>
      <c r="Z508" s="40"/>
      <c r="AA508" s="40"/>
      <c r="AB508" s="40"/>
      <c r="AC508" s="40"/>
      <c r="AD508" s="40"/>
      <c r="AE508" s="40"/>
      <c r="AT508" s="19" t="s">
        <v>173</v>
      </c>
      <c r="AU508" s="19" t="s">
        <v>87</v>
      </c>
    </row>
    <row r="509" s="2" customFormat="1">
      <c r="A509" s="40"/>
      <c r="B509" s="41"/>
      <c r="C509" s="42"/>
      <c r="D509" s="219" t="s">
        <v>175</v>
      </c>
      <c r="E509" s="42"/>
      <c r="F509" s="226" t="s">
        <v>191</v>
      </c>
      <c r="G509" s="42"/>
      <c r="H509" s="42"/>
      <c r="I509" s="221"/>
      <c r="J509" s="221"/>
      <c r="K509" s="42"/>
      <c r="L509" s="42"/>
      <c r="M509" s="46"/>
      <c r="N509" s="222"/>
      <c r="O509" s="223"/>
      <c r="P509" s="86"/>
      <c r="Q509" s="86"/>
      <c r="R509" s="86"/>
      <c r="S509" s="86"/>
      <c r="T509" s="86"/>
      <c r="U509" s="86"/>
      <c r="V509" s="86"/>
      <c r="W509" s="86"/>
      <c r="X509" s="86"/>
      <c r="Y509" s="87"/>
      <c r="Z509" s="40"/>
      <c r="AA509" s="40"/>
      <c r="AB509" s="40"/>
      <c r="AC509" s="40"/>
      <c r="AD509" s="40"/>
      <c r="AE509" s="40"/>
      <c r="AT509" s="19" t="s">
        <v>175</v>
      </c>
      <c r="AU509" s="19" t="s">
        <v>87</v>
      </c>
    </row>
    <row r="510" s="14" customFormat="1">
      <c r="A510" s="14"/>
      <c r="B510" s="238"/>
      <c r="C510" s="239"/>
      <c r="D510" s="219" t="s">
        <v>177</v>
      </c>
      <c r="E510" s="240" t="s">
        <v>20</v>
      </c>
      <c r="F510" s="241" t="s">
        <v>632</v>
      </c>
      <c r="G510" s="239"/>
      <c r="H510" s="240" t="s">
        <v>20</v>
      </c>
      <c r="I510" s="242"/>
      <c r="J510" s="242"/>
      <c r="K510" s="239"/>
      <c r="L510" s="239"/>
      <c r="M510" s="243"/>
      <c r="N510" s="244"/>
      <c r="O510" s="245"/>
      <c r="P510" s="245"/>
      <c r="Q510" s="245"/>
      <c r="R510" s="245"/>
      <c r="S510" s="245"/>
      <c r="T510" s="245"/>
      <c r="U510" s="245"/>
      <c r="V510" s="245"/>
      <c r="W510" s="245"/>
      <c r="X510" s="245"/>
      <c r="Y510" s="246"/>
      <c r="Z510" s="14"/>
      <c r="AA510" s="14"/>
      <c r="AB510" s="14"/>
      <c r="AC510" s="14"/>
      <c r="AD510" s="14"/>
      <c r="AE510" s="14"/>
      <c r="AT510" s="247" t="s">
        <v>177</v>
      </c>
      <c r="AU510" s="247" t="s">
        <v>87</v>
      </c>
      <c r="AV510" s="14" t="s">
        <v>85</v>
      </c>
      <c r="AW510" s="14" t="s">
        <v>5</v>
      </c>
      <c r="AX510" s="14" t="s">
        <v>77</v>
      </c>
      <c r="AY510" s="247" t="s">
        <v>162</v>
      </c>
    </row>
    <row r="511" s="13" customFormat="1">
      <c r="A511" s="13"/>
      <c r="B511" s="227"/>
      <c r="C511" s="228"/>
      <c r="D511" s="219" t="s">
        <v>177</v>
      </c>
      <c r="E511" s="229" t="s">
        <v>20</v>
      </c>
      <c r="F511" s="230" t="s">
        <v>633</v>
      </c>
      <c r="G511" s="228"/>
      <c r="H511" s="231">
        <v>6.0519999999999996</v>
      </c>
      <c r="I511" s="232"/>
      <c r="J511" s="232"/>
      <c r="K511" s="228"/>
      <c r="L511" s="228"/>
      <c r="M511" s="233"/>
      <c r="N511" s="234"/>
      <c r="O511" s="235"/>
      <c r="P511" s="235"/>
      <c r="Q511" s="235"/>
      <c r="R511" s="235"/>
      <c r="S511" s="235"/>
      <c r="T511" s="235"/>
      <c r="U511" s="235"/>
      <c r="V511" s="235"/>
      <c r="W511" s="235"/>
      <c r="X511" s="235"/>
      <c r="Y511" s="236"/>
      <c r="Z511" s="13"/>
      <c r="AA511" s="13"/>
      <c r="AB511" s="13"/>
      <c r="AC511" s="13"/>
      <c r="AD511" s="13"/>
      <c r="AE511" s="13"/>
      <c r="AT511" s="237" t="s">
        <v>177</v>
      </c>
      <c r="AU511" s="237" t="s">
        <v>87</v>
      </c>
      <c r="AV511" s="13" t="s">
        <v>87</v>
      </c>
      <c r="AW511" s="13" t="s">
        <v>5</v>
      </c>
      <c r="AX511" s="13" t="s">
        <v>77</v>
      </c>
      <c r="AY511" s="237" t="s">
        <v>162</v>
      </c>
    </row>
    <row r="512" s="13" customFormat="1">
      <c r="A512" s="13"/>
      <c r="B512" s="227"/>
      <c r="C512" s="228"/>
      <c r="D512" s="219" t="s">
        <v>177</v>
      </c>
      <c r="E512" s="229" t="s">
        <v>20</v>
      </c>
      <c r="F512" s="230" t="s">
        <v>634</v>
      </c>
      <c r="G512" s="228"/>
      <c r="H512" s="231">
        <v>0.20399999999999999</v>
      </c>
      <c r="I512" s="232"/>
      <c r="J512" s="232"/>
      <c r="K512" s="228"/>
      <c r="L512" s="228"/>
      <c r="M512" s="233"/>
      <c r="N512" s="234"/>
      <c r="O512" s="235"/>
      <c r="P512" s="235"/>
      <c r="Q512" s="235"/>
      <c r="R512" s="235"/>
      <c r="S512" s="235"/>
      <c r="T512" s="235"/>
      <c r="U512" s="235"/>
      <c r="V512" s="235"/>
      <c r="W512" s="235"/>
      <c r="X512" s="235"/>
      <c r="Y512" s="236"/>
      <c r="Z512" s="13"/>
      <c r="AA512" s="13"/>
      <c r="AB512" s="13"/>
      <c r="AC512" s="13"/>
      <c r="AD512" s="13"/>
      <c r="AE512" s="13"/>
      <c r="AT512" s="237" t="s">
        <v>177</v>
      </c>
      <c r="AU512" s="237" t="s">
        <v>87</v>
      </c>
      <c r="AV512" s="13" t="s">
        <v>87</v>
      </c>
      <c r="AW512" s="13" t="s">
        <v>5</v>
      </c>
      <c r="AX512" s="13" t="s">
        <v>85</v>
      </c>
      <c r="AY512" s="237" t="s">
        <v>162</v>
      </c>
    </row>
    <row r="513" s="2" customFormat="1" ht="24.15" customHeight="1">
      <c r="A513" s="40"/>
      <c r="B513" s="41"/>
      <c r="C513" s="262" t="s">
        <v>635</v>
      </c>
      <c r="D513" s="262" t="s">
        <v>269</v>
      </c>
      <c r="E513" s="263" t="s">
        <v>636</v>
      </c>
      <c r="F513" s="264" t="s">
        <v>637</v>
      </c>
      <c r="G513" s="265" t="s">
        <v>638</v>
      </c>
      <c r="H513" s="266">
        <v>0.20399999999999999</v>
      </c>
      <c r="I513" s="267"/>
      <c r="J513" s="268"/>
      <c r="K513" s="269">
        <f>ROUND(P513*H513,2)</f>
        <v>0</v>
      </c>
      <c r="L513" s="264" t="s">
        <v>168</v>
      </c>
      <c r="M513" s="270"/>
      <c r="N513" s="271" t="s">
        <v>20</v>
      </c>
      <c r="O513" s="213" t="s">
        <v>46</v>
      </c>
      <c r="P513" s="214">
        <f>I513+J513</f>
        <v>0</v>
      </c>
      <c r="Q513" s="214">
        <f>ROUND(I513*H513,2)</f>
        <v>0</v>
      </c>
      <c r="R513" s="214">
        <f>ROUND(J513*H513,2)</f>
        <v>0</v>
      </c>
      <c r="S513" s="86"/>
      <c r="T513" s="215">
        <f>S513*H513</f>
        <v>0</v>
      </c>
      <c r="U513" s="215">
        <v>0.001</v>
      </c>
      <c r="V513" s="215">
        <f>U513*H513</f>
        <v>0.000204</v>
      </c>
      <c r="W513" s="215">
        <v>0</v>
      </c>
      <c r="X513" s="215">
        <f>W513*H513</f>
        <v>0</v>
      </c>
      <c r="Y513" s="216" t="s">
        <v>20</v>
      </c>
      <c r="Z513" s="40"/>
      <c r="AA513" s="40"/>
      <c r="AB513" s="40"/>
      <c r="AC513" s="40"/>
      <c r="AD513" s="40"/>
      <c r="AE513" s="40"/>
      <c r="AR513" s="217" t="s">
        <v>427</v>
      </c>
      <c r="AT513" s="217" t="s">
        <v>269</v>
      </c>
      <c r="AU513" s="217" t="s">
        <v>87</v>
      </c>
      <c r="AY513" s="19" t="s">
        <v>162</v>
      </c>
      <c r="BE513" s="218">
        <f>IF(O513="základní",K513,0)</f>
        <v>0</v>
      </c>
      <c r="BF513" s="218">
        <f>IF(O513="snížená",K513,0)</f>
        <v>0</v>
      </c>
      <c r="BG513" s="218">
        <f>IF(O513="zákl. přenesená",K513,0)</f>
        <v>0</v>
      </c>
      <c r="BH513" s="218">
        <f>IF(O513="sníž. přenesená",K513,0)</f>
        <v>0</v>
      </c>
      <c r="BI513" s="218">
        <f>IF(O513="nulová",K513,0)</f>
        <v>0</v>
      </c>
      <c r="BJ513" s="19" t="s">
        <v>85</v>
      </c>
      <c r="BK513" s="218">
        <f>ROUND(P513*H513,2)</f>
        <v>0</v>
      </c>
      <c r="BL513" s="19" t="s">
        <v>290</v>
      </c>
      <c r="BM513" s="217" t="s">
        <v>639</v>
      </c>
    </row>
    <row r="514" s="2" customFormat="1">
      <c r="A514" s="40"/>
      <c r="B514" s="41"/>
      <c r="C514" s="42"/>
      <c r="D514" s="219" t="s">
        <v>171</v>
      </c>
      <c r="E514" s="42"/>
      <c r="F514" s="220" t="s">
        <v>637</v>
      </c>
      <c r="G514" s="42"/>
      <c r="H514" s="42"/>
      <c r="I514" s="221"/>
      <c r="J514" s="221"/>
      <c r="K514" s="42"/>
      <c r="L514" s="42"/>
      <c r="M514" s="46"/>
      <c r="N514" s="222"/>
      <c r="O514" s="223"/>
      <c r="P514" s="86"/>
      <c r="Q514" s="86"/>
      <c r="R514" s="86"/>
      <c r="S514" s="86"/>
      <c r="T514" s="86"/>
      <c r="U514" s="86"/>
      <c r="V514" s="86"/>
      <c r="W514" s="86"/>
      <c r="X514" s="86"/>
      <c r="Y514" s="87"/>
      <c r="Z514" s="40"/>
      <c r="AA514" s="40"/>
      <c r="AB514" s="40"/>
      <c r="AC514" s="40"/>
      <c r="AD514" s="40"/>
      <c r="AE514" s="40"/>
      <c r="AT514" s="19" t="s">
        <v>171</v>
      </c>
      <c r="AU514" s="19" t="s">
        <v>87</v>
      </c>
    </row>
    <row r="515" s="2" customFormat="1">
      <c r="A515" s="40"/>
      <c r="B515" s="41"/>
      <c r="C515" s="42"/>
      <c r="D515" s="219" t="s">
        <v>175</v>
      </c>
      <c r="E515" s="42"/>
      <c r="F515" s="226" t="s">
        <v>191</v>
      </c>
      <c r="G515" s="42"/>
      <c r="H515" s="42"/>
      <c r="I515" s="221"/>
      <c r="J515" s="221"/>
      <c r="K515" s="42"/>
      <c r="L515" s="42"/>
      <c r="M515" s="46"/>
      <c r="N515" s="222"/>
      <c r="O515" s="223"/>
      <c r="P515" s="86"/>
      <c r="Q515" s="86"/>
      <c r="R515" s="86"/>
      <c r="S515" s="86"/>
      <c r="T515" s="86"/>
      <c r="U515" s="86"/>
      <c r="V515" s="86"/>
      <c r="W515" s="86"/>
      <c r="X515" s="86"/>
      <c r="Y515" s="87"/>
      <c r="Z515" s="40"/>
      <c r="AA515" s="40"/>
      <c r="AB515" s="40"/>
      <c r="AC515" s="40"/>
      <c r="AD515" s="40"/>
      <c r="AE515" s="40"/>
      <c r="AT515" s="19" t="s">
        <v>175</v>
      </c>
      <c r="AU515" s="19" t="s">
        <v>87</v>
      </c>
    </row>
    <row r="516" s="2" customFormat="1" ht="24.15" customHeight="1">
      <c r="A516" s="40"/>
      <c r="B516" s="41"/>
      <c r="C516" s="205" t="s">
        <v>640</v>
      </c>
      <c r="D516" s="205" t="s">
        <v>164</v>
      </c>
      <c r="E516" s="206" t="s">
        <v>641</v>
      </c>
      <c r="F516" s="207" t="s">
        <v>642</v>
      </c>
      <c r="G516" s="208" t="s">
        <v>90</v>
      </c>
      <c r="H516" s="209">
        <v>0.20399999999999999</v>
      </c>
      <c r="I516" s="210"/>
      <c r="J516" s="210"/>
      <c r="K516" s="211">
        <f>ROUND(P516*H516,2)</f>
        <v>0</v>
      </c>
      <c r="L516" s="207" t="s">
        <v>168</v>
      </c>
      <c r="M516" s="46"/>
      <c r="N516" s="212" t="s">
        <v>20</v>
      </c>
      <c r="O516" s="213" t="s">
        <v>46</v>
      </c>
      <c r="P516" s="214">
        <f>I516+J516</f>
        <v>0</v>
      </c>
      <c r="Q516" s="214">
        <f>ROUND(I516*H516,2)</f>
        <v>0</v>
      </c>
      <c r="R516" s="214">
        <f>ROUND(J516*H516,2)</f>
        <v>0</v>
      </c>
      <c r="S516" s="86"/>
      <c r="T516" s="215">
        <f>S516*H516</f>
        <v>0</v>
      </c>
      <c r="U516" s="215">
        <v>0</v>
      </c>
      <c r="V516" s="215">
        <f>U516*H516</f>
        <v>0</v>
      </c>
      <c r="W516" s="215">
        <v>0</v>
      </c>
      <c r="X516" s="215">
        <f>W516*H516</f>
        <v>0</v>
      </c>
      <c r="Y516" s="216" t="s">
        <v>20</v>
      </c>
      <c r="Z516" s="40"/>
      <c r="AA516" s="40"/>
      <c r="AB516" s="40"/>
      <c r="AC516" s="40"/>
      <c r="AD516" s="40"/>
      <c r="AE516" s="40"/>
      <c r="AR516" s="217" t="s">
        <v>290</v>
      </c>
      <c r="AT516" s="217" t="s">
        <v>164</v>
      </c>
      <c r="AU516" s="217" t="s">
        <v>87</v>
      </c>
      <c r="AY516" s="19" t="s">
        <v>162</v>
      </c>
      <c r="BE516" s="218">
        <f>IF(O516="základní",K516,0)</f>
        <v>0</v>
      </c>
      <c r="BF516" s="218">
        <f>IF(O516="snížená",K516,0)</f>
        <v>0</v>
      </c>
      <c r="BG516" s="218">
        <f>IF(O516="zákl. přenesená",K516,0)</f>
        <v>0</v>
      </c>
      <c r="BH516" s="218">
        <f>IF(O516="sníž. přenesená",K516,0)</f>
        <v>0</v>
      </c>
      <c r="BI516" s="218">
        <f>IF(O516="nulová",K516,0)</f>
        <v>0</v>
      </c>
      <c r="BJ516" s="19" t="s">
        <v>85</v>
      </c>
      <c r="BK516" s="218">
        <f>ROUND(P516*H516,2)</f>
        <v>0</v>
      </c>
      <c r="BL516" s="19" t="s">
        <v>290</v>
      </c>
      <c r="BM516" s="217" t="s">
        <v>643</v>
      </c>
    </row>
    <row r="517" s="2" customFormat="1">
      <c r="A517" s="40"/>
      <c r="B517" s="41"/>
      <c r="C517" s="42"/>
      <c r="D517" s="219" t="s">
        <v>171</v>
      </c>
      <c r="E517" s="42"/>
      <c r="F517" s="220" t="s">
        <v>644</v>
      </c>
      <c r="G517" s="42"/>
      <c r="H517" s="42"/>
      <c r="I517" s="221"/>
      <c r="J517" s="221"/>
      <c r="K517" s="42"/>
      <c r="L517" s="42"/>
      <c r="M517" s="46"/>
      <c r="N517" s="222"/>
      <c r="O517" s="223"/>
      <c r="P517" s="86"/>
      <c r="Q517" s="86"/>
      <c r="R517" s="86"/>
      <c r="S517" s="86"/>
      <c r="T517" s="86"/>
      <c r="U517" s="86"/>
      <c r="V517" s="86"/>
      <c r="W517" s="86"/>
      <c r="X517" s="86"/>
      <c r="Y517" s="87"/>
      <c r="Z517" s="40"/>
      <c r="AA517" s="40"/>
      <c r="AB517" s="40"/>
      <c r="AC517" s="40"/>
      <c r="AD517" s="40"/>
      <c r="AE517" s="40"/>
      <c r="AT517" s="19" t="s">
        <v>171</v>
      </c>
      <c r="AU517" s="19" t="s">
        <v>87</v>
      </c>
    </row>
    <row r="518" s="2" customFormat="1">
      <c r="A518" s="40"/>
      <c r="B518" s="41"/>
      <c r="C518" s="42"/>
      <c r="D518" s="224" t="s">
        <v>173</v>
      </c>
      <c r="E518" s="42"/>
      <c r="F518" s="225" t="s">
        <v>645</v>
      </c>
      <c r="G518" s="42"/>
      <c r="H518" s="42"/>
      <c r="I518" s="221"/>
      <c r="J518" s="221"/>
      <c r="K518" s="42"/>
      <c r="L518" s="42"/>
      <c r="M518" s="46"/>
      <c r="N518" s="222"/>
      <c r="O518" s="223"/>
      <c r="P518" s="86"/>
      <c r="Q518" s="86"/>
      <c r="R518" s="86"/>
      <c r="S518" s="86"/>
      <c r="T518" s="86"/>
      <c r="U518" s="86"/>
      <c r="V518" s="86"/>
      <c r="W518" s="86"/>
      <c r="X518" s="86"/>
      <c r="Y518" s="87"/>
      <c r="Z518" s="40"/>
      <c r="AA518" s="40"/>
      <c r="AB518" s="40"/>
      <c r="AC518" s="40"/>
      <c r="AD518" s="40"/>
      <c r="AE518" s="40"/>
      <c r="AT518" s="19" t="s">
        <v>173</v>
      </c>
      <c r="AU518" s="19" t="s">
        <v>87</v>
      </c>
    </row>
    <row r="519" s="2" customFormat="1">
      <c r="A519" s="40"/>
      <c r="B519" s="41"/>
      <c r="C519" s="42"/>
      <c r="D519" s="219" t="s">
        <v>175</v>
      </c>
      <c r="E519" s="42"/>
      <c r="F519" s="226" t="s">
        <v>191</v>
      </c>
      <c r="G519" s="42"/>
      <c r="H519" s="42"/>
      <c r="I519" s="221"/>
      <c r="J519" s="221"/>
      <c r="K519" s="42"/>
      <c r="L519" s="42"/>
      <c r="M519" s="46"/>
      <c r="N519" s="222"/>
      <c r="O519" s="223"/>
      <c r="P519" s="86"/>
      <c r="Q519" s="86"/>
      <c r="R519" s="86"/>
      <c r="S519" s="86"/>
      <c r="T519" s="86"/>
      <c r="U519" s="86"/>
      <c r="V519" s="86"/>
      <c r="W519" s="86"/>
      <c r="X519" s="86"/>
      <c r="Y519" s="87"/>
      <c r="Z519" s="40"/>
      <c r="AA519" s="40"/>
      <c r="AB519" s="40"/>
      <c r="AC519" s="40"/>
      <c r="AD519" s="40"/>
      <c r="AE519" s="40"/>
      <c r="AT519" s="19" t="s">
        <v>175</v>
      </c>
      <c r="AU519" s="19" t="s">
        <v>87</v>
      </c>
    </row>
    <row r="520" s="14" customFormat="1">
      <c r="A520" s="14"/>
      <c r="B520" s="238"/>
      <c r="C520" s="239"/>
      <c r="D520" s="219" t="s">
        <v>177</v>
      </c>
      <c r="E520" s="240" t="s">
        <v>20</v>
      </c>
      <c r="F520" s="241" t="s">
        <v>632</v>
      </c>
      <c r="G520" s="239"/>
      <c r="H520" s="240" t="s">
        <v>20</v>
      </c>
      <c r="I520" s="242"/>
      <c r="J520" s="242"/>
      <c r="K520" s="239"/>
      <c r="L520" s="239"/>
      <c r="M520" s="243"/>
      <c r="N520" s="244"/>
      <c r="O520" s="245"/>
      <c r="P520" s="245"/>
      <c r="Q520" s="245"/>
      <c r="R520" s="245"/>
      <c r="S520" s="245"/>
      <c r="T520" s="245"/>
      <c r="U520" s="245"/>
      <c r="V520" s="245"/>
      <c r="W520" s="245"/>
      <c r="X520" s="245"/>
      <c r="Y520" s="246"/>
      <c r="Z520" s="14"/>
      <c r="AA520" s="14"/>
      <c r="AB520" s="14"/>
      <c r="AC520" s="14"/>
      <c r="AD520" s="14"/>
      <c r="AE520" s="14"/>
      <c r="AT520" s="247" t="s">
        <v>177</v>
      </c>
      <c r="AU520" s="247" t="s">
        <v>87</v>
      </c>
      <c r="AV520" s="14" t="s">
        <v>85</v>
      </c>
      <c r="AW520" s="14" t="s">
        <v>5</v>
      </c>
      <c r="AX520" s="14" t="s">
        <v>77</v>
      </c>
      <c r="AY520" s="247" t="s">
        <v>162</v>
      </c>
    </row>
    <row r="521" s="13" customFormat="1">
      <c r="A521" s="13"/>
      <c r="B521" s="227"/>
      <c r="C521" s="228"/>
      <c r="D521" s="219" t="s">
        <v>177</v>
      </c>
      <c r="E521" s="229" t="s">
        <v>20</v>
      </c>
      <c r="F521" s="230" t="s">
        <v>633</v>
      </c>
      <c r="G521" s="228"/>
      <c r="H521" s="231">
        <v>6.0519999999999996</v>
      </c>
      <c r="I521" s="232"/>
      <c r="J521" s="232"/>
      <c r="K521" s="228"/>
      <c r="L521" s="228"/>
      <c r="M521" s="233"/>
      <c r="N521" s="234"/>
      <c r="O521" s="235"/>
      <c r="P521" s="235"/>
      <c r="Q521" s="235"/>
      <c r="R521" s="235"/>
      <c r="S521" s="235"/>
      <c r="T521" s="235"/>
      <c r="U521" s="235"/>
      <c r="V521" s="235"/>
      <c r="W521" s="235"/>
      <c r="X521" s="235"/>
      <c r="Y521" s="236"/>
      <c r="Z521" s="13"/>
      <c r="AA521" s="13"/>
      <c r="AB521" s="13"/>
      <c r="AC521" s="13"/>
      <c r="AD521" s="13"/>
      <c r="AE521" s="13"/>
      <c r="AT521" s="237" t="s">
        <v>177</v>
      </c>
      <c r="AU521" s="237" t="s">
        <v>87</v>
      </c>
      <c r="AV521" s="13" t="s">
        <v>87</v>
      </c>
      <c r="AW521" s="13" t="s">
        <v>5</v>
      </c>
      <c r="AX521" s="13" t="s">
        <v>77</v>
      </c>
      <c r="AY521" s="237" t="s">
        <v>162</v>
      </c>
    </row>
    <row r="522" s="13" customFormat="1">
      <c r="A522" s="13"/>
      <c r="B522" s="227"/>
      <c r="C522" s="228"/>
      <c r="D522" s="219" t="s">
        <v>177</v>
      </c>
      <c r="E522" s="229" t="s">
        <v>20</v>
      </c>
      <c r="F522" s="230" t="s">
        <v>634</v>
      </c>
      <c r="G522" s="228"/>
      <c r="H522" s="231">
        <v>0.20399999999999999</v>
      </c>
      <c r="I522" s="232"/>
      <c r="J522" s="232"/>
      <c r="K522" s="228"/>
      <c r="L522" s="228"/>
      <c r="M522" s="233"/>
      <c r="N522" s="234"/>
      <c r="O522" s="235"/>
      <c r="P522" s="235"/>
      <c r="Q522" s="235"/>
      <c r="R522" s="235"/>
      <c r="S522" s="235"/>
      <c r="T522" s="235"/>
      <c r="U522" s="235"/>
      <c r="V522" s="235"/>
      <c r="W522" s="235"/>
      <c r="X522" s="235"/>
      <c r="Y522" s="236"/>
      <c r="Z522" s="13"/>
      <c r="AA522" s="13"/>
      <c r="AB522" s="13"/>
      <c r="AC522" s="13"/>
      <c r="AD522" s="13"/>
      <c r="AE522" s="13"/>
      <c r="AT522" s="237" t="s">
        <v>177</v>
      </c>
      <c r="AU522" s="237" t="s">
        <v>87</v>
      </c>
      <c r="AV522" s="13" t="s">
        <v>87</v>
      </c>
      <c r="AW522" s="13" t="s">
        <v>5</v>
      </c>
      <c r="AX522" s="13" t="s">
        <v>85</v>
      </c>
      <c r="AY522" s="237" t="s">
        <v>162</v>
      </c>
    </row>
    <row r="523" s="2" customFormat="1" ht="24.15" customHeight="1">
      <c r="A523" s="40"/>
      <c r="B523" s="41"/>
      <c r="C523" s="262" t="s">
        <v>646</v>
      </c>
      <c r="D523" s="262" t="s">
        <v>269</v>
      </c>
      <c r="E523" s="263" t="s">
        <v>647</v>
      </c>
      <c r="F523" s="264" t="s">
        <v>648</v>
      </c>
      <c r="G523" s="265" t="s">
        <v>638</v>
      </c>
      <c r="H523" s="266">
        <v>0.025000000000000001</v>
      </c>
      <c r="I523" s="267"/>
      <c r="J523" s="268"/>
      <c r="K523" s="269">
        <f>ROUND(P523*H523,2)</f>
        <v>0</v>
      </c>
      <c r="L523" s="264" t="s">
        <v>168</v>
      </c>
      <c r="M523" s="270"/>
      <c r="N523" s="271" t="s">
        <v>20</v>
      </c>
      <c r="O523" s="213" t="s">
        <v>46</v>
      </c>
      <c r="P523" s="214">
        <f>I523+J523</f>
        <v>0</v>
      </c>
      <c r="Q523" s="214">
        <f>ROUND(I523*H523,2)</f>
        <v>0</v>
      </c>
      <c r="R523" s="214">
        <f>ROUND(J523*H523,2)</f>
        <v>0</v>
      </c>
      <c r="S523" s="86"/>
      <c r="T523" s="215">
        <f>S523*H523</f>
        <v>0</v>
      </c>
      <c r="U523" s="215">
        <v>0.001</v>
      </c>
      <c r="V523" s="215">
        <f>U523*H523</f>
        <v>2.5000000000000001E-05</v>
      </c>
      <c r="W523" s="215">
        <v>0</v>
      </c>
      <c r="X523" s="215">
        <f>W523*H523</f>
        <v>0</v>
      </c>
      <c r="Y523" s="216" t="s">
        <v>20</v>
      </c>
      <c r="Z523" s="40"/>
      <c r="AA523" s="40"/>
      <c r="AB523" s="40"/>
      <c r="AC523" s="40"/>
      <c r="AD523" s="40"/>
      <c r="AE523" s="40"/>
      <c r="AR523" s="217" t="s">
        <v>427</v>
      </c>
      <c r="AT523" s="217" t="s">
        <v>269</v>
      </c>
      <c r="AU523" s="217" t="s">
        <v>87</v>
      </c>
      <c r="AY523" s="19" t="s">
        <v>162</v>
      </c>
      <c r="BE523" s="218">
        <f>IF(O523="základní",K523,0)</f>
        <v>0</v>
      </c>
      <c r="BF523" s="218">
        <f>IF(O523="snížená",K523,0)</f>
        <v>0</v>
      </c>
      <c r="BG523" s="218">
        <f>IF(O523="zákl. přenesená",K523,0)</f>
        <v>0</v>
      </c>
      <c r="BH523" s="218">
        <f>IF(O523="sníž. přenesená",K523,0)</f>
        <v>0</v>
      </c>
      <c r="BI523" s="218">
        <f>IF(O523="nulová",K523,0)</f>
        <v>0</v>
      </c>
      <c r="BJ523" s="19" t="s">
        <v>85</v>
      </c>
      <c r="BK523" s="218">
        <f>ROUND(P523*H523,2)</f>
        <v>0</v>
      </c>
      <c r="BL523" s="19" t="s">
        <v>290</v>
      </c>
      <c r="BM523" s="217" t="s">
        <v>649</v>
      </c>
    </row>
    <row r="524" s="2" customFormat="1">
      <c r="A524" s="40"/>
      <c r="B524" s="41"/>
      <c r="C524" s="42"/>
      <c r="D524" s="219" t="s">
        <v>171</v>
      </c>
      <c r="E524" s="42"/>
      <c r="F524" s="220" t="s">
        <v>648</v>
      </c>
      <c r="G524" s="42"/>
      <c r="H524" s="42"/>
      <c r="I524" s="221"/>
      <c r="J524" s="221"/>
      <c r="K524" s="42"/>
      <c r="L524" s="42"/>
      <c r="M524" s="46"/>
      <c r="N524" s="222"/>
      <c r="O524" s="223"/>
      <c r="P524" s="86"/>
      <c r="Q524" s="86"/>
      <c r="R524" s="86"/>
      <c r="S524" s="86"/>
      <c r="T524" s="86"/>
      <c r="U524" s="86"/>
      <c r="V524" s="86"/>
      <c r="W524" s="86"/>
      <c r="X524" s="86"/>
      <c r="Y524" s="87"/>
      <c r="Z524" s="40"/>
      <c r="AA524" s="40"/>
      <c r="AB524" s="40"/>
      <c r="AC524" s="40"/>
      <c r="AD524" s="40"/>
      <c r="AE524" s="40"/>
      <c r="AT524" s="19" t="s">
        <v>171</v>
      </c>
      <c r="AU524" s="19" t="s">
        <v>87</v>
      </c>
    </row>
    <row r="525" s="2" customFormat="1">
      <c r="A525" s="40"/>
      <c r="B525" s="41"/>
      <c r="C525" s="42"/>
      <c r="D525" s="219" t="s">
        <v>175</v>
      </c>
      <c r="E525" s="42"/>
      <c r="F525" s="226" t="s">
        <v>191</v>
      </c>
      <c r="G525" s="42"/>
      <c r="H525" s="42"/>
      <c r="I525" s="221"/>
      <c r="J525" s="221"/>
      <c r="K525" s="42"/>
      <c r="L525" s="42"/>
      <c r="M525" s="46"/>
      <c r="N525" s="222"/>
      <c r="O525" s="223"/>
      <c r="P525" s="86"/>
      <c r="Q525" s="86"/>
      <c r="R525" s="86"/>
      <c r="S525" s="86"/>
      <c r="T525" s="86"/>
      <c r="U525" s="86"/>
      <c r="V525" s="86"/>
      <c r="W525" s="86"/>
      <c r="X525" s="86"/>
      <c r="Y525" s="87"/>
      <c r="Z525" s="40"/>
      <c r="AA525" s="40"/>
      <c r="AB525" s="40"/>
      <c r="AC525" s="40"/>
      <c r="AD525" s="40"/>
      <c r="AE525" s="40"/>
      <c r="AT525" s="19" t="s">
        <v>175</v>
      </c>
      <c r="AU525" s="19" t="s">
        <v>87</v>
      </c>
    </row>
    <row r="526" s="13" customFormat="1">
      <c r="A526" s="13"/>
      <c r="B526" s="227"/>
      <c r="C526" s="228"/>
      <c r="D526" s="219" t="s">
        <v>177</v>
      </c>
      <c r="E526" s="228"/>
      <c r="F526" s="230" t="s">
        <v>650</v>
      </c>
      <c r="G526" s="228"/>
      <c r="H526" s="231">
        <v>0.025000000000000001</v>
      </c>
      <c r="I526" s="232"/>
      <c r="J526" s="232"/>
      <c r="K526" s="228"/>
      <c r="L526" s="228"/>
      <c r="M526" s="233"/>
      <c r="N526" s="234"/>
      <c r="O526" s="235"/>
      <c r="P526" s="235"/>
      <c r="Q526" s="235"/>
      <c r="R526" s="235"/>
      <c r="S526" s="235"/>
      <c r="T526" s="235"/>
      <c r="U526" s="235"/>
      <c r="V526" s="235"/>
      <c r="W526" s="235"/>
      <c r="X526" s="235"/>
      <c r="Y526" s="236"/>
      <c r="Z526" s="13"/>
      <c r="AA526" s="13"/>
      <c r="AB526" s="13"/>
      <c r="AC526" s="13"/>
      <c r="AD526" s="13"/>
      <c r="AE526" s="13"/>
      <c r="AT526" s="237" t="s">
        <v>177</v>
      </c>
      <c r="AU526" s="237" t="s">
        <v>87</v>
      </c>
      <c r="AV526" s="13" t="s">
        <v>87</v>
      </c>
      <c r="AW526" s="13" t="s">
        <v>4</v>
      </c>
      <c r="AX526" s="13" t="s">
        <v>85</v>
      </c>
      <c r="AY526" s="237" t="s">
        <v>162</v>
      </c>
    </row>
    <row r="527" s="2" customFormat="1">
      <c r="A527" s="40"/>
      <c r="B527" s="41"/>
      <c r="C527" s="205" t="s">
        <v>651</v>
      </c>
      <c r="D527" s="205" t="s">
        <v>164</v>
      </c>
      <c r="E527" s="206" t="s">
        <v>652</v>
      </c>
      <c r="F527" s="207" t="s">
        <v>653</v>
      </c>
      <c r="G527" s="208" t="s">
        <v>90</v>
      </c>
      <c r="H527" s="209">
        <v>0.20399999999999999</v>
      </c>
      <c r="I527" s="210"/>
      <c r="J527" s="210"/>
      <c r="K527" s="211">
        <f>ROUND(P527*H527,2)</f>
        <v>0</v>
      </c>
      <c r="L527" s="207" t="s">
        <v>168</v>
      </c>
      <c r="M527" s="46"/>
      <c r="N527" s="212" t="s">
        <v>20</v>
      </c>
      <c r="O527" s="213" t="s">
        <v>46</v>
      </c>
      <c r="P527" s="214">
        <f>I527+J527</f>
        <v>0</v>
      </c>
      <c r="Q527" s="214">
        <f>ROUND(I527*H527,2)</f>
        <v>0</v>
      </c>
      <c r="R527" s="214">
        <f>ROUND(J527*H527,2)</f>
        <v>0</v>
      </c>
      <c r="S527" s="86"/>
      <c r="T527" s="215">
        <f>S527*H527</f>
        <v>0</v>
      </c>
      <c r="U527" s="215">
        <v>0</v>
      </c>
      <c r="V527" s="215">
        <f>U527*H527</f>
        <v>0</v>
      </c>
      <c r="W527" s="215">
        <v>0</v>
      </c>
      <c r="X527" s="215">
        <f>W527*H527</f>
        <v>0</v>
      </c>
      <c r="Y527" s="216" t="s">
        <v>20</v>
      </c>
      <c r="Z527" s="40"/>
      <c r="AA527" s="40"/>
      <c r="AB527" s="40"/>
      <c r="AC527" s="40"/>
      <c r="AD527" s="40"/>
      <c r="AE527" s="40"/>
      <c r="AR527" s="217" t="s">
        <v>290</v>
      </c>
      <c r="AT527" s="217" t="s">
        <v>164</v>
      </c>
      <c r="AU527" s="217" t="s">
        <v>87</v>
      </c>
      <c r="AY527" s="19" t="s">
        <v>162</v>
      </c>
      <c r="BE527" s="218">
        <f>IF(O527="základní",K527,0)</f>
        <v>0</v>
      </c>
      <c r="BF527" s="218">
        <f>IF(O527="snížená",K527,0)</f>
        <v>0</v>
      </c>
      <c r="BG527" s="218">
        <f>IF(O527="zákl. přenesená",K527,0)</f>
        <v>0</v>
      </c>
      <c r="BH527" s="218">
        <f>IF(O527="sníž. přenesená",K527,0)</f>
        <v>0</v>
      </c>
      <c r="BI527" s="218">
        <f>IF(O527="nulová",K527,0)</f>
        <v>0</v>
      </c>
      <c r="BJ527" s="19" t="s">
        <v>85</v>
      </c>
      <c r="BK527" s="218">
        <f>ROUND(P527*H527,2)</f>
        <v>0</v>
      </c>
      <c r="BL527" s="19" t="s">
        <v>290</v>
      </c>
      <c r="BM527" s="217" t="s">
        <v>654</v>
      </c>
    </row>
    <row r="528" s="2" customFormat="1">
      <c r="A528" s="40"/>
      <c r="B528" s="41"/>
      <c r="C528" s="42"/>
      <c r="D528" s="219" t="s">
        <v>171</v>
      </c>
      <c r="E528" s="42"/>
      <c r="F528" s="220" t="s">
        <v>655</v>
      </c>
      <c r="G528" s="42"/>
      <c r="H528" s="42"/>
      <c r="I528" s="221"/>
      <c r="J528" s="221"/>
      <c r="K528" s="42"/>
      <c r="L528" s="42"/>
      <c r="M528" s="46"/>
      <c r="N528" s="222"/>
      <c r="O528" s="223"/>
      <c r="P528" s="86"/>
      <c r="Q528" s="86"/>
      <c r="R528" s="86"/>
      <c r="S528" s="86"/>
      <c r="T528" s="86"/>
      <c r="U528" s="86"/>
      <c r="V528" s="86"/>
      <c r="W528" s="86"/>
      <c r="X528" s="86"/>
      <c r="Y528" s="87"/>
      <c r="Z528" s="40"/>
      <c r="AA528" s="40"/>
      <c r="AB528" s="40"/>
      <c r="AC528" s="40"/>
      <c r="AD528" s="40"/>
      <c r="AE528" s="40"/>
      <c r="AT528" s="19" t="s">
        <v>171</v>
      </c>
      <c r="AU528" s="19" t="s">
        <v>87</v>
      </c>
    </row>
    <row r="529" s="2" customFormat="1">
      <c r="A529" s="40"/>
      <c r="B529" s="41"/>
      <c r="C529" s="42"/>
      <c r="D529" s="224" t="s">
        <v>173</v>
      </c>
      <c r="E529" s="42"/>
      <c r="F529" s="225" t="s">
        <v>656</v>
      </c>
      <c r="G529" s="42"/>
      <c r="H529" s="42"/>
      <c r="I529" s="221"/>
      <c r="J529" s="221"/>
      <c r="K529" s="42"/>
      <c r="L529" s="42"/>
      <c r="M529" s="46"/>
      <c r="N529" s="222"/>
      <c r="O529" s="223"/>
      <c r="P529" s="86"/>
      <c r="Q529" s="86"/>
      <c r="R529" s="86"/>
      <c r="S529" s="86"/>
      <c r="T529" s="86"/>
      <c r="U529" s="86"/>
      <c r="V529" s="86"/>
      <c r="W529" s="86"/>
      <c r="X529" s="86"/>
      <c r="Y529" s="87"/>
      <c r="Z529" s="40"/>
      <c r="AA529" s="40"/>
      <c r="AB529" s="40"/>
      <c r="AC529" s="40"/>
      <c r="AD529" s="40"/>
      <c r="AE529" s="40"/>
      <c r="AT529" s="19" t="s">
        <v>173</v>
      </c>
      <c r="AU529" s="19" t="s">
        <v>87</v>
      </c>
    </row>
    <row r="530" s="2" customFormat="1">
      <c r="A530" s="40"/>
      <c r="B530" s="41"/>
      <c r="C530" s="42"/>
      <c r="D530" s="219" t="s">
        <v>175</v>
      </c>
      <c r="E530" s="42"/>
      <c r="F530" s="226" t="s">
        <v>191</v>
      </c>
      <c r="G530" s="42"/>
      <c r="H530" s="42"/>
      <c r="I530" s="221"/>
      <c r="J530" s="221"/>
      <c r="K530" s="42"/>
      <c r="L530" s="42"/>
      <c r="M530" s="46"/>
      <c r="N530" s="222"/>
      <c r="O530" s="223"/>
      <c r="P530" s="86"/>
      <c r="Q530" s="86"/>
      <c r="R530" s="86"/>
      <c r="S530" s="86"/>
      <c r="T530" s="86"/>
      <c r="U530" s="86"/>
      <c r="V530" s="86"/>
      <c r="W530" s="86"/>
      <c r="X530" s="86"/>
      <c r="Y530" s="87"/>
      <c r="Z530" s="40"/>
      <c r="AA530" s="40"/>
      <c r="AB530" s="40"/>
      <c r="AC530" s="40"/>
      <c r="AD530" s="40"/>
      <c r="AE530" s="40"/>
      <c r="AT530" s="19" t="s">
        <v>175</v>
      </c>
      <c r="AU530" s="19" t="s">
        <v>87</v>
      </c>
    </row>
    <row r="531" s="14" customFormat="1">
      <c r="A531" s="14"/>
      <c r="B531" s="238"/>
      <c r="C531" s="239"/>
      <c r="D531" s="219" t="s">
        <v>177</v>
      </c>
      <c r="E531" s="240" t="s">
        <v>20</v>
      </c>
      <c r="F531" s="241" t="s">
        <v>632</v>
      </c>
      <c r="G531" s="239"/>
      <c r="H531" s="240" t="s">
        <v>20</v>
      </c>
      <c r="I531" s="242"/>
      <c r="J531" s="242"/>
      <c r="K531" s="239"/>
      <c r="L531" s="239"/>
      <c r="M531" s="243"/>
      <c r="N531" s="244"/>
      <c r="O531" s="245"/>
      <c r="P531" s="245"/>
      <c r="Q531" s="245"/>
      <c r="R531" s="245"/>
      <c r="S531" s="245"/>
      <c r="T531" s="245"/>
      <c r="U531" s="245"/>
      <c r="V531" s="245"/>
      <c r="W531" s="245"/>
      <c r="X531" s="245"/>
      <c r="Y531" s="246"/>
      <c r="Z531" s="14"/>
      <c r="AA531" s="14"/>
      <c r="AB531" s="14"/>
      <c r="AC531" s="14"/>
      <c r="AD531" s="14"/>
      <c r="AE531" s="14"/>
      <c r="AT531" s="247" t="s">
        <v>177</v>
      </c>
      <c r="AU531" s="247" t="s">
        <v>87</v>
      </c>
      <c r="AV531" s="14" t="s">
        <v>85</v>
      </c>
      <c r="AW531" s="14" t="s">
        <v>5</v>
      </c>
      <c r="AX531" s="14" t="s">
        <v>77</v>
      </c>
      <c r="AY531" s="247" t="s">
        <v>162</v>
      </c>
    </row>
    <row r="532" s="13" customFormat="1">
      <c r="A532" s="13"/>
      <c r="B532" s="227"/>
      <c r="C532" s="228"/>
      <c r="D532" s="219" t="s">
        <v>177</v>
      </c>
      <c r="E532" s="229" t="s">
        <v>20</v>
      </c>
      <c r="F532" s="230" t="s">
        <v>633</v>
      </c>
      <c r="G532" s="228"/>
      <c r="H532" s="231">
        <v>6.0519999999999996</v>
      </c>
      <c r="I532" s="232"/>
      <c r="J532" s="232"/>
      <c r="K532" s="228"/>
      <c r="L532" s="228"/>
      <c r="M532" s="233"/>
      <c r="N532" s="234"/>
      <c r="O532" s="235"/>
      <c r="P532" s="235"/>
      <c r="Q532" s="235"/>
      <c r="R532" s="235"/>
      <c r="S532" s="235"/>
      <c r="T532" s="235"/>
      <c r="U532" s="235"/>
      <c r="V532" s="235"/>
      <c r="W532" s="235"/>
      <c r="X532" s="235"/>
      <c r="Y532" s="236"/>
      <c r="Z532" s="13"/>
      <c r="AA532" s="13"/>
      <c r="AB532" s="13"/>
      <c r="AC532" s="13"/>
      <c r="AD532" s="13"/>
      <c r="AE532" s="13"/>
      <c r="AT532" s="237" t="s">
        <v>177</v>
      </c>
      <c r="AU532" s="237" t="s">
        <v>87</v>
      </c>
      <c r="AV532" s="13" t="s">
        <v>87</v>
      </c>
      <c r="AW532" s="13" t="s">
        <v>5</v>
      </c>
      <c r="AX532" s="13" t="s">
        <v>77</v>
      </c>
      <c r="AY532" s="237" t="s">
        <v>162</v>
      </c>
    </row>
    <row r="533" s="13" customFormat="1">
      <c r="A533" s="13"/>
      <c r="B533" s="227"/>
      <c r="C533" s="228"/>
      <c r="D533" s="219" t="s">
        <v>177</v>
      </c>
      <c r="E533" s="229" t="s">
        <v>20</v>
      </c>
      <c r="F533" s="230" t="s">
        <v>634</v>
      </c>
      <c r="G533" s="228"/>
      <c r="H533" s="231">
        <v>0.20399999999999999</v>
      </c>
      <c r="I533" s="232"/>
      <c r="J533" s="232"/>
      <c r="K533" s="228"/>
      <c r="L533" s="228"/>
      <c r="M533" s="233"/>
      <c r="N533" s="234"/>
      <c r="O533" s="235"/>
      <c r="P533" s="235"/>
      <c r="Q533" s="235"/>
      <c r="R533" s="235"/>
      <c r="S533" s="235"/>
      <c r="T533" s="235"/>
      <c r="U533" s="235"/>
      <c r="V533" s="235"/>
      <c r="W533" s="235"/>
      <c r="X533" s="235"/>
      <c r="Y533" s="236"/>
      <c r="Z533" s="13"/>
      <c r="AA533" s="13"/>
      <c r="AB533" s="13"/>
      <c r="AC533" s="13"/>
      <c r="AD533" s="13"/>
      <c r="AE533" s="13"/>
      <c r="AT533" s="237" t="s">
        <v>177</v>
      </c>
      <c r="AU533" s="237" t="s">
        <v>87</v>
      </c>
      <c r="AV533" s="13" t="s">
        <v>87</v>
      </c>
      <c r="AW533" s="13" t="s">
        <v>5</v>
      </c>
      <c r="AX533" s="13" t="s">
        <v>85</v>
      </c>
      <c r="AY533" s="237" t="s">
        <v>162</v>
      </c>
    </row>
    <row r="534" s="2" customFormat="1" ht="24.15" customHeight="1">
      <c r="A534" s="40"/>
      <c r="B534" s="41"/>
      <c r="C534" s="205" t="s">
        <v>657</v>
      </c>
      <c r="D534" s="205" t="s">
        <v>164</v>
      </c>
      <c r="E534" s="206" t="s">
        <v>658</v>
      </c>
      <c r="F534" s="207" t="s">
        <v>659</v>
      </c>
      <c r="G534" s="208" t="s">
        <v>660</v>
      </c>
      <c r="H534" s="273"/>
      <c r="I534" s="210"/>
      <c r="J534" s="210"/>
      <c r="K534" s="211">
        <f>ROUND(P534*H534,2)</f>
        <v>0</v>
      </c>
      <c r="L534" s="207" t="s">
        <v>168</v>
      </c>
      <c r="M534" s="46"/>
      <c r="N534" s="212" t="s">
        <v>20</v>
      </c>
      <c r="O534" s="213" t="s">
        <v>46</v>
      </c>
      <c r="P534" s="214">
        <f>I534+J534</f>
        <v>0</v>
      </c>
      <c r="Q534" s="214">
        <f>ROUND(I534*H534,2)</f>
        <v>0</v>
      </c>
      <c r="R534" s="214">
        <f>ROUND(J534*H534,2)</f>
        <v>0</v>
      </c>
      <c r="S534" s="86"/>
      <c r="T534" s="215">
        <f>S534*H534</f>
        <v>0</v>
      </c>
      <c r="U534" s="215">
        <v>0</v>
      </c>
      <c r="V534" s="215">
        <f>U534*H534</f>
        <v>0</v>
      </c>
      <c r="W534" s="215">
        <v>0</v>
      </c>
      <c r="X534" s="215">
        <f>W534*H534</f>
        <v>0</v>
      </c>
      <c r="Y534" s="216" t="s">
        <v>20</v>
      </c>
      <c r="Z534" s="40"/>
      <c r="AA534" s="40"/>
      <c r="AB534" s="40"/>
      <c r="AC534" s="40"/>
      <c r="AD534" s="40"/>
      <c r="AE534" s="40"/>
      <c r="AR534" s="217" t="s">
        <v>290</v>
      </c>
      <c r="AT534" s="217" t="s">
        <v>164</v>
      </c>
      <c r="AU534" s="217" t="s">
        <v>87</v>
      </c>
      <c r="AY534" s="19" t="s">
        <v>162</v>
      </c>
      <c r="BE534" s="218">
        <f>IF(O534="základní",K534,0)</f>
        <v>0</v>
      </c>
      <c r="BF534" s="218">
        <f>IF(O534="snížená",K534,0)</f>
        <v>0</v>
      </c>
      <c r="BG534" s="218">
        <f>IF(O534="zákl. přenesená",K534,0)</f>
        <v>0</v>
      </c>
      <c r="BH534" s="218">
        <f>IF(O534="sníž. přenesená",K534,0)</f>
        <v>0</v>
      </c>
      <c r="BI534" s="218">
        <f>IF(O534="nulová",K534,0)</f>
        <v>0</v>
      </c>
      <c r="BJ534" s="19" t="s">
        <v>85</v>
      </c>
      <c r="BK534" s="218">
        <f>ROUND(P534*H534,2)</f>
        <v>0</v>
      </c>
      <c r="BL534" s="19" t="s">
        <v>290</v>
      </c>
      <c r="BM534" s="217" t="s">
        <v>661</v>
      </c>
    </row>
    <row r="535" s="2" customFormat="1">
      <c r="A535" s="40"/>
      <c r="B535" s="41"/>
      <c r="C535" s="42"/>
      <c r="D535" s="219" t="s">
        <v>171</v>
      </c>
      <c r="E535" s="42"/>
      <c r="F535" s="220" t="s">
        <v>662</v>
      </c>
      <c r="G535" s="42"/>
      <c r="H535" s="42"/>
      <c r="I535" s="221"/>
      <c r="J535" s="221"/>
      <c r="K535" s="42"/>
      <c r="L535" s="42"/>
      <c r="M535" s="46"/>
      <c r="N535" s="222"/>
      <c r="O535" s="223"/>
      <c r="P535" s="86"/>
      <c r="Q535" s="86"/>
      <c r="R535" s="86"/>
      <c r="S535" s="86"/>
      <c r="T535" s="86"/>
      <c r="U535" s="86"/>
      <c r="V535" s="86"/>
      <c r="W535" s="86"/>
      <c r="X535" s="86"/>
      <c r="Y535" s="87"/>
      <c r="Z535" s="40"/>
      <c r="AA535" s="40"/>
      <c r="AB535" s="40"/>
      <c r="AC535" s="40"/>
      <c r="AD535" s="40"/>
      <c r="AE535" s="40"/>
      <c r="AT535" s="19" t="s">
        <v>171</v>
      </c>
      <c r="AU535" s="19" t="s">
        <v>87</v>
      </c>
    </row>
    <row r="536" s="2" customFormat="1">
      <c r="A536" s="40"/>
      <c r="B536" s="41"/>
      <c r="C536" s="42"/>
      <c r="D536" s="224" t="s">
        <v>173</v>
      </c>
      <c r="E536" s="42"/>
      <c r="F536" s="225" t="s">
        <v>663</v>
      </c>
      <c r="G536" s="42"/>
      <c r="H536" s="42"/>
      <c r="I536" s="221"/>
      <c r="J536" s="221"/>
      <c r="K536" s="42"/>
      <c r="L536" s="42"/>
      <c r="M536" s="46"/>
      <c r="N536" s="222"/>
      <c r="O536" s="223"/>
      <c r="P536" s="86"/>
      <c r="Q536" s="86"/>
      <c r="R536" s="86"/>
      <c r="S536" s="86"/>
      <c r="T536" s="86"/>
      <c r="U536" s="86"/>
      <c r="V536" s="86"/>
      <c r="W536" s="86"/>
      <c r="X536" s="86"/>
      <c r="Y536" s="87"/>
      <c r="Z536" s="40"/>
      <c r="AA536" s="40"/>
      <c r="AB536" s="40"/>
      <c r="AC536" s="40"/>
      <c r="AD536" s="40"/>
      <c r="AE536" s="40"/>
      <c r="AT536" s="19" t="s">
        <v>173</v>
      </c>
      <c r="AU536" s="19" t="s">
        <v>87</v>
      </c>
    </row>
    <row r="537" s="12" customFormat="1" ht="22.8" customHeight="1">
      <c r="A537" s="12"/>
      <c r="B537" s="188"/>
      <c r="C537" s="189"/>
      <c r="D537" s="190" t="s">
        <v>76</v>
      </c>
      <c r="E537" s="203" t="s">
        <v>664</v>
      </c>
      <c r="F537" s="203" t="s">
        <v>665</v>
      </c>
      <c r="G537" s="189"/>
      <c r="H537" s="189"/>
      <c r="I537" s="192"/>
      <c r="J537" s="192"/>
      <c r="K537" s="204">
        <f>BK537</f>
        <v>0</v>
      </c>
      <c r="L537" s="189"/>
      <c r="M537" s="194"/>
      <c r="N537" s="195"/>
      <c r="O537" s="196"/>
      <c r="P537" s="196"/>
      <c r="Q537" s="197">
        <f>SUM(Q538:Q565)</f>
        <v>0</v>
      </c>
      <c r="R537" s="197">
        <f>SUM(R538:R565)</f>
        <v>0</v>
      </c>
      <c r="S537" s="196"/>
      <c r="T537" s="198">
        <f>SUM(T538:T565)</f>
        <v>0</v>
      </c>
      <c r="U537" s="196"/>
      <c r="V537" s="198">
        <f>SUM(V538:V565)</f>
        <v>3.4410539999999998</v>
      </c>
      <c r="W537" s="196"/>
      <c r="X537" s="198">
        <f>SUM(X538:X565)</f>
        <v>0</v>
      </c>
      <c r="Y537" s="199"/>
      <c r="Z537" s="12"/>
      <c r="AA537" s="12"/>
      <c r="AB537" s="12"/>
      <c r="AC537" s="12"/>
      <c r="AD537" s="12"/>
      <c r="AE537" s="12"/>
      <c r="AR537" s="200" t="s">
        <v>87</v>
      </c>
      <c r="AT537" s="201" t="s">
        <v>76</v>
      </c>
      <c r="AU537" s="201" t="s">
        <v>85</v>
      </c>
      <c r="AY537" s="200" t="s">
        <v>162</v>
      </c>
      <c r="BK537" s="202">
        <f>SUM(BK538:BK565)</f>
        <v>0</v>
      </c>
    </row>
    <row r="538" s="2" customFormat="1" ht="24.15" customHeight="1">
      <c r="A538" s="40"/>
      <c r="B538" s="41"/>
      <c r="C538" s="205" t="s">
        <v>666</v>
      </c>
      <c r="D538" s="205" t="s">
        <v>164</v>
      </c>
      <c r="E538" s="206" t="s">
        <v>667</v>
      </c>
      <c r="F538" s="207" t="s">
        <v>668</v>
      </c>
      <c r="G538" s="208" t="s">
        <v>90</v>
      </c>
      <c r="H538" s="209">
        <v>465.10000000000002</v>
      </c>
      <c r="I538" s="210"/>
      <c r="J538" s="210"/>
      <c r="K538" s="211">
        <f>ROUND(P538*H538,2)</f>
        <v>0</v>
      </c>
      <c r="L538" s="207" t="s">
        <v>168</v>
      </c>
      <c r="M538" s="46"/>
      <c r="N538" s="212" t="s">
        <v>20</v>
      </c>
      <c r="O538" s="213" t="s">
        <v>46</v>
      </c>
      <c r="P538" s="214">
        <f>I538+J538</f>
        <v>0</v>
      </c>
      <c r="Q538" s="214">
        <f>ROUND(I538*H538,2)</f>
        <v>0</v>
      </c>
      <c r="R538" s="214">
        <f>ROUND(J538*H538,2)</f>
        <v>0</v>
      </c>
      <c r="S538" s="86"/>
      <c r="T538" s="215">
        <f>S538*H538</f>
        <v>0</v>
      </c>
      <c r="U538" s="215">
        <v>0.00029999999999999997</v>
      </c>
      <c r="V538" s="215">
        <f>U538*H538</f>
        <v>0.13952999999999999</v>
      </c>
      <c r="W538" s="215">
        <v>0</v>
      </c>
      <c r="X538" s="215">
        <f>W538*H538</f>
        <v>0</v>
      </c>
      <c r="Y538" s="216" t="s">
        <v>20</v>
      </c>
      <c r="Z538" s="40"/>
      <c r="AA538" s="40"/>
      <c r="AB538" s="40"/>
      <c r="AC538" s="40"/>
      <c r="AD538" s="40"/>
      <c r="AE538" s="40"/>
      <c r="AR538" s="217" t="s">
        <v>290</v>
      </c>
      <c r="AT538" s="217" t="s">
        <v>164</v>
      </c>
      <c r="AU538" s="217" t="s">
        <v>87</v>
      </c>
      <c r="AY538" s="19" t="s">
        <v>162</v>
      </c>
      <c r="BE538" s="218">
        <f>IF(O538="základní",K538,0)</f>
        <v>0</v>
      </c>
      <c r="BF538" s="218">
        <f>IF(O538="snížená",K538,0)</f>
        <v>0</v>
      </c>
      <c r="BG538" s="218">
        <f>IF(O538="zákl. přenesená",K538,0)</f>
        <v>0</v>
      </c>
      <c r="BH538" s="218">
        <f>IF(O538="sníž. přenesená",K538,0)</f>
        <v>0</v>
      </c>
      <c r="BI538" s="218">
        <f>IF(O538="nulová",K538,0)</f>
        <v>0</v>
      </c>
      <c r="BJ538" s="19" t="s">
        <v>85</v>
      </c>
      <c r="BK538" s="218">
        <f>ROUND(P538*H538,2)</f>
        <v>0</v>
      </c>
      <c r="BL538" s="19" t="s">
        <v>290</v>
      </c>
      <c r="BM538" s="217" t="s">
        <v>669</v>
      </c>
    </row>
    <row r="539" s="2" customFormat="1">
      <c r="A539" s="40"/>
      <c r="B539" s="41"/>
      <c r="C539" s="42"/>
      <c r="D539" s="219" t="s">
        <v>171</v>
      </c>
      <c r="E539" s="42"/>
      <c r="F539" s="220" t="s">
        <v>670</v>
      </c>
      <c r="G539" s="42"/>
      <c r="H539" s="42"/>
      <c r="I539" s="221"/>
      <c r="J539" s="221"/>
      <c r="K539" s="42"/>
      <c r="L539" s="42"/>
      <c r="M539" s="46"/>
      <c r="N539" s="222"/>
      <c r="O539" s="223"/>
      <c r="P539" s="86"/>
      <c r="Q539" s="86"/>
      <c r="R539" s="86"/>
      <c r="S539" s="86"/>
      <c r="T539" s="86"/>
      <c r="U539" s="86"/>
      <c r="V539" s="86"/>
      <c r="W539" s="86"/>
      <c r="X539" s="86"/>
      <c r="Y539" s="87"/>
      <c r="Z539" s="40"/>
      <c r="AA539" s="40"/>
      <c r="AB539" s="40"/>
      <c r="AC539" s="40"/>
      <c r="AD539" s="40"/>
      <c r="AE539" s="40"/>
      <c r="AT539" s="19" t="s">
        <v>171</v>
      </c>
      <c r="AU539" s="19" t="s">
        <v>87</v>
      </c>
    </row>
    <row r="540" s="2" customFormat="1">
      <c r="A540" s="40"/>
      <c r="B540" s="41"/>
      <c r="C540" s="42"/>
      <c r="D540" s="224" t="s">
        <v>173</v>
      </c>
      <c r="E540" s="42"/>
      <c r="F540" s="225" t="s">
        <v>671</v>
      </c>
      <c r="G540" s="42"/>
      <c r="H540" s="42"/>
      <c r="I540" s="221"/>
      <c r="J540" s="221"/>
      <c r="K540" s="42"/>
      <c r="L540" s="42"/>
      <c r="M540" s="46"/>
      <c r="N540" s="222"/>
      <c r="O540" s="223"/>
      <c r="P540" s="86"/>
      <c r="Q540" s="86"/>
      <c r="R540" s="86"/>
      <c r="S540" s="86"/>
      <c r="T540" s="86"/>
      <c r="U540" s="86"/>
      <c r="V540" s="86"/>
      <c r="W540" s="86"/>
      <c r="X540" s="86"/>
      <c r="Y540" s="87"/>
      <c r="Z540" s="40"/>
      <c r="AA540" s="40"/>
      <c r="AB540" s="40"/>
      <c r="AC540" s="40"/>
      <c r="AD540" s="40"/>
      <c r="AE540" s="40"/>
      <c r="AT540" s="19" t="s">
        <v>173</v>
      </c>
      <c r="AU540" s="19" t="s">
        <v>87</v>
      </c>
    </row>
    <row r="541" s="2" customFormat="1">
      <c r="A541" s="40"/>
      <c r="B541" s="41"/>
      <c r="C541" s="42"/>
      <c r="D541" s="219" t="s">
        <v>175</v>
      </c>
      <c r="E541" s="42"/>
      <c r="F541" s="226" t="s">
        <v>176</v>
      </c>
      <c r="G541" s="42"/>
      <c r="H541" s="42"/>
      <c r="I541" s="221"/>
      <c r="J541" s="221"/>
      <c r="K541" s="42"/>
      <c r="L541" s="42"/>
      <c r="M541" s="46"/>
      <c r="N541" s="222"/>
      <c r="O541" s="223"/>
      <c r="P541" s="86"/>
      <c r="Q541" s="86"/>
      <c r="R541" s="86"/>
      <c r="S541" s="86"/>
      <c r="T541" s="86"/>
      <c r="U541" s="86"/>
      <c r="V541" s="86"/>
      <c r="W541" s="86"/>
      <c r="X541" s="86"/>
      <c r="Y541" s="87"/>
      <c r="Z541" s="40"/>
      <c r="AA541" s="40"/>
      <c r="AB541" s="40"/>
      <c r="AC541" s="40"/>
      <c r="AD541" s="40"/>
      <c r="AE541" s="40"/>
      <c r="AT541" s="19" t="s">
        <v>175</v>
      </c>
      <c r="AU541" s="19" t="s">
        <v>87</v>
      </c>
    </row>
    <row r="542" s="13" customFormat="1">
      <c r="A542" s="13"/>
      <c r="B542" s="227"/>
      <c r="C542" s="228"/>
      <c r="D542" s="219" t="s">
        <v>177</v>
      </c>
      <c r="E542" s="229" t="s">
        <v>20</v>
      </c>
      <c r="F542" s="230" t="s">
        <v>88</v>
      </c>
      <c r="G542" s="228"/>
      <c r="H542" s="231">
        <v>465.10000000000002</v>
      </c>
      <c r="I542" s="232"/>
      <c r="J542" s="232"/>
      <c r="K542" s="228"/>
      <c r="L542" s="228"/>
      <c r="M542" s="233"/>
      <c r="N542" s="234"/>
      <c r="O542" s="235"/>
      <c r="P542" s="235"/>
      <c r="Q542" s="235"/>
      <c r="R542" s="235"/>
      <c r="S542" s="235"/>
      <c r="T542" s="235"/>
      <c r="U542" s="235"/>
      <c r="V542" s="235"/>
      <c r="W542" s="235"/>
      <c r="X542" s="235"/>
      <c r="Y542" s="236"/>
      <c r="Z542" s="13"/>
      <c r="AA542" s="13"/>
      <c r="AB542" s="13"/>
      <c r="AC542" s="13"/>
      <c r="AD542" s="13"/>
      <c r="AE542" s="13"/>
      <c r="AT542" s="237" t="s">
        <v>177</v>
      </c>
      <c r="AU542" s="237" t="s">
        <v>87</v>
      </c>
      <c r="AV542" s="13" t="s">
        <v>87</v>
      </c>
      <c r="AW542" s="13" t="s">
        <v>5</v>
      </c>
      <c r="AX542" s="13" t="s">
        <v>85</v>
      </c>
      <c r="AY542" s="237" t="s">
        <v>162</v>
      </c>
    </row>
    <row r="543" s="2" customFormat="1">
      <c r="A543" s="40"/>
      <c r="B543" s="41"/>
      <c r="C543" s="42"/>
      <c r="D543" s="219" t="s">
        <v>219</v>
      </c>
      <c r="E543" s="42"/>
      <c r="F543" s="259" t="s">
        <v>220</v>
      </c>
      <c r="G543" s="42"/>
      <c r="H543" s="42"/>
      <c r="I543" s="42"/>
      <c r="J543" s="42"/>
      <c r="K543" s="42"/>
      <c r="L543" s="42"/>
      <c r="M543" s="46"/>
      <c r="N543" s="222"/>
      <c r="O543" s="223"/>
      <c r="P543" s="86"/>
      <c r="Q543" s="86"/>
      <c r="R543" s="86"/>
      <c r="S543" s="86"/>
      <c r="T543" s="86"/>
      <c r="U543" s="86"/>
      <c r="V543" s="86"/>
      <c r="W543" s="86"/>
      <c r="X543" s="86"/>
      <c r="Y543" s="87"/>
      <c r="Z543" s="40"/>
      <c r="AA543" s="40"/>
      <c r="AB543" s="40"/>
      <c r="AC543" s="40"/>
      <c r="AD543" s="40"/>
      <c r="AE543" s="40"/>
      <c r="AU543" s="19" t="s">
        <v>87</v>
      </c>
    </row>
    <row r="544" s="2" customFormat="1">
      <c r="A544" s="40"/>
      <c r="B544" s="41"/>
      <c r="C544" s="42"/>
      <c r="D544" s="219" t="s">
        <v>219</v>
      </c>
      <c r="E544" s="42"/>
      <c r="F544" s="260" t="s">
        <v>91</v>
      </c>
      <c r="G544" s="42"/>
      <c r="H544" s="261">
        <v>465.10000000000002</v>
      </c>
      <c r="I544" s="42"/>
      <c r="J544" s="42"/>
      <c r="K544" s="42"/>
      <c r="L544" s="42"/>
      <c r="M544" s="46"/>
      <c r="N544" s="222"/>
      <c r="O544" s="223"/>
      <c r="P544" s="86"/>
      <c r="Q544" s="86"/>
      <c r="R544" s="86"/>
      <c r="S544" s="86"/>
      <c r="T544" s="86"/>
      <c r="U544" s="86"/>
      <c r="V544" s="86"/>
      <c r="W544" s="86"/>
      <c r="X544" s="86"/>
      <c r="Y544" s="87"/>
      <c r="Z544" s="40"/>
      <c r="AA544" s="40"/>
      <c r="AB544" s="40"/>
      <c r="AC544" s="40"/>
      <c r="AD544" s="40"/>
      <c r="AE544" s="40"/>
      <c r="AU544" s="19" t="s">
        <v>87</v>
      </c>
    </row>
    <row r="545" s="2" customFormat="1" ht="24.15" customHeight="1">
      <c r="A545" s="40"/>
      <c r="B545" s="41"/>
      <c r="C545" s="262" t="s">
        <v>672</v>
      </c>
      <c r="D545" s="262" t="s">
        <v>269</v>
      </c>
      <c r="E545" s="263" t="s">
        <v>673</v>
      </c>
      <c r="F545" s="264" t="s">
        <v>674</v>
      </c>
      <c r="G545" s="265" t="s">
        <v>90</v>
      </c>
      <c r="H545" s="266">
        <v>488.35500000000002</v>
      </c>
      <c r="I545" s="267"/>
      <c r="J545" s="268"/>
      <c r="K545" s="269">
        <f>ROUND(P545*H545,2)</f>
        <v>0</v>
      </c>
      <c r="L545" s="264" t="s">
        <v>168</v>
      </c>
      <c r="M545" s="270"/>
      <c r="N545" s="271" t="s">
        <v>20</v>
      </c>
      <c r="O545" s="213" t="s">
        <v>46</v>
      </c>
      <c r="P545" s="214">
        <f>I545+J545</f>
        <v>0</v>
      </c>
      <c r="Q545" s="214">
        <f>ROUND(I545*H545,2)</f>
        <v>0</v>
      </c>
      <c r="R545" s="214">
        <f>ROUND(J545*H545,2)</f>
        <v>0</v>
      </c>
      <c r="S545" s="86"/>
      <c r="T545" s="215">
        <f>S545*H545</f>
        <v>0</v>
      </c>
      <c r="U545" s="215">
        <v>0.0047999999999999996</v>
      </c>
      <c r="V545" s="215">
        <f>U545*H545</f>
        <v>2.3441039999999997</v>
      </c>
      <c r="W545" s="215">
        <v>0</v>
      </c>
      <c r="X545" s="215">
        <f>W545*H545</f>
        <v>0</v>
      </c>
      <c r="Y545" s="216" t="s">
        <v>20</v>
      </c>
      <c r="Z545" s="40"/>
      <c r="AA545" s="40"/>
      <c r="AB545" s="40"/>
      <c r="AC545" s="40"/>
      <c r="AD545" s="40"/>
      <c r="AE545" s="40"/>
      <c r="AR545" s="217" t="s">
        <v>427</v>
      </c>
      <c r="AT545" s="217" t="s">
        <v>269</v>
      </c>
      <c r="AU545" s="217" t="s">
        <v>87</v>
      </c>
      <c r="AY545" s="19" t="s">
        <v>162</v>
      </c>
      <c r="BE545" s="218">
        <f>IF(O545="základní",K545,0)</f>
        <v>0</v>
      </c>
      <c r="BF545" s="218">
        <f>IF(O545="snížená",K545,0)</f>
        <v>0</v>
      </c>
      <c r="BG545" s="218">
        <f>IF(O545="zákl. přenesená",K545,0)</f>
        <v>0</v>
      </c>
      <c r="BH545" s="218">
        <f>IF(O545="sníž. přenesená",K545,0)</f>
        <v>0</v>
      </c>
      <c r="BI545" s="218">
        <f>IF(O545="nulová",K545,0)</f>
        <v>0</v>
      </c>
      <c r="BJ545" s="19" t="s">
        <v>85</v>
      </c>
      <c r="BK545" s="218">
        <f>ROUND(P545*H545,2)</f>
        <v>0</v>
      </c>
      <c r="BL545" s="19" t="s">
        <v>290</v>
      </c>
      <c r="BM545" s="217" t="s">
        <v>675</v>
      </c>
    </row>
    <row r="546" s="2" customFormat="1">
      <c r="A546" s="40"/>
      <c r="B546" s="41"/>
      <c r="C546" s="42"/>
      <c r="D546" s="219" t="s">
        <v>171</v>
      </c>
      <c r="E546" s="42"/>
      <c r="F546" s="220" t="s">
        <v>674</v>
      </c>
      <c r="G546" s="42"/>
      <c r="H546" s="42"/>
      <c r="I546" s="221"/>
      <c r="J546" s="221"/>
      <c r="K546" s="42"/>
      <c r="L546" s="42"/>
      <c r="M546" s="46"/>
      <c r="N546" s="222"/>
      <c r="O546" s="223"/>
      <c r="P546" s="86"/>
      <c r="Q546" s="86"/>
      <c r="R546" s="86"/>
      <c r="S546" s="86"/>
      <c r="T546" s="86"/>
      <c r="U546" s="86"/>
      <c r="V546" s="86"/>
      <c r="W546" s="86"/>
      <c r="X546" s="86"/>
      <c r="Y546" s="87"/>
      <c r="Z546" s="40"/>
      <c r="AA546" s="40"/>
      <c r="AB546" s="40"/>
      <c r="AC546" s="40"/>
      <c r="AD546" s="40"/>
      <c r="AE546" s="40"/>
      <c r="AT546" s="19" t="s">
        <v>171</v>
      </c>
      <c r="AU546" s="19" t="s">
        <v>87</v>
      </c>
    </row>
    <row r="547" s="2" customFormat="1">
      <c r="A547" s="40"/>
      <c r="B547" s="41"/>
      <c r="C547" s="42"/>
      <c r="D547" s="219" t="s">
        <v>175</v>
      </c>
      <c r="E547" s="42"/>
      <c r="F547" s="226" t="s">
        <v>176</v>
      </c>
      <c r="G547" s="42"/>
      <c r="H547" s="42"/>
      <c r="I547" s="221"/>
      <c r="J547" s="221"/>
      <c r="K547" s="42"/>
      <c r="L547" s="42"/>
      <c r="M547" s="46"/>
      <c r="N547" s="222"/>
      <c r="O547" s="223"/>
      <c r="P547" s="86"/>
      <c r="Q547" s="86"/>
      <c r="R547" s="86"/>
      <c r="S547" s="86"/>
      <c r="T547" s="86"/>
      <c r="U547" s="86"/>
      <c r="V547" s="86"/>
      <c r="W547" s="86"/>
      <c r="X547" s="86"/>
      <c r="Y547" s="87"/>
      <c r="Z547" s="40"/>
      <c r="AA547" s="40"/>
      <c r="AB547" s="40"/>
      <c r="AC547" s="40"/>
      <c r="AD547" s="40"/>
      <c r="AE547" s="40"/>
      <c r="AT547" s="19" t="s">
        <v>175</v>
      </c>
      <c r="AU547" s="19" t="s">
        <v>87</v>
      </c>
    </row>
    <row r="548" s="13" customFormat="1">
      <c r="A548" s="13"/>
      <c r="B548" s="227"/>
      <c r="C548" s="228"/>
      <c r="D548" s="219" t="s">
        <v>177</v>
      </c>
      <c r="E548" s="228"/>
      <c r="F548" s="230" t="s">
        <v>676</v>
      </c>
      <c r="G548" s="228"/>
      <c r="H548" s="231">
        <v>488.35500000000002</v>
      </c>
      <c r="I548" s="232"/>
      <c r="J548" s="232"/>
      <c r="K548" s="228"/>
      <c r="L548" s="228"/>
      <c r="M548" s="233"/>
      <c r="N548" s="234"/>
      <c r="O548" s="235"/>
      <c r="P548" s="235"/>
      <c r="Q548" s="235"/>
      <c r="R548" s="235"/>
      <c r="S548" s="235"/>
      <c r="T548" s="235"/>
      <c r="U548" s="235"/>
      <c r="V548" s="235"/>
      <c r="W548" s="235"/>
      <c r="X548" s="235"/>
      <c r="Y548" s="236"/>
      <c r="Z548" s="13"/>
      <c r="AA548" s="13"/>
      <c r="AB548" s="13"/>
      <c r="AC548" s="13"/>
      <c r="AD548" s="13"/>
      <c r="AE548" s="13"/>
      <c r="AT548" s="237" t="s">
        <v>177</v>
      </c>
      <c r="AU548" s="237" t="s">
        <v>87</v>
      </c>
      <c r="AV548" s="13" t="s">
        <v>87</v>
      </c>
      <c r="AW548" s="13" t="s">
        <v>4</v>
      </c>
      <c r="AX548" s="13" t="s">
        <v>85</v>
      </c>
      <c r="AY548" s="237" t="s">
        <v>162</v>
      </c>
    </row>
    <row r="549" s="2" customFormat="1" ht="24.15" customHeight="1">
      <c r="A549" s="40"/>
      <c r="B549" s="41"/>
      <c r="C549" s="205" t="s">
        <v>677</v>
      </c>
      <c r="D549" s="205" t="s">
        <v>164</v>
      </c>
      <c r="E549" s="206" t="s">
        <v>667</v>
      </c>
      <c r="F549" s="207" t="s">
        <v>668</v>
      </c>
      <c r="G549" s="208" t="s">
        <v>90</v>
      </c>
      <c r="H549" s="209">
        <v>295.5</v>
      </c>
      <c r="I549" s="210"/>
      <c r="J549" s="210"/>
      <c r="K549" s="211">
        <f>ROUND(P549*H549,2)</f>
        <v>0</v>
      </c>
      <c r="L549" s="207" t="s">
        <v>168</v>
      </c>
      <c r="M549" s="46"/>
      <c r="N549" s="212" t="s">
        <v>20</v>
      </c>
      <c r="O549" s="213" t="s">
        <v>46</v>
      </c>
      <c r="P549" s="214">
        <f>I549+J549</f>
        <v>0</v>
      </c>
      <c r="Q549" s="214">
        <f>ROUND(I549*H549,2)</f>
        <v>0</v>
      </c>
      <c r="R549" s="214">
        <f>ROUND(J549*H549,2)</f>
        <v>0</v>
      </c>
      <c r="S549" s="86"/>
      <c r="T549" s="215">
        <f>S549*H549</f>
        <v>0</v>
      </c>
      <c r="U549" s="215">
        <v>0.00029999999999999997</v>
      </c>
      <c r="V549" s="215">
        <f>U549*H549</f>
        <v>0.088649999999999993</v>
      </c>
      <c r="W549" s="215">
        <v>0</v>
      </c>
      <c r="X549" s="215">
        <f>W549*H549</f>
        <v>0</v>
      </c>
      <c r="Y549" s="216" t="s">
        <v>20</v>
      </c>
      <c r="Z549" s="40"/>
      <c r="AA549" s="40"/>
      <c r="AB549" s="40"/>
      <c r="AC549" s="40"/>
      <c r="AD549" s="40"/>
      <c r="AE549" s="40"/>
      <c r="AR549" s="217" t="s">
        <v>290</v>
      </c>
      <c r="AT549" s="217" t="s">
        <v>164</v>
      </c>
      <c r="AU549" s="217" t="s">
        <v>87</v>
      </c>
      <c r="AY549" s="19" t="s">
        <v>162</v>
      </c>
      <c r="BE549" s="218">
        <f>IF(O549="základní",K549,0)</f>
        <v>0</v>
      </c>
      <c r="BF549" s="218">
        <f>IF(O549="snížená",K549,0)</f>
        <v>0</v>
      </c>
      <c r="BG549" s="218">
        <f>IF(O549="zákl. přenesená",K549,0)</f>
        <v>0</v>
      </c>
      <c r="BH549" s="218">
        <f>IF(O549="sníž. přenesená",K549,0)</f>
        <v>0</v>
      </c>
      <c r="BI549" s="218">
        <f>IF(O549="nulová",K549,0)</f>
        <v>0</v>
      </c>
      <c r="BJ549" s="19" t="s">
        <v>85</v>
      </c>
      <c r="BK549" s="218">
        <f>ROUND(P549*H549,2)</f>
        <v>0</v>
      </c>
      <c r="BL549" s="19" t="s">
        <v>290</v>
      </c>
      <c r="BM549" s="217" t="s">
        <v>678</v>
      </c>
    </row>
    <row r="550" s="2" customFormat="1">
      <c r="A550" s="40"/>
      <c r="B550" s="41"/>
      <c r="C550" s="42"/>
      <c r="D550" s="219" t="s">
        <v>171</v>
      </c>
      <c r="E550" s="42"/>
      <c r="F550" s="220" t="s">
        <v>670</v>
      </c>
      <c r="G550" s="42"/>
      <c r="H550" s="42"/>
      <c r="I550" s="221"/>
      <c r="J550" s="221"/>
      <c r="K550" s="42"/>
      <c r="L550" s="42"/>
      <c r="M550" s="46"/>
      <c r="N550" s="222"/>
      <c r="O550" s="223"/>
      <c r="P550" s="86"/>
      <c r="Q550" s="86"/>
      <c r="R550" s="86"/>
      <c r="S550" s="86"/>
      <c r="T550" s="86"/>
      <c r="U550" s="86"/>
      <c r="V550" s="86"/>
      <c r="W550" s="86"/>
      <c r="X550" s="86"/>
      <c r="Y550" s="87"/>
      <c r="Z550" s="40"/>
      <c r="AA550" s="40"/>
      <c r="AB550" s="40"/>
      <c r="AC550" s="40"/>
      <c r="AD550" s="40"/>
      <c r="AE550" s="40"/>
      <c r="AT550" s="19" t="s">
        <v>171</v>
      </c>
      <c r="AU550" s="19" t="s">
        <v>87</v>
      </c>
    </row>
    <row r="551" s="2" customFormat="1">
      <c r="A551" s="40"/>
      <c r="B551" s="41"/>
      <c r="C551" s="42"/>
      <c r="D551" s="224" t="s">
        <v>173</v>
      </c>
      <c r="E551" s="42"/>
      <c r="F551" s="225" t="s">
        <v>671</v>
      </c>
      <c r="G551" s="42"/>
      <c r="H551" s="42"/>
      <c r="I551" s="221"/>
      <c r="J551" s="221"/>
      <c r="K551" s="42"/>
      <c r="L551" s="42"/>
      <c r="M551" s="46"/>
      <c r="N551" s="222"/>
      <c r="O551" s="223"/>
      <c r="P551" s="86"/>
      <c r="Q551" s="86"/>
      <c r="R551" s="86"/>
      <c r="S551" s="86"/>
      <c r="T551" s="86"/>
      <c r="U551" s="86"/>
      <c r="V551" s="86"/>
      <c r="W551" s="86"/>
      <c r="X551" s="86"/>
      <c r="Y551" s="87"/>
      <c r="Z551" s="40"/>
      <c r="AA551" s="40"/>
      <c r="AB551" s="40"/>
      <c r="AC551" s="40"/>
      <c r="AD551" s="40"/>
      <c r="AE551" s="40"/>
      <c r="AT551" s="19" t="s">
        <v>173</v>
      </c>
      <c r="AU551" s="19" t="s">
        <v>87</v>
      </c>
    </row>
    <row r="552" s="2" customFormat="1">
      <c r="A552" s="40"/>
      <c r="B552" s="41"/>
      <c r="C552" s="42"/>
      <c r="D552" s="219" t="s">
        <v>175</v>
      </c>
      <c r="E552" s="42"/>
      <c r="F552" s="226" t="s">
        <v>679</v>
      </c>
      <c r="G552" s="42"/>
      <c r="H552" s="42"/>
      <c r="I552" s="221"/>
      <c r="J552" s="221"/>
      <c r="K552" s="42"/>
      <c r="L552" s="42"/>
      <c r="M552" s="46"/>
      <c r="N552" s="222"/>
      <c r="O552" s="223"/>
      <c r="P552" s="86"/>
      <c r="Q552" s="86"/>
      <c r="R552" s="86"/>
      <c r="S552" s="86"/>
      <c r="T552" s="86"/>
      <c r="U552" s="86"/>
      <c r="V552" s="86"/>
      <c r="W552" s="86"/>
      <c r="X552" s="86"/>
      <c r="Y552" s="87"/>
      <c r="Z552" s="40"/>
      <c r="AA552" s="40"/>
      <c r="AB552" s="40"/>
      <c r="AC552" s="40"/>
      <c r="AD552" s="40"/>
      <c r="AE552" s="40"/>
      <c r="AT552" s="19" t="s">
        <v>175</v>
      </c>
      <c r="AU552" s="19" t="s">
        <v>87</v>
      </c>
    </row>
    <row r="553" s="13" customFormat="1">
      <c r="A553" s="13"/>
      <c r="B553" s="227"/>
      <c r="C553" s="228"/>
      <c r="D553" s="219" t="s">
        <v>177</v>
      </c>
      <c r="E553" s="229" t="s">
        <v>20</v>
      </c>
      <c r="F553" s="230" t="s">
        <v>93</v>
      </c>
      <c r="G553" s="228"/>
      <c r="H553" s="231">
        <v>295.5</v>
      </c>
      <c r="I553" s="232"/>
      <c r="J553" s="232"/>
      <c r="K553" s="228"/>
      <c r="L553" s="228"/>
      <c r="M553" s="233"/>
      <c r="N553" s="234"/>
      <c r="O553" s="235"/>
      <c r="P553" s="235"/>
      <c r="Q553" s="235"/>
      <c r="R553" s="235"/>
      <c r="S553" s="235"/>
      <c r="T553" s="235"/>
      <c r="U553" s="235"/>
      <c r="V553" s="235"/>
      <c r="W553" s="235"/>
      <c r="X553" s="235"/>
      <c r="Y553" s="236"/>
      <c r="Z553" s="13"/>
      <c r="AA553" s="13"/>
      <c r="AB553" s="13"/>
      <c r="AC553" s="13"/>
      <c r="AD553" s="13"/>
      <c r="AE553" s="13"/>
      <c r="AT553" s="237" t="s">
        <v>177</v>
      </c>
      <c r="AU553" s="237" t="s">
        <v>87</v>
      </c>
      <c r="AV553" s="13" t="s">
        <v>87</v>
      </c>
      <c r="AW553" s="13" t="s">
        <v>5</v>
      </c>
      <c r="AX553" s="13" t="s">
        <v>85</v>
      </c>
      <c r="AY553" s="237" t="s">
        <v>162</v>
      </c>
    </row>
    <row r="554" s="2" customFormat="1">
      <c r="A554" s="40"/>
      <c r="B554" s="41"/>
      <c r="C554" s="42"/>
      <c r="D554" s="219" t="s">
        <v>219</v>
      </c>
      <c r="E554" s="42"/>
      <c r="F554" s="259" t="s">
        <v>305</v>
      </c>
      <c r="G554" s="42"/>
      <c r="H554" s="42"/>
      <c r="I554" s="42"/>
      <c r="J554" s="42"/>
      <c r="K554" s="42"/>
      <c r="L554" s="42"/>
      <c r="M554" s="46"/>
      <c r="N554" s="222"/>
      <c r="O554" s="223"/>
      <c r="P554" s="86"/>
      <c r="Q554" s="86"/>
      <c r="R554" s="86"/>
      <c r="S554" s="86"/>
      <c r="T554" s="86"/>
      <c r="U554" s="86"/>
      <c r="V554" s="86"/>
      <c r="W554" s="86"/>
      <c r="X554" s="86"/>
      <c r="Y554" s="87"/>
      <c r="Z554" s="40"/>
      <c r="AA554" s="40"/>
      <c r="AB554" s="40"/>
      <c r="AC554" s="40"/>
      <c r="AD554" s="40"/>
      <c r="AE554" s="40"/>
      <c r="AU554" s="19" t="s">
        <v>87</v>
      </c>
    </row>
    <row r="555" s="2" customFormat="1">
      <c r="A555" s="40"/>
      <c r="B555" s="41"/>
      <c r="C555" s="42"/>
      <c r="D555" s="219" t="s">
        <v>219</v>
      </c>
      <c r="E555" s="42"/>
      <c r="F555" s="260" t="s">
        <v>95</v>
      </c>
      <c r="G555" s="42"/>
      <c r="H555" s="261">
        <v>295.5</v>
      </c>
      <c r="I555" s="42"/>
      <c r="J555" s="42"/>
      <c r="K555" s="42"/>
      <c r="L555" s="42"/>
      <c r="M555" s="46"/>
      <c r="N555" s="222"/>
      <c r="O555" s="223"/>
      <c r="P555" s="86"/>
      <c r="Q555" s="86"/>
      <c r="R555" s="86"/>
      <c r="S555" s="86"/>
      <c r="T555" s="86"/>
      <c r="U555" s="86"/>
      <c r="V555" s="86"/>
      <c r="W555" s="86"/>
      <c r="X555" s="86"/>
      <c r="Y555" s="87"/>
      <c r="Z555" s="40"/>
      <c r="AA555" s="40"/>
      <c r="AB555" s="40"/>
      <c r="AC555" s="40"/>
      <c r="AD555" s="40"/>
      <c r="AE555" s="40"/>
      <c r="AU555" s="19" t="s">
        <v>87</v>
      </c>
    </row>
    <row r="556" s="2" customFormat="1" ht="24.15" customHeight="1">
      <c r="A556" s="40"/>
      <c r="B556" s="41"/>
      <c r="C556" s="262" t="s">
        <v>680</v>
      </c>
      <c r="D556" s="262" t="s">
        <v>269</v>
      </c>
      <c r="E556" s="263" t="s">
        <v>681</v>
      </c>
      <c r="F556" s="264" t="s">
        <v>682</v>
      </c>
      <c r="G556" s="265" t="s">
        <v>90</v>
      </c>
      <c r="H556" s="266">
        <v>310.27499999999998</v>
      </c>
      <c r="I556" s="267"/>
      <c r="J556" s="268"/>
      <c r="K556" s="269">
        <f>ROUND(P556*H556,2)</f>
        <v>0</v>
      </c>
      <c r="L556" s="264" t="s">
        <v>168</v>
      </c>
      <c r="M556" s="270"/>
      <c r="N556" s="271" t="s">
        <v>20</v>
      </c>
      <c r="O556" s="213" t="s">
        <v>46</v>
      </c>
      <c r="P556" s="214">
        <f>I556+J556</f>
        <v>0</v>
      </c>
      <c r="Q556" s="214">
        <f>ROUND(I556*H556,2)</f>
        <v>0</v>
      </c>
      <c r="R556" s="214">
        <f>ROUND(J556*H556,2)</f>
        <v>0</v>
      </c>
      <c r="S556" s="86"/>
      <c r="T556" s="215">
        <f>S556*H556</f>
        <v>0</v>
      </c>
      <c r="U556" s="215">
        <v>0.0028</v>
      </c>
      <c r="V556" s="215">
        <f>U556*H556</f>
        <v>0.86876999999999993</v>
      </c>
      <c r="W556" s="215">
        <v>0</v>
      </c>
      <c r="X556" s="215">
        <f>W556*H556</f>
        <v>0</v>
      </c>
      <c r="Y556" s="216" t="s">
        <v>20</v>
      </c>
      <c r="Z556" s="40"/>
      <c r="AA556" s="40"/>
      <c r="AB556" s="40"/>
      <c r="AC556" s="40"/>
      <c r="AD556" s="40"/>
      <c r="AE556" s="40"/>
      <c r="AR556" s="217" t="s">
        <v>427</v>
      </c>
      <c r="AT556" s="217" t="s">
        <v>269</v>
      </c>
      <c r="AU556" s="217" t="s">
        <v>87</v>
      </c>
      <c r="AY556" s="19" t="s">
        <v>162</v>
      </c>
      <c r="BE556" s="218">
        <f>IF(O556="základní",K556,0)</f>
        <v>0</v>
      </c>
      <c r="BF556" s="218">
        <f>IF(O556="snížená",K556,0)</f>
        <v>0</v>
      </c>
      <c r="BG556" s="218">
        <f>IF(O556="zákl. přenesená",K556,0)</f>
        <v>0</v>
      </c>
      <c r="BH556" s="218">
        <f>IF(O556="sníž. přenesená",K556,0)</f>
        <v>0</v>
      </c>
      <c r="BI556" s="218">
        <f>IF(O556="nulová",K556,0)</f>
        <v>0</v>
      </c>
      <c r="BJ556" s="19" t="s">
        <v>85</v>
      </c>
      <c r="BK556" s="218">
        <f>ROUND(P556*H556,2)</f>
        <v>0</v>
      </c>
      <c r="BL556" s="19" t="s">
        <v>290</v>
      </c>
      <c r="BM556" s="217" t="s">
        <v>683</v>
      </c>
    </row>
    <row r="557" s="2" customFormat="1">
      <c r="A557" s="40"/>
      <c r="B557" s="41"/>
      <c r="C557" s="42"/>
      <c r="D557" s="219" t="s">
        <v>171</v>
      </c>
      <c r="E557" s="42"/>
      <c r="F557" s="220" t="s">
        <v>682</v>
      </c>
      <c r="G557" s="42"/>
      <c r="H557" s="42"/>
      <c r="I557" s="221"/>
      <c r="J557" s="221"/>
      <c r="K557" s="42"/>
      <c r="L557" s="42"/>
      <c r="M557" s="46"/>
      <c r="N557" s="222"/>
      <c r="O557" s="223"/>
      <c r="P557" s="86"/>
      <c r="Q557" s="86"/>
      <c r="R557" s="86"/>
      <c r="S557" s="86"/>
      <c r="T557" s="86"/>
      <c r="U557" s="86"/>
      <c r="V557" s="86"/>
      <c r="W557" s="86"/>
      <c r="X557" s="86"/>
      <c r="Y557" s="87"/>
      <c r="Z557" s="40"/>
      <c r="AA557" s="40"/>
      <c r="AB557" s="40"/>
      <c r="AC557" s="40"/>
      <c r="AD557" s="40"/>
      <c r="AE557" s="40"/>
      <c r="AT557" s="19" t="s">
        <v>171</v>
      </c>
      <c r="AU557" s="19" t="s">
        <v>87</v>
      </c>
    </row>
    <row r="558" s="2" customFormat="1">
      <c r="A558" s="40"/>
      <c r="B558" s="41"/>
      <c r="C558" s="42"/>
      <c r="D558" s="219" t="s">
        <v>175</v>
      </c>
      <c r="E558" s="42"/>
      <c r="F558" s="226" t="s">
        <v>679</v>
      </c>
      <c r="G558" s="42"/>
      <c r="H558" s="42"/>
      <c r="I558" s="221"/>
      <c r="J558" s="221"/>
      <c r="K558" s="42"/>
      <c r="L558" s="42"/>
      <c r="M558" s="46"/>
      <c r="N558" s="222"/>
      <c r="O558" s="223"/>
      <c r="P558" s="86"/>
      <c r="Q558" s="86"/>
      <c r="R558" s="86"/>
      <c r="S558" s="86"/>
      <c r="T558" s="86"/>
      <c r="U558" s="86"/>
      <c r="V558" s="86"/>
      <c r="W558" s="86"/>
      <c r="X558" s="86"/>
      <c r="Y558" s="87"/>
      <c r="Z558" s="40"/>
      <c r="AA558" s="40"/>
      <c r="AB558" s="40"/>
      <c r="AC558" s="40"/>
      <c r="AD558" s="40"/>
      <c r="AE558" s="40"/>
      <c r="AT558" s="19" t="s">
        <v>175</v>
      </c>
      <c r="AU558" s="19" t="s">
        <v>87</v>
      </c>
    </row>
    <row r="559" s="13" customFormat="1">
      <c r="A559" s="13"/>
      <c r="B559" s="227"/>
      <c r="C559" s="228"/>
      <c r="D559" s="219" t="s">
        <v>177</v>
      </c>
      <c r="E559" s="228"/>
      <c r="F559" s="230" t="s">
        <v>684</v>
      </c>
      <c r="G559" s="228"/>
      <c r="H559" s="231">
        <v>310.27499999999998</v>
      </c>
      <c r="I559" s="232"/>
      <c r="J559" s="232"/>
      <c r="K559" s="228"/>
      <c r="L559" s="228"/>
      <c r="M559" s="233"/>
      <c r="N559" s="234"/>
      <c r="O559" s="235"/>
      <c r="P559" s="235"/>
      <c r="Q559" s="235"/>
      <c r="R559" s="235"/>
      <c r="S559" s="235"/>
      <c r="T559" s="235"/>
      <c r="U559" s="235"/>
      <c r="V559" s="235"/>
      <c r="W559" s="235"/>
      <c r="X559" s="235"/>
      <c r="Y559" s="236"/>
      <c r="Z559" s="13"/>
      <c r="AA559" s="13"/>
      <c r="AB559" s="13"/>
      <c r="AC559" s="13"/>
      <c r="AD559" s="13"/>
      <c r="AE559" s="13"/>
      <c r="AT559" s="237" t="s">
        <v>177</v>
      </c>
      <c r="AU559" s="237" t="s">
        <v>87</v>
      </c>
      <c r="AV559" s="13" t="s">
        <v>87</v>
      </c>
      <c r="AW559" s="13" t="s">
        <v>4</v>
      </c>
      <c r="AX559" s="13" t="s">
        <v>85</v>
      </c>
      <c r="AY559" s="237" t="s">
        <v>162</v>
      </c>
    </row>
    <row r="560" s="2" customFormat="1" ht="24.15" customHeight="1">
      <c r="A560" s="40"/>
      <c r="B560" s="41"/>
      <c r="C560" s="205" t="s">
        <v>685</v>
      </c>
      <c r="D560" s="205" t="s">
        <v>164</v>
      </c>
      <c r="E560" s="206" t="s">
        <v>686</v>
      </c>
      <c r="F560" s="207" t="s">
        <v>687</v>
      </c>
      <c r="G560" s="208" t="s">
        <v>248</v>
      </c>
      <c r="H560" s="209">
        <v>3.4409999999999998</v>
      </c>
      <c r="I560" s="210"/>
      <c r="J560" s="210"/>
      <c r="K560" s="211">
        <f>ROUND(P560*H560,2)</f>
        <v>0</v>
      </c>
      <c r="L560" s="207" t="s">
        <v>168</v>
      </c>
      <c r="M560" s="46"/>
      <c r="N560" s="212" t="s">
        <v>20</v>
      </c>
      <c r="O560" s="213" t="s">
        <v>46</v>
      </c>
      <c r="P560" s="214">
        <f>I560+J560</f>
        <v>0</v>
      </c>
      <c r="Q560" s="214">
        <f>ROUND(I560*H560,2)</f>
        <v>0</v>
      </c>
      <c r="R560" s="214">
        <f>ROUND(J560*H560,2)</f>
        <v>0</v>
      </c>
      <c r="S560" s="86"/>
      <c r="T560" s="215">
        <f>S560*H560</f>
        <v>0</v>
      </c>
      <c r="U560" s="215">
        <v>0</v>
      </c>
      <c r="V560" s="215">
        <f>U560*H560</f>
        <v>0</v>
      </c>
      <c r="W560" s="215">
        <v>0</v>
      </c>
      <c r="X560" s="215">
        <f>W560*H560</f>
        <v>0</v>
      </c>
      <c r="Y560" s="216" t="s">
        <v>20</v>
      </c>
      <c r="Z560" s="40"/>
      <c r="AA560" s="40"/>
      <c r="AB560" s="40"/>
      <c r="AC560" s="40"/>
      <c r="AD560" s="40"/>
      <c r="AE560" s="40"/>
      <c r="AR560" s="217" t="s">
        <v>290</v>
      </c>
      <c r="AT560" s="217" t="s">
        <v>164</v>
      </c>
      <c r="AU560" s="217" t="s">
        <v>87</v>
      </c>
      <c r="AY560" s="19" t="s">
        <v>162</v>
      </c>
      <c r="BE560" s="218">
        <f>IF(O560="základní",K560,0)</f>
        <v>0</v>
      </c>
      <c r="BF560" s="218">
        <f>IF(O560="snížená",K560,0)</f>
        <v>0</v>
      </c>
      <c r="BG560" s="218">
        <f>IF(O560="zákl. přenesená",K560,0)</f>
        <v>0</v>
      </c>
      <c r="BH560" s="218">
        <f>IF(O560="sníž. přenesená",K560,0)</f>
        <v>0</v>
      </c>
      <c r="BI560" s="218">
        <f>IF(O560="nulová",K560,0)</f>
        <v>0</v>
      </c>
      <c r="BJ560" s="19" t="s">
        <v>85</v>
      </c>
      <c r="BK560" s="218">
        <f>ROUND(P560*H560,2)</f>
        <v>0</v>
      </c>
      <c r="BL560" s="19" t="s">
        <v>290</v>
      </c>
      <c r="BM560" s="217" t="s">
        <v>688</v>
      </c>
    </row>
    <row r="561" s="2" customFormat="1">
      <c r="A561" s="40"/>
      <c r="B561" s="41"/>
      <c r="C561" s="42"/>
      <c r="D561" s="219" t="s">
        <v>171</v>
      </c>
      <c r="E561" s="42"/>
      <c r="F561" s="220" t="s">
        <v>689</v>
      </c>
      <c r="G561" s="42"/>
      <c r="H561" s="42"/>
      <c r="I561" s="221"/>
      <c r="J561" s="221"/>
      <c r="K561" s="42"/>
      <c r="L561" s="42"/>
      <c r="M561" s="46"/>
      <c r="N561" s="222"/>
      <c r="O561" s="223"/>
      <c r="P561" s="86"/>
      <c r="Q561" s="86"/>
      <c r="R561" s="86"/>
      <c r="S561" s="86"/>
      <c r="T561" s="86"/>
      <c r="U561" s="86"/>
      <c r="V561" s="86"/>
      <c r="W561" s="86"/>
      <c r="X561" s="86"/>
      <c r="Y561" s="87"/>
      <c r="Z561" s="40"/>
      <c r="AA561" s="40"/>
      <c r="AB561" s="40"/>
      <c r="AC561" s="40"/>
      <c r="AD561" s="40"/>
      <c r="AE561" s="40"/>
      <c r="AT561" s="19" t="s">
        <v>171</v>
      </c>
      <c r="AU561" s="19" t="s">
        <v>87</v>
      </c>
    </row>
    <row r="562" s="2" customFormat="1">
      <c r="A562" s="40"/>
      <c r="B562" s="41"/>
      <c r="C562" s="42"/>
      <c r="D562" s="224" t="s">
        <v>173</v>
      </c>
      <c r="E562" s="42"/>
      <c r="F562" s="225" t="s">
        <v>690</v>
      </c>
      <c r="G562" s="42"/>
      <c r="H562" s="42"/>
      <c r="I562" s="221"/>
      <c r="J562" s="221"/>
      <c r="K562" s="42"/>
      <c r="L562" s="42"/>
      <c r="M562" s="46"/>
      <c r="N562" s="222"/>
      <c r="O562" s="223"/>
      <c r="P562" s="86"/>
      <c r="Q562" s="86"/>
      <c r="R562" s="86"/>
      <c r="S562" s="86"/>
      <c r="T562" s="86"/>
      <c r="U562" s="86"/>
      <c r="V562" s="86"/>
      <c r="W562" s="86"/>
      <c r="X562" s="86"/>
      <c r="Y562" s="87"/>
      <c r="Z562" s="40"/>
      <c r="AA562" s="40"/>
      <c r="AB562" s="40"/>
      <c r="AC562" s="40"/>
      <c r="AD562" s="40"/>
      <c r="AE562" s="40"/>
      <c r="AT562" s="19" t="s">
        <v>173</v>
      </c>
      <c r="AU562" s="19" t="s">
        <v>87</v>
      </c>
    </row>
    <row r="563" s="2" customFormat="1" ht="24.15" customHeight="1">
      <c r="A563" s="40"/>
      <c r="B563" s="41"/>
      <c r="C563" s="205" t="s">
        <v>691</v>
      </c>
      <c r="D563" s="205" t="s">
        <v>164</v>
      </c>
      <c r="E563" s="206" t="s">
        <v>692</v>
      </c>
      <c r="F563" s="207" t="s">
        <v>693</v>
      </c>
      <c r="G563" s="208" t="s">
        <v>248</v>
      </c>
      <c r="H563" s="209">
        <v>3.4409999999999998</v>
      </c>
      <c r="I563" s="210"/>
      <c r="J563" s="210"/>
      <c r="K563" s="211">
        <f>ROUND(P563*H563,2)</f>
        <v>0</v>
      </c>
      <c r="L563" s="207" t="s">
        <v>168</v>
      </c>
      <c r="M563" s="46"/>
      <c r="N563" s="212" t="s">
        <v>20</v>
      </c>
      <c r="O563" s="213" t="s">
        <v>46</v>
      </c>
      <c r="P563" s="214">
        <f>I563+J563</f>
        <v>0</v>
      </c>
      <c r="Q563" s="214">
        <f>ROUND(I563*H563,2)</f>
        <v>0</v>
      </c>
      <c r="R563" s="214">
        <f>ROUND(J563*H563,2)</f>
        <v>0</v>
      </c>
      <c r="S563" s="86"/>
      <c r="T563" s="215">
        <f>S563*H563</f>
        <v>0</v>
      </c>
      <c r="U563" s="215">
        <v>0</v>
      </c>
      <c r="V563" s="215">
        <f>U563*H563</f>
        <v>0</v>
      </c>
      <c r="W563" s="215">
        <v>0</v>
      </c>
      <c r="X563" s="215">
        <f>W563*H563</f>
        <v>0</v>
      </c>
      <c r="Y563" s="216" t="s">
        <v>20</v>
      </c>
      <c r="Z563" s="40"/>
      <c r="AA563" s="40"/>
      <c r="AB563" s="40"/>
      <c r="AC563" s="40"/>
      <c r="AD563" s="40"/>
      <c r="AE563" s="40"/>
      <c r="AR563" s="217" t="s">
        <v>290</v>
      </c>
      <c r="AT563" s="217" t="s">
        <v>164</v>
      </c>
      <c r="AU563" s="217" t="s">
        <v>87</v>
      </c>
      <c r="AY563" s="19" t="s">
        <v>162</v>
      </c>
      <c r="BE563" s="218">
        <f>IF(O563="základní",K563,0)</f>
        <v>0</v>
      </c>
      <c r="BF563" s="218">
        <f>IF(O563="snížená",K563,0)</f>
        <v>0</v>
      </c>
      <c r="BG563" s="218">
        <f>IF(O563="zákl. přenesená",K563,0)</f>
        <v>0</v>
      </c>
      <c r="BH563" s="218">
        <f>IF(O563="sníž. přenesená",K563,0)</f>
        <v>0</v>
      </c>
      <c r="BI563" s="218">
        <f>IF(O563="nulová",K563,0)</f>
        <v>0</v>
      </c>
      <c r="BJ563" s="19" t="s">
        <v>85</v>
      </c>
      <c r="BK563" s="218">
        <f>ROUND(P563*H563,2)</f>
        <v>0</v>
      </c>
      <c r="BL563" s="19" t="s">
        <v>290</v>
      </c>
      <c r="BM563" s="217" t="s">
        <v>694</v>
      </c>
    </row>
    <row r="564" s="2" customFormat="1">
      <c r="A564" s="40"/>
      <c r="B564" s="41"/>
      <c r="C564" s="42"/>
      <c r="D564" s="219" t="s">
        <v>171</v>
      </c>
      <c r="E564" s="42"/>
      <c r="F564" s="220" t="s">
        <v>695</v>
      </c>
      <c r="G564" s="42"/>
      <c r="H564" s="42"/>
      <c r="I564" s="221"/>
      <c r="J564" s="221"/>
      <c r="K564" s="42"/>
      <c r="L564" s="42"/>
      <c r="M564" s="46"/>
      <c r="N564" s="222"/>
      <c r="O564" s="223"/>
      <c r="P564" s="86"/>
      <c r="Q564" s="86"/>
      <c r="R564" s="86"/>
      <c r="S564" s="86"/>
      <c r="T564" s="86"/>
      <c r="U564" s="86"/>
      <c r="V564" s="86"/>
      <c r="W564" s="86"/>
      <c r="X564" s="86"/>
      <c r="Y564" s="87"/>
      <c r="Z564" s="40"/>
      <c r="AA564" s="40"/>
      <c r="AB564" s="40"/>
      <c r="AC564" s="40"/>
      <c r="AD564" s="40"/>
      <c r="AE564" s="40"/>
      <c r="AT564" s="19" t="s">
        <v>171</v>
      </c>
      <c r="AU564" s="19" t="s">
        <v>87</v>
      </c>
    </row>
    <row r="565" s="2" customFormat="1">
      <c r="A565" s="40"/>
      <c r="B565" s="41"/>
      <c r="C565" s="42"/>
      <c r="D565" s="224" t="s">
        <v>173</v>
      </c>
      <c r="E565" s="42"/>
      <c r="F565" s="225" t="s">
        <v>696</v>
      </c>
      <c r="G565" s="42"/>
      <c r="H565" s="42"/>
      <c r="I565" s="221"/>
      <c r="J565" s="221"/>
      <c r="K565" s="42"/>
      <c r="L565" s="42"/>
      <c r="M565" s="46"/>
      <c r="N565" s="222"/>
      <c r="O565" s="223"/>
      <c r="P565" s="86"/>
      <c r="Q565" s="86"/>
      <c r="R565" s="86"/>
      <c r="S565" s="86"/>
      <c r="T565" s="86"/>
      <c r="U565" s="86"/>
      <c r="V565" s="86"/>
      <c r="W565" s="86"/>
      <c r="X565" s="86"/>
      <c r="Y565" s="87"/>
      <c r="Z565" s="40"/>
      <c r="AA565" s="40"/>
      <c r="AB565" s="40"/>
      <c r="AC565" s="40"/>
      <c r="AD565" s="40"/>
      <c r="AE565" s="40"/>
      <c r="AT565" s="19" t="s">
        <v>173</v>
      </c>
      <c r="AU565" s="19" t="s">
        <v>87</v>
      </c>
    </row>
    <row r="566" s="12" customFormat="1" ht="22.8" customHeight="1">
      <c r="A566" s="12"/>
      <c r="B566" s="188"/>
      <c r="C566" s="189"/>
      <c r="D566" s="190" t="s">
        <v>76</v>
      </c>
      <c r="E566" s="203" t="s">
        <v>697</v>
      </c>
      <c r="F566" s="203" t="s">
        <v>698</v>
      </c>
      <c r="G566" s="189"/>
      <c r="H566" s="189"/>
      <c r="I566" s="192"/>
      <c r="J566" s="192"/>
      <c r="K566" s="204">
        <f>BK566</f>
        <v>0</v>
      </c>
      <c r="L566" s="189"/>
      <c r="M566" s="194"/>
      <c r="N566" s="195"/>
      <c r="O566" s="196"/>
      <c r="P566" s="196"/>
      <c r="Q566" s="197">
        <f>SUM(Q567:Q586)</f>
        <v>0</v>
      </c>
      <c r="R566" s="197">
        <f>SUM(R567:R586)</f>
        <v>0</v>
      </c>
      <c r="S566" s="196"/>
      <c r="T566" s="198">
        <f>SUM(T567:T586)</f>
        <v>0</v>
      </c>
      <c r="U566" s="196"/>
      <c r="V566" s="198">
        <f>SUM(V567:V586)</f>
        <v>0.064515000000000003</v>
      </c>
      <c r="W566" s="196"/>
      <c r="X566" s="198">
        <f>SUM(X567:X586)</f>
        <v>0</v>
      </c>
      <c r="Y566" s="199"/>
      <c r="Z566" s="12"/>
      <c r="AA566" s="12"/>
      <c r="AB566" s="12"/>
      <c r="AC566" s="12"/>
      <c r="AD566" s="12"/>
      <c r="AE566" s="12"/>
      <c r="AR566" s="200" t="s">
        <v>87</v>
      </c>
      <c r="AT566" s="201" t="s">
        <v>76</v>
      </c>
      <c r="AU566" s="201" t="s">
        <v>85</v>
      </c>
      <c r="AY566" s="200" t="s">
        <v>162</v>
      </c>
      <c r="BK566" s="202">
        <f>SUM(BK567:BK586)</f>
        <v>0</v>
      </c>
    </row>
    <row r="567" s="2" customFormat="1" ht="24.15" customHeight="1">
      <c r="A567" s="40"/>
      <c r="B567" s="41"/>
      <c r="C567" s="205" t="s">
        <v>699</v>
      </c>
      <c r="D567" s="205" t="s">
        <v>164</v>
      </c>
      <c r="E567" s="206" t="s">
        <v>700</v>
      </c>
      <c r="F567" s="207" t="s">
        <v>701</v>
      </c>
      <c r="G567" s="208" t="s">
        <v>550</v>
      </c>
      <c r="H567" s="209">
        <v>1</v>
      </c>
      <c r="I567" s="210"/>
      <c r="J567" s="210"/>
      <c r="K567" s="211">
        <f>ROUND(P567*H567,2)</f>
        <v>0</v>
      </c>
      <c r="L567" s="207" t="s">
        <v>20</v>
      </c>
      <c r="M567" s="46"/>
      <c r="N567" s="212" t="s">
        <v>20</v>
      </c>
      <c r="O567" s="213" t="s">
        <v>46</v>
      </c>
      <c r="P567" s="214">
        <f>I567+J567</f>
        <v>0</v>
      </c>
      <c r="Q567" s="214">
        <f>ROUND(I567*H567,2)</f>
        <v>0</v>
      </c>
      <c r="R567" s="214">
        <f>ROUND(J567*H567,2)</f>
        <v>0</v>
      </c>
      <c r="S567" s="86"/>
      <c r="T567" s="215">
        <f>S567*H567</f>
        <v>0</v>
      </c>
      <c r="U567" s="215">
        <v>0</v>
      </c>
      <c r="V567" s="215">
        <f>U567*H567</f>
        <v>0</v>
      </c>
      <c r="W567" s="215">
        <v>0</v>
      </c>
      <c r="X567" s="215">
        <f>W567*H567</f>
        <v>0</v>
      </c>
      <c r="Y567" s="216" t="s">
        <v>20</v>
      </c>
      <c r="Z567" s="40"/>
      <c r="AA567" s="40"/>
      <c r="AB567" s="40"/>
      <c r="AC567" s="40"/>
      <c r="AD567" s="40"/>
      <c r="AE567" s="40"/>
      <c r="AR567" s="217" t="s">
        <v>290</v>
      </c>
      <c r="AT567" s="217" t="s">
        <v>164</v>
      </c>
      <c r="AU567" s="217" t="s">
        <v>87</v>
      </c>
      <c r="AY567" s="19" t="s">
        <v>162</v>
      </c>
      <c r="BE567" s="218">
        <f>IF(O567="základní",K567,0)</f>
        <v>0</v>
      </c>
      <c r="BF567" s="218">
        <f>IF(O567="snížená",K567,0)</f>
        <v>0</v>
      </c>
      <c r="BG567" s="218">
        <f>IF(O567="zákl. přenesená",K567,0)</f>
        <v>0</v>
      </c>
      <c r="BH567" s="218">
        <f>IF(O567="sníž. přenesená",K567,0)</f>
        <v>0</v>
      </c>
      <c r="BI567" s="218">
        <f>IF(O567="nulová",K567,0)</f>
        <v>0</v>
      </c>
      <c r="BJ567" s="19" t="s">
        <v>85</v>
      </c>
      <c r="BK567" s="218">
        <f>ROUND(P567*H567,2)</f>
        <v>0</v>
      </c>
      <c r="BL567" s="19" t="s">
        <v>290</v>
      </c>
      <c r="BM567" s="217" t="s">
        <v>702</v>
      </c>
    </row>
    <row r="568" s="2" customFormat="1">
      <c r="A568" s="40"/>
      <c r="B568" s="41"/>
      <c r="C568" s="42"/>
      <c r="D568" s="219" t="s">
        <v>171</v>
      </c>
      <c r="E568" s="42"/>
      <c r="F568" s="220" t="s">
        <v>703</v>
      </c>
      <c r="G568" s="42"/>
      <c r="H568" s="42"/>
      <c r="I568" s="221"/>
      <c r="J568" s="221"/>
      <c r="K568" s="42"/>
      <c r="L568" s="42"/>
      <c r="M568" s="46"/>
      <c r="N568" s="222"/>
      <c r="O568" s="223"/>
      <c r="P568" s="86"/>
      <c r="Q568" s="86"/>
      <c r="R568" s="86"/>
      <c r="S568" s="86"/>
      <c r="T568" s="86"/>
      <c r="U568" s="86"/>
      <c r="V568" s="86"/>
      <c r="W568" s="86"/>
      <c r="X568" s="86"/>
      <c r="Y568" s="87"/>
      <c r="Z568" s="40"/>
      <c r="AA568" s="40"/>
      <c r="AB568" s="40"/>
      <c r="AC568" s="40"/>
      <c r="AD568" s="40"/>
      <c r="AE568" s="40"/>
      <c r="AT568" s="19" t="s">
        <v>171</v>
      </c>
      <c r="AU568" s="19" t="s">
        <v>87</v>
      </c>
    </row>
    <row r="569" s="2" customFormat="1">
      <c r="A569" s="40"/>
      <c r="B569" s="41"/>
      <c r="C569" s="42"/>
      <c r="D569" s="219" t="s">
        <v>175</v>
      </c>
      <c r="E569" s="42"/>
      <c r="F569" s="226" t="s">
        <v>704</v>
      </c>
      <c r="G569" s="42"/>
      <c r="H569" s="42"/>
      <c r="I569" s="221"/>
      <c r="J569" s="221"/>
      <c r="K569" s="42"/>
      <c r="L569" s="42"/>
      <c r="M569" s="46"/>
      <c r="N569" s="222"/>
      <c r="O569" s="223"/>
      <c r="P569" s="86"/>
      <c r="Q569" s="86"/>
      <c r="R569" s="86"/>
      <c r="S569" s="86"/>
      <c r="T569" s="86"/>
      <c r="U569" s="86"/>
      <c r="V569" s="86"/>
      <c r="W569" s="86"/>
      <c r="X569" s="86"/>
      <c r="Y569" s="87"/>
      <c r="Z569" s="40"/>
      <c r="AA569" s="40"/>
      <c r="AB569" s="40"/>
      <c r="AC569" s="40"/>
      <c r="AD569" s="40"/>
      <c r="AE569" s="40"/>
      <c r="AT569" s="19" t="s">
        <v>175</v>
      </c>
      <c r="AU569" s="19" t="s">
        <v>87</v>
      </c>
    </row>
    <row r="570" s="13" customFormat="1">
      <c r="A570" s="13"/>
      <c r="B570" s="227"/>
      <c r="C570" s="228"/>
      <c r="D570" s="219" t="s">
        <v>177</v>
      </c>
      <c r="E570" s="229" t="s">
        <v>20</v>
      </c>
      <c r="F570" s="230" t="s">
        <v>85</v>
      </c>
      <c r="G570" s="228"/>
      <c r="H570" s="231">
        <v>1</v>
      </c>
      <c r="I570" s="232"/>
      <c r="J570" s="232"/>
      <c r="K570" s="228"/>
      <c r="L570" s="228"/>
      <c r="M570" s="233"/>
      <c r="N570" s="234"/>
      <c r="O570" s="235"/>
      <c r="P570" s="235"/>
      <c r="Q570" s="235"/>
      <c r="R570" s="235"/>
      <c r="S570" s="235"/>
      <c r="T570" s="235"/>
      <c r="U570" s="235"/>
      <c r="V570" s="235"/>
      <c r="W570" s="235"/>
      <c r="X570" s="235"/>
      <c r="Y570" s="236"/>
      <c r="Z570" s="13"/>
      <c r="AA570" s="13"/>
      <c r="AB570" s="13"/>
      <c r="AC570" s="13"/>
      <c r="AD570" s="13"/>
      <c r="AE570" s="13"/>
      <c r="AT570" s="237" t="s">
        <v>177</v>
      </c>
      <c r="AU570" s="237" t="s">
        <v>87</v>
      </c>
      <c r="AV570" s="13" t="s">
        <v>87</v>
      </c>
      <c r="AW570" s="13" t="s">
        <v>5</v>
      </c>
      <c r="AX570" s="13" t="s">
        <v>85</v>
      </c>
      <c r="AY570" s="237" t="s">
        <v>162</v>
      </c>
    </row>
    <row r="571" s="2" customFormat="1" ht="24.15" customHeight="1">
      <c r="A571" s="40"/>
      <c r="B571" s="41"/>
      <c r="C571" s="205" t="s">
        <v>705</v>
      </c>
      <c r="D571" s="205" t="s">
        <v>164</v>
      </c>
      <c r="E571" s="206" t="s">
        <v>706</v>
      </c>
      <c r="F571" s="207" t="s">
        <v>707</v>
      </c>
      <c r="G571" s="208" t="s">
        <v>240</v>
      </c>
      <c r="H571" s="209">
        <v>280.5</v>
      </c>
      <c r="I571" s="210"/>
      <c r="J571" s="210"/>
      <c r="K571" s="211">
        <f>ROUND(P571*H571,2)</f>
        <v>0</v>
      </c>
      <c r="L571" s="207" t="s">
        <v>168</v>
      </c>
      <c r="M571" s="46"/>
      <c r="N571" s="212" t="s">
        <v>20</v>
      </c>
      <c r="O571" s="213" t="s">
        <v>46</v>
      </c>
      <c r="P571" s="214">
        <f>I571+J571</f>
        <v>0</v>
      </c>
      <c r="Q571" s="214">
        <f>ROUND(I571*H571,2)</f>
        <v>0</v>
      </c>
      <c r="R571" s="214">
        <f>ROUND(J571*H571,2)</f>
        <v>0</v>
      </c>
      <c r="S571" s="86"/>
      <c r="T571" s="215">
        <f>S571*H571</f>
        <v>0</v>
      </c>
      <c r="U571" s="215">
        <v>0</v>
      </c>
      <c r="V571" s="215">
        <f>U571*H571</f>
        <v>0</v>
      </c>
      <c r="W571" s="215">
        <v>0</v>
      </c>
      <c r="X571" s="215">
        <f>W571*H571</f>
        <v>0</v>
      </c>
      <c r="Y571" s="216" t="s">
        <v>20</v>
      </c>
      <c r="Z571" s="40"/>
      <c r="AA571" s="40"/>
      <c r="AB571" s="40"/>
      <c r="AC571" s="40"/>
      <c r="AD571" s="40"/>
      <c r="AE571" s="40"/>
      <c r="AR571" s="217" t="s">
        <v>290</v>
      </c>
      <c r="AT571" s="217" t="s">
        <v>164</v>
      </c>
      <c r="AU571" s="217" t="s">
        <v>87</v>
      </c>
      <c r="AY571" s="19" t="s">
        <v>162</v>
      </c>
      <c r="BE571" s="218">
        <f>IF(O571="základní",K571,0)</f>
        <v>0</v>
      </c>
      <c r="BF571" s="218">
        <f>IF(O571="snížená",K571,0)</f>
        <v>0</v>
      </c>
      <c r="BG571" s="218">
        <f>IF(O571="zákl. přenesená",K571,0)</f>
        <v>0</v>
      </c>
      <c r="BH571" s="218">
        <f>IF(O571="sníž. přenesená",K571,0)</f>
        <v>0</v>
      </c>
      <c r="BI571" s="218">
        <f>IF(O571="nulová",K571,0)</f>
        <v>0</v>
      </c>
      <c r="BJ571" s="19" t="s">
        <v>85</v>
      </c>
      <c r="BK571" s="218">
        <f>ROUND(P571*H571,2)</f>
        <v>0</v>
      </c>
      <c r="BL571" s="19" t="s">
        <v>290</v>
      </c>
      <c r="BM571" s="217" t="s">
        <v>708</v>
      </c>
    </row>
    <row r="572" s="2" customFormat="1">
      <c r="A572" s="40"/>
      <c r="B572" s="41"/>
      <c r="C572" s="42"/>
      <c r="D572" s="219" t="s">
        <v>171</v>
      </c>
      <c r="E572" s="42"/>
      <c r="F572" s="220" t="s">
        <v>709</v>
      </c>
      <c r="G572" s="42"/>
      <c r="H572" s="42"/>
      <c r="I572" s="221"/>
      <c r="J572" s="221"/>
      <c r="K572" s="42"/>
      <c r="L572" s="42"/>
      <c r="M572" s="46"/>
      <c r="N572" s="222"/>
      <c r="O572" s="223"/>
      <c r="P572" s="86"/>
      <c r="Q572" s="86"/>
      <c r="R572" s="86"/>
      <c r="S572" s="86"/>
      <c r="T572" s="86"/>
      <c r="U572" s="86"/>
      <c r="V572" s="86"/>
      <c r="W572" s="86"/>
      <c r="X572" s="86"/>
      <c r="Y572" s="87"/>
      <c r="Z572" s="40"/>
      <c r="AA572" s="40"/>
      <c r="AB572" s="40"/>
      <c r="AC572" s="40"/>
      <c r="AD572" s="40"/>
      <c r="AE572" s="40"/>
      <c r="AT572" s="19" t="s">
        <v>171</v>
      </c>
      <c r="AU572" s="19" t="s">
        <v>87</v>
      </c>
    </row>
    <row r="573" s="2" customFormat="1">
      <c r="A573" s="40"/>
      <c r="B573" s="41"/>
      <c r="C573" s="42"/>
      <c r="D573" s="224" t="s">
        <v>173</v>
      </c>
      <c r="E573" s="42"/>
      <c r="F573" s="225" t="s">
        <v>710</v>
      </c>
      <c r="G573" s="42"/>
      <c r="H573" s="42"/>
      <c r="I573" s="221"/>
      <c r="J573" s="221"/>
      <c r="K573" s="42"/>
      <c r="L573" s="42"/>
      <c r="M573" s="46"/>
      <c r="N573" s="222"/>
      <c r="O573" s="223"/>
      <c r="P573" s="86"/>
      <c r="Q573" s="86"/>
      <c r="R573" s="86"/>
      <c r="S573" s="86"/>
      <c r="T573" s="86"/>
      <c r="U573" s="86"/>
      <c r="V573" s="86"/>
      <c r="W573" s="86"/>
      <c r="X573" s="86"/>
      <c r="Y573" s="87"/>
      <c r="Z573" s="40"/>
      <c r="AA573" s="40"/>
      <c r="AB573" s="40"/>
      <c r="AC573" s="40"/>
      <c r="AD573" s="40"/>
      <c r="AE573" s="40"/>
      <c r="AT573" s="19" t="s">
        <v>173</v>
      </c>
      <c r="AU573" s="19" t="s">
        <v>87</v>
      </c>
    </row>
    <row r="574" s="2" customFormat="1">
      <c r="A574" s="40"/>
      <c r="B574" s="41"/>
      <c r="C574" s="42"/>
      <c r="D574" s="219" t="s">
        <v>175</v>
      </c>
      <c r="E574" s="42"/>
      <c r="F574" s="226" t="s">
        <v>704</v>
      </c>
      <c r="G574" s="42"/>
      <c r="H574" s="42"/>
      <c r="I574" s="221"/>
      <c r="J574" s="221"/>
      <c r="K574" s="42"/>
      <c r="L574" s="42"/>
      <c r="M574" s="46"/>
      <c r="N574" s="222"/>
      <c r="O574" s="223"/>
      <c r="P574" s="86"/>
      <c r="Q574" s="86"/>
      <c r="R574" s="86"/>
      <c r="S574" s="86"/>
      <c r="T574" s="86"/>
      <c r="U574" s="86"/>
      <c r="V574" s="86"/>
      <c r="W574" s="86"/>
      <c r="X574" s="86"/>
      <c r="Y574" s="87"/>
      <c r="Z574" s="40"/>
      <c r="AA574" s="40"/>
      <c r="AB574" s="40"/>
      <c r="AC574" s="40"/>
      <c r="AD574" s="40"/>
      <c r="AE574" s="40"/>
      <c r="AT574" s="19" t="s">
        <v>175</v>
      </c>
      <c r="AU574" s="19" t="s">
        <v>87</v>
      </c>
    </row>
    <row r="575" s="13" customFormat="1">
      <c r="A575" s="13"/>
      <c r="B575" s="227"/>
      <c r="C575" s="228"/>
      <c r="D575" s="219" t="s">
        <v>177</v>
      </c>
      <c r="E575" s="229" t="s">
        <v>20</v>
      </c>
      <c r="F575" s="230" t="s">
        <v>711</v>
      </c>
      <c r="G575" s="228"/>
      <c r="H575" s="231">
        <v>280.5</v>
      </c>
      <c r="I575" s="232"/>
      <c r="J575" s="232"/>
      <c r="K575" s="228"/>
      <c r="L575" s="228"/>
      <c r="M575" s="233"/>
      <c r="N575" s="234"/>
      <c r="O575" s="235"/>
      <c r="P575" s="235"/>
      <c r="Q575" s="235"/>
      <c r="R575" s="235"/>
      <c r="S575" s="235"/>
      <c r="T575" s="235"/>
      <c r="U575" s="235"/>
      <c r="V575" s="235"/>
      <c r="W575" s="235"/>
      <c r="X575" s="235"/>
      <c r="Y575" s="236"/>
      <c r="Z575" s="13"/>
      <c r="AA575" s="13"/>
      <c r="AB575" s="13"/>
      <c r="AC575" s="13"/>
      <c r="AD575" s="13"/>
      <c r="AE575" s="13"/>
      <c r="AT575" s="237" t="s">
        <v>177</v>
      </c>
      <c r="AU575" s="237" t="s">
        <v>87</v>
      </c>
      <c r="AV575" s="13" t="s">
        <v>87</v>
      </c>
      <c r="AW575" s="13" t="s">
        <v>5</v>
      </c>
      <c r="AX575" s="13" t="s">
        <v>85</v>
      </c>
      <c r="AY575" s="237" t="s">
        <v>162</v>
      </c>
    </row>
    <row r="576" s="2" customFormat="1" ht="24.15" customHeight="1">
      <c r="A576" s="40"/>
      <c r="B576" s="41"/>
      <c r="C576" s="262" t="s">
        <v>712</v>
      </c>
      <c r="D576" s="262" t="s">
        <v>269</v>
      </c>
      <c r="E576" s="263" t="s">
        <v>713</v>
      </c>
      <c r="F576" s="264" t="s">
        <v>714</v>
      </c>
      <c r="G576" s="265" t="s">
        <v>240</v>
      </c>
      <c r="H576" s="266">
        <v>322.57499999999999</v>
      </c>
      <c r="I576" s="267"/>
      <c r="J576" s="268"/>
      <c r="K576" s="269">
        <f>ROUND(P576*H576,2)</f>
        <v>0</v>
      </c>
      <c r="L576" s="264" t="s">
        <v>168</v>
      </c>
      <c r="M576" s="270"/>
      <c r="N576" s="271" t="s">
        <v>20</v>
      </c>
      <c r="O576" s="213" t="s">
        <v>46</v>
      </c>
      <c r="P576" s="214">
        <f>I576+J576</f>
        <v>0</v>
      </c>
      <c r="Q576" s="214">
        <f>ROUND(I576*H576,2)</f>
        <v>0</v>
      </c>
      <c r="R576" s="214">
        <f>ROUND(J576*H576,2)</f>
        <v>0</v>
      </c>
      <c r="S576" s="86"/>
      <c r="T576" s="215">
        <f>S576*H576</f>
        <v>0</v>
      </c>
      <c r="U576" s="215">
        <v>0.00020000000000000001</v>
      </c>
      <c r="V576" s="215">
        <f>U576*H576</f>
        <v>0.064515000000000003</v>
      </c>
      <c r="W576" s="215">
        <v>0</v>
      </c>
      <c r="X576" s="215">
        <f>W576*H576</f>
        <v>0</v>
      </c>
      <c r="Y576" s="216" t="s">
        <v>20</v>
      </c>
      <c r="Z576" s="40"/>
      <c r="AA576" s="40"/>
      <c r="AB576" s="40"/>
      <c r="AC576" s="40"/>
      <c r="AD576" s="40"/>
      <c r="AE576" s="40"/>
      <c r="AR576" s="217" t="s">
        <v>427</v>
      </c>
      <c r="AT576" s="217" t="s">
        <v>269</v>
      </c>
      <c r="AU576" s="217" t="s">
        <v>87</v>
      </c>
      <c r="AY576" s="19" t="s">
        <v>162</v>
      </c>
      <c r="BE576" s="218">
        <f>IF(O576="základní",K576,0)</f>
        <v>0</v>
      </c>
      <c r="BF576" s="218">
        <f>IF(O576="snížená",K576,0)</f>
        <v>0</v>
      </c>
      <c r="BG576" s="218">
        <f>IF(O576="zákl. přenesená",K576,0)</f>
        <v>0</v>
      </c>
      <c r="BH576" s="218">
        <f>IF(O576="sníž. přenesená",K576,0)</f>
        <v>0</v>
      </c>
      <c r="BI576" s="218">
        <f>IF(O576="nulová",K576,0)</f>
        <v>0</v>
      </c>
      <c r="BJ576" s="19" t="s">
        <v>85</v>
      </c>
      <c r="BK576" s="218">
        <f>ROUND(P576*H576,2)</f>
        <v>0</v>
      </c>
      <c r="BL576" s="19" t="s">
        <v>290</v>
      </c>
      <c r="BM576" s="217" t="s">
        <v>715</v>
      </c>
    </row>
    <row r="577" s="2" customFormat="1">
      <c r="A577" s="40"/>
      <c r="B577" s="41"/>
      <c r="C577" s="42"/>
      <c r="D577" s="219" t="s">
        <v>171</v>
      </c>
      <c r="E577" s="42"/>
      <c r="F577" s="220" t="s">
        <v>714</v>
      </c>
      <c r="G577" s="42"/>
      <c r="H577" s="42"/>
      <c r="I577" s="221"/>
      <c r="J577" s="221"/>
      <c r="K577" s="42"/>
      <c r="L577" s="42"/>
      <c r="M577" s="46"/>
      <c r="N577" s="222"/>
      <c r="O577" s="223"/>
      <c r="P577" s="86"/>
      <c r="Q577" s="86"/>
      <c r="R577" s="86"/>
      <c r="S577" s="86"/>
      <c r="T577" s="86"/>
      <c r="U577" s="86"/>
      <c r="V577" s="86"/>
      <c r="W577" s="86"/>
      <c r="X577" s="86"/>
      <c r="Y577" s="87"/>
      <c r="Z577" s="40"/>
      <c r="AA577" s="40"/>
      <c r="AB577" s="40"/>
      <c r="AC577" s="40"/>
      <c r="AD577" s="40"/>
      <c r="AE577" s="40"/>
      <c r="AT577" s="19" t="s">
        <v>171</v>
      </c>
      <c r="AU577" s="19" t="s">
        <v>87</v>
      </c>
    </row>
    <row r="578" s="2" customFormat="1">
      <c r="A578" s="40"/>
      <c r="B578" s="41"/>
      <c r="C578" s="42"/>
      <c r="D578" s="219" t="s">
        <v>175</v>
      </c>
      <c r="E578" s="42"/>
      <c r="F578" s="226" t="s">
        <v>716</v>
      </c>
      <c r="G578" s="42"/>
      <c r="H578" s="42"/>
      <c r="I578" s="221"/>
      <c r="J578" s="221"/>
      <c r="K578" s="42"/>
      <c r="L578" s="42"/>
      <c r="M578" s="46"/>
      <c r="N578" s="222"/>
      <c r="O578" s="223"/>
      <c r="P578" s="86"/>
      <c r="Q578" s="86"/>
      <c r="R578" s="86"/>
      <c r="S578" s="86"/>
      <c r="T578" s="86"/>
      <c r="U578" s="86"/>
      <c r="V578" s="86"/>
      <c r="W578" s="86"/>
      <c r="X578" s="86"/>
      <c r="Y578" s="87"/>
      <c r="Z578" s="40"/>
      <c r="AA578" s="40"/>
      <c r="AB578" s="40"/>
      <c r="AC578" s="40"/>
      <c r="AD578" s="40"/>
      <c r="AE578" s="40"/>
      <c r="AT578" s="19" t="s">
        <v>175</v>
      </c>
      <c r="AU578" s="19" t="s">
        <v>87</v>
      </c>
    </row>
    <row r="579" s="13" customFormat="1">
      <c r="A579" s="13"/>
      <c r="B579" s="227"/>
      <c r="C579" s="228"/>
      <c r="D579" s="219" t="s">
        <v>177</v>
      </c>
      <c r="E579" s="228"/>
      <c r="F579" s="230" t="s">
        <v>717</v>
      </c>
      <c r="G579" s="228"/>
      <c r="H579" s="231">
        <v>322.57499999999999</v>
      </c>
      <c r="I579" s="232"/>
      <c r="J579" s="232"/>
      <c r="K579" s="228"/>
      <c r="L579" s="228"/>
      <c r="M579" s="233"/>
      <c r="N579" s="234"/>
      <c r="O579" s="235"/>
      <c r="P579" s="235"/>
      <c r="Q579" s="235"/>
      <c r="R579" s="235"/>
      <c r="S579" s="235"/>
      <c r="T579" s="235"/>
      <c r="U579" s="235"/>
      <c r="V579" s="235"/>
      <c r="W579" s="235"/>
      <c r="X579" s="235"/>
      <c r="Y579" s="236"/>
      <c r="Z579" s="13"/>
      <c r="AA579" s="13"/>
      <c r="AB579" s="13"/>
      <c r="AC579" s="13"/>
      <c r="AD579" s="13"/>
      <c r="AE579" s="13"/>
      <c r="AT579" s="237" t="s">
        <v>177</v>
      </c>
      <c r="AU579" s="237" t="s">
        <v>87</v>
      </c>
      <c r="AV579" s="13" t="s">
        <v>87</v>
      </c>
      <c r="AW579" s="13" t="s">
        <v>4</v>
      </c>
      <c r="AX579" s="13" t="s">
        <v>85</v>
      </c>
      <c r="AY579" s="237" t="s">
        <v>162</v>
      </c>
    </row>
    <row r="580" s="2" customFormat="1" ht="16.5" customHeight="1">
      <c r="A580" s="40"/>
      <c r="B580" s="41"/>
      <c r="C580" s="205" t="s">
        <v>718</v>
      </c>
      <c r="D580" s="205" t="s">
        <v>164</v>
      </c>
      <c r="E580" s="206" t="s">
        <v>719</v>
      </c>
      <c r="F580" s="207" t="s">
        <v>720</v>
      </c>
      <c r="G580" s="208" t="s">
        <v>550</v>
      </c>
      <c r="H580" s="209">
        <v>1</v>
      </c>
      <c r="I580" s="210"/>
      <c r="J580" s="210"/>
      <c r="K580" s="211">
        <f>ROUND(P580*H580,2)</f>
        <v>0</v>
      </c>
      <c r="L580" s="207" t="s">
        <v>20</v>
      </c>
      <c r="M580" s="46"/>
      <c r="N580" s="212" t="s">
        <v>20</v>
      </c>
      <c r="O580" s="213" t="s">
        <v>46</v>
      </c>
      <c r="P580" s="214">
        <f>I580+J580</f>
        <v>0</v>
      </c>
      <c r="Q580" s="214">
        <f>ROUND(I580*H580,2)</f>
        <v>0</v>
      </c>
      <c r="R580" s="214">
        <f>ROUND(J580*H580,2)</f>
        <v>0</v>
      </c>
      <c r="S580" s="86"/>
      <c r="T580" s="215">
        <f>S580*H580</f>
        <v>0</v>
      </c>
      <c r="U580" s="215">
        <v>0</v>
      </c>
      <c r="V580" s="215">
        <f>U580*H580</f>
        <v>0</v>
      </c>
      <c r="W580" s="215">
        <v>0</v>
      </c>
      <c r="X580" s="215">
        <f>W580*H580</f>
        <v>0</v>
      </c>
      <c r="Y580" s="216" t="s">
        <v>20</v>
      </c>
      <c r="Z580" s="40"/>
      <c r="AA580" s="40"/>
      <c r="AB580" s="40"/>
      <c r="AC580" s="40"/>
      <c r="AD580" s="40"/>
      <c r="AE580" s="40"/>
      <c r="AR580" s="217" t="s">
        <v>290</v>
      </c>
      <c r="AT580" s="217" t="s">
        <v>164</v>
      </c>
      <c r="AU580" s="217" t="s">
        <v>87</v>
      </c>
      <c r="AY580" s="19" t="s">
        <v>162</v>
      </c>
      <c r="BE580" s="218">
        <f>IF(O580="základní",K580,0)</f>
        <v>0</v>
      </c>
      <c r="BF580" s="218">
        <f>IF(O580="snížená",K580,0)</f>
        <v>0</v>
      </c>
      <c r="BG580" s="218">
        <f>IF(O580="zákl. přenesená",K580,0)</f>
        <v>0</v>
      </c>
      <c r="BH580" s="218">
        <f>IF(O580="sníž. přenesená",K580,0)</f>
        <v>0</v>
      </c>
      <c r="BI580" s="218">
        <f>IF(O580="nulová",K580,0)</f>
        <v>0</v>
      </c>
      <c r="BJ580" s="19" t="s">
        <v>85</v>
      </c>
      <c r="BK580" s="218">
        <f>ROUND(P580*H580,2)</f>
        <v>0</v>
      </c>
      <c r="BL580" s="19" t="s">
        <v>290</v>
      </c>
      <c r="BM580" s="217" t="s">
        <v>721</v>
      </c>
    </row>
    <row r="581" s="2" customFormat="1">
      <c r="A581" s="40"/>
      <c r="B581" s="41"/>
      <c r="C581" s="42"/>
      <c r="D581" s="219" t="s">
        <v>171</v>
      </c>
      <c r="E581" s="42"/>
      <c r="F581" s="220" t="s">
        <v>722</v>
      </c>
      <c r="G581" s="42"/>
      <c r="H581" s="42"/>
      <c r="I581" s="221"/>
      <c r="J581" s="221"/>
      <c r="K581" s="42"/>
      <c r="L581" s="42"/>
      <c r="M581" s="46"/>
      <c r="N581" s="222"/>
      <c r="O581" s="223"/>
      <c r="P581" s="86"/>
      <c r="Q581" s="86"/>
      <c r="R581" s="86"/>
      <c r="S581" s="86"/>
      <c r="T581" s="86"/>
      <c r="U581" s="86"/>
      <c r="V581" s="86"/>
      <c r="W581" s="86"/>
      <c r="X581" s="86"/>
      <c r="Y581" s="87"/>
      <c r="Z581" s="40"/>
      <c r="AA581" s="40"/>
      <c r="AB581" s="40"/>
      <c r="AC581" s="40"/>
      <c r="AD581" s="40"/>
      <c r="AE581" s="40"/>
      <c r="AT581" s="19" t="s">
        <v>171</v>
      </c>
      <c r="AU581" s="19" t="s">
        <v>87</v>
      </c>
    </row>
    <row r="582" s="2" customFormat="1">
      <c r="A582" s="40"/>
      <c r="B582" s="41"/>
      <c r="C582" s="42"/>
      <c r="D582" s="219" t="s">
        <v>175</v>
      </c>
      <c r="E582" s="42"/>
      <c r="F582" s="226" t="s">
        <v>704</v>
      </c>
      <c r="G582" s="42"/>
      <c r="H582" s="42"/>
      <c r="I582" s="221"/>
      <c r="J582" s="221"/>
      <c r="K582" s="42"/>
      <c r="L582" s="42"/>
      <c r="M582" s="46"/>
      <c r="N582" s="222"/>
      <c r="O582" s="223"/>
      <c r="P582" s="86"/>
      <c r="Q582" s="86"/>
      <c r="R582" s="86"/>
      <c r="S582" s="86"/>
      <c r="T582" s="86"/>
      <c r="U582" s="86"/>
      <c r="V582" s="86"/>
      <c r="W582" s="86"/>
      <c r="X582" s="86"/>
      <c r="Y582" s="87"/>
      <c r="Z582" s="40"/>
      <c r="AA582" s="40"/>
      <c r="AB582" s="40"/>
      <c r="AC582" s="40"/>
      <c r="AD582" s="40"/>
      <c r="AE582" s="40"/>
      <c r="AT582" s="19" t="s">
        <v>175</v>
      </c>
      <c r="AU582" s="19" t="s">
        <v>87</v>
      </c>
    </row>
    <row r="583" s="13" customFormat="1">
      <c r="A583" s="13"/>
      <c r="B583" s="227"/>
      <c r="C583" s="228"/>
      <c r="D583" s="219" t="s">
        <v>177</v>
      </c>
      <c r="E583" s="229" t="s">
        <v>20</v>
      </c>
      <c r="F583" s="230" t="s">
        <v>85</v>
      </c>
      <c r="G583" s="228"/>
      <c r="H583" s="231">
        <v>1</v>
      </c>
      <c r="I583" s="232"/>
      <c r="J583" s="232"/>
      <c r="K583" s="228"/>
      <c r="L583" s="228"/>
      <c r="M583" s="233"/>
      <c r="N583" s="234"/>
      <c r="O583" s="235"/>
      <c r="P583" s="235"/>
      <c r="Q583" s="235"/>
      <c r="R583" s="235"/>
      <c r="S583" s="235"/>
      <c r="T583" s="235"/>
      <c r="U583" s="235"/>
      <c r="V583" s="235"/>
      <c r="W583" s="235"/>
      <c r="X583" s="235"/>
      <c r="Y583" s="236"/>
      <c r="Z583" s="13"/>
      <c r="AA583" s="13"/>
      <c r="AB583" s="13"/>
      <c r="AC583" s="13"/>
      <c r="AD583" s="13"/>
      <c r="AE583" s="13"/>
      <c r="AT583" s="237" t="s">
        <v>177</v>
      </c>
      <c r="AU583" s="237" t="s">
        <v>87</v>
      </c>
      <c r="AV583" s="13" t="s">
        <v>87</v>
      </c>
      <c r="AW583" s="13" t="s">
        <v>5</v>
      </c>
      <c r="AX583" s="13" t="s">
        <v>85</v>
      </c>
      <c r="AY583" s="237" t="s">
        <v>162</v>
      </c>
    </row>
    <row r="584" s="2" customFormat="1" ht="24.15" customHeight="1">
      <c r="A584" s="40"/>
      <c r="B584" s="41"/>
      <c r="C584" s="205" t="s">
        <v>723</v>
      </c>
      <c r="D584" s="205" t="s">
        <v>164</v>
      </c>
      <c r="E584" s="206" t="s">
        <v>724</v>
      </c>
      <c r="F584" s="207" t="s">
        <v>725</v>
      </c>
      <c r="G584" s="208" t="s">
        <v>248</v>
      </c>
      <c r="H584" s="209">
        <v>0.065000000000000002</v>
      </c>
      <c r="I584" s="210"/>
      <c r="J584" s="210"/>
      <c r="K584" s="211">
        <f>ROUND(P584*H584,2)</f>
        <v>0</v>
      </c>
      <c r="L584" s="207" t="s">
        <v>168</v>
      </c>
      <c r="M584" s="46"/>
      <c r="N584" s="212" t="s">
        <v>20</v>
      </c>
      <c r="O584" s="213" t="s">
        <v>46</v>
      </c>
      <c r="P584" s="214">
        <f>I584+J584</f>
        <v>0</v>
      </c>
      <c r="Q584" s="214">
        <f>ROUND(I584*H584,2)</f>
        <v>0</v>
      </c>
      <c r="R584" s="214">
        <f>ROUND(J584*H584,2)</f>
        <v>0</v>
      </c>
      <c r="S584" s="86"/>
      <c r="T584" s="215">
        <f>S584*H584</f>
        <v>0</v>
      </c>
      <c r="U584" s="215">
        <v>0</v>
      </c>
      <c r="V584" s="215">
        <f>U584*H584</f>
        <v>0</v>
      </c>
      <c r="W584" s="215">
        <v>0</v>
      </c>
      <c r="X584" s="215">
        <f>W584*H584</f>
        <v>0</v>
      </c>
      <c r="Y584" s="216" t="s">
        <v>20</v>
      </c>
      <c r="Z584" s="40"/>
      <c r="AA584" s="40"/>
      <c r="AB584" s="40"/>
      <c r="AC584" s="40"/>
      <c r="AD584" s="40"/>
      <c r="AE584" s="40"/>
      <c r="AR584" s="217" t="s">
        <v>290</v>
      </c>
      <c r="AT584" s="217" t="s">
        <v>164</v>
      </c>
      <c r="AU584" s="217" t="s">
        <v>87</v>
      </c>
      <c r="AY584" s="19" t="s">
        <v>162</v>
      </c>
      <c r="BE584" s="218">
        <f>IF(O584="základní",K584,0)</f>
        <v>0</v>
      </c>
      <c r="BF584" s="218">
        <f>IF(O584="snížená",K584,0)</f>
        <v>0</v>
      </c>
      <c r="BG584" s="218">
        <f>IF(O584="zákl. přenesená",K584,0)</f>
        <v>0</v>
      </c>
      <c r="BH584" s="218">
        <f>IF(O584="sníž. přenesená",K584,0)</f>
        <v>0</v>
      </c>
      <c r="BI584" s="218">
        <f>IF(O584="nulová",K584,0)</f>
        <v>0</v>
      </c>
      <c r="BJ584" s="19" t="s">
        <v>85</v>
      </c>
      <c r="BK584" s="218">
        <f>ROUND(P584*H584,2)</f>
        <v>0</v>
      </c>
      <c r="BL584" s="19" t="s">
        <v>290</v>
      </c>
      <c r="BM584" s="217" t="s">
        <v>726</v>
      </c>
    </row>
    <row r="585" s="2" customFormat="1">
      <c r="A585" s="40"/>
      <c r="B585" s="41"/>
      <c r="C585" s="42"/>
      <c r="D585" s="219" t="s">
        <v>171</v>
      </c>
      <c r="E585" s="42"/>
      <c r="F585" s="220" t="s">
        <v>727</v>
      </c>
      <c r="G585" s="42"/>
      <c r="H585" s="42"/>
      <c r="I585" s="221"/>
      <c r="J585" s="221"/>
      <c r="K585" s="42"/>
      <c r="L585" s="42"/>
      <c r="M585" s="46"/>
      <c r="N585" s="222"/>
      <c r="O585" s="223"/>
      <c r="P585" s="86"/>
      <c r="Q585" s="86"/>
      <c r="R585" s="86"/>
      <c r="S585" s="86"/>
      <c r="T585" s="86"/>
      <c r="U585" s="86"/>
      <c r="V585" s="86"/>
      <c r="W585" s="86"/>
      <c r="X585" s="86"/>
      <c r="Y585" s="87"/>
      <c r="Z585" s="40"/>
      <c r="AA585" s="40"/>
      <c r="AB585" s="40"/>
      <c r="AC585" s="40"/>
      <c r="AD585" s="40"/>
      <c r="AE585" s="40"/>
      <c r="AT585" s="19" t="s">
        <v>171</v>
      </c>
      <c r="AU585" s="19" t="s">
        <v>87</v>
      </c>
    </row>
    <row r="586" s="2" customFormat="1">
      <c r="A586" s="40"/>
      <c r="B586" s="41"/>
      <c r="C586" s="42"/>
      <c r="D586" s="224" t="s">
        <v>173</v>
      </c>
      <c r="E586" s="42"/>
      <c r="F586" s="225" t="s">
        <v>728</v>
      </c>
      <c r="G586" s="42"/>
      <c r="H586" s="42"/>
      <c r="I586" s="221"/>
      <c r="J586" s="221"/>
      <c r="K586" s="42"/>
      <c r="L586" s="42"/>
      <c r="M586" s="46"/>
      <c r="N586" s="222"/>
      <c r="O586" s="223"/>
      <c r="P586" s="86"/>
      <c r="Q586" s="86"/>
      <c r="R586" s="86"/>
      <c r="S586" s="86"/>
      <c r="T586" s="86"/>
      <c r="U586" s="86"/>
      <c r="V586" s="86"/>
      <c r="W586" s="86"/>
      <c r="X586" s="86"/>
      <c r="Y586" s="87"/>
      <c r="Z586" s="40"/>
      <c r="AA586" s="40"/>
      <c r="AB586" s="40"/>
      <c r="AC586" s="40"/>
      <c r="AD586" s="40"/>
      <c r="AE586" s="40"/>
      <c r="AT586" s="19" t="s">
        <v>173</v>
      </c>
      <c r="AU586" s="19" t="s">
        <v>87</v>
      </c>
    </row>
    <row r="587" s="12" customFormat="1" ht="22.8" customHeight="1">
      <c r="A587" s="12"/>
      <c r="B587" s="188"/>
      <c r="C587" s="189"/>
      <c r="D587" s="190" t="s">
        <v>76</v>
      </c>
      <c r="E587" s="203" t="s">
        <v>729</v>
      </c>
      <c r="F587" s="203" t="s">
        <v>730</v>
      </c>
      <c r="G587" s="189"/>
      <c r="H587" s="189"/>
      <c r="I587" s="192"/>
      <c r="J587" s="192"/>
      <c r="K587" s="204">
        <f>BK587</f>
        <v>0</v>
      </c>
      <c r="L587" s="189"/>
      <c r="M587" s="194"/>
      <c r="N587" s="195"/>
      <c r="O587" s="196"/>
      <c r="P587" s="196"/>
      <c r="Q587" s="197">
        <f>SUM(Q588:Q598)</f>
        <v>0</v>
      </c>
      <c r="R587" s="197">
        <f>SUM(R588:R598)</f>
        <v>0</v>
      </c>
      <c r="S587" s="196"/>
      <c r="T587" s="198">
        <f>SUM(T588:T598)</f>
        <v>0</v>
      </c>
      <c r="U587" s="196"/>
      <c r="V587" s="198">
        <f>SUM(V588:V598)</f>
        <v>0.0034499999999999999</v>
      </c>
      <c r="W587" s="196"/>
      <c r="X587" s="198">
        <f>SUM(X588:X598)</f>
        <v>0.00050000000000000001</v>
      </c>
      <c r="Y587" s="199"/>
      <c r="Z587" s="12"/>
      <c r="AA587" s="12"/>
      <c r="AB587" s="12"/>
      <c r="AC587" s="12"/>
      <c r="AD587" s="12"/>
      <c r="AE587" s="12"/>
      <c r="AR587" s="200" t="s">
        <v>87</v>
      </c>
      <c r="AT587" s="201" t="s">
        <v>76</v>
      </c>
      <c r="AU587" s="201" t="s">
        <v>85</v>
      </c>
      <c r="AY587" s="200" t="s">
        <v>162</v>
      </c>
      <c r="BK587" s="202">
        <f>SUM(BK588:BK598)</f>
        <v>0</v>
      </c>
    </row>
    <row r="588" s="2" customFormat="1" ht="16.5" customHeight="1">
      <c r="A588" s="40"/>
      <c r="B588" s="41"/>
      <c r="C588" s="205" t="s">
        <v>731</v>
      </c>
      <c r="D588" s="205" t="s">
        <v>164</v>
      </c>
      <c r="E588" s="206" t="s">
        <v>732</v>
      </c>
      <c r="F588" s="207" t="s">
        <v>733</v>
      </c>
      <c r="G588" s="208" t="s">
        <v>550</v>
      </c>
      <c r="H588" s="209">
        <v>1</v>
      </c>
      <c r="I588" s="210"/>
      <c r="J588" s="210"/>
      <c r="K588" s="211">
        <f>ROUND(P588*H588,2)</f>
        <v>0</v>
      </c>
      <c r="L588" s="207" t="s">
        <v>20</v>
      </c>
      <c r="M588" s="46"/>
      <c r="N588" s="212" t="s">
        <v>20</v>
      </c>
      <c r="O588" s="213" t="s">
        <v>46</v>
      </c>
      <c r="P588" s="214">
        <f>I588+J588</f>
        <v>0</v>
      </c>
      <c r="Q588" s="214">
        <f>ROUND(I588*H588,2)</f>
        <v>0</v>
      </c>
      <c r="R588" s="214">
        <f>ROUND(J588*H588,2)</f>
        <v>0</v>
      </c>
      <c r="S588" s="86"/>
      <c r="T588" s="215">
        <f>S588*H588</f>
        <v>0</v>
      </c>
      <c r="U588" s="215">
        <v>0</v>
      </c>
      <c r="V588" s="215">
        <f>U588*H588</f>
        <v>0</v>
      </c>
      <c r="W588" s="215">
        <v>0.00050000000000000001</v>
      </c>
      <c r="X588" s="215">
        <f>W588*H588</f>
        <v>0.00050000000000000001</v>
      </c>
      <c r="Y588" s="216" t="s">
        <v>20</v>
      </c>
      <c r="Z588" s="40"/>
      <c r="AA588" s="40"/>
      <c r="AB588" s="40"/>
      <c r="AC588" s="40"/>
      <c r="AD588" s="40"/>
      <c r="AE588" s="40"/>
      <c r="AR588" s="217" t="s">
        <v>290</v>
      </c>
      <c r="AT588" s="217" t="s">
        <v>164</v>
      </c>
      <c r="AU588" s="217" t="s">
        <v>87</v>
      </c>
      <c r="AY588" s="19" t="s">
        <v>162</v>
      </c>
      <c r="BE588" s="218">
        <f>IF(O588="základní",K588,0)</f>
        <v>0</v>
      </c>
      <c r="BF588" s="218">
        <f>IF(O588="snížená",K588,0)</f>
        <v>0</v>
      </c>
      <c r="BG588" s="218">
        <f>IF(O588="zákl. přenesená",K588,0)</f>
        <v>0</v>
      </c>
      <c r="BH588" s="218">
        <f>IF(O588="sníž. přenesená",K588,0)</f>
        <v>0</v>
      </c>
      <c r="BI588" s="218">
        <f>IF(O588="nulová",K588,0)</f>
        <v>0</v>
      </c>
      <c r="BJ588" s="19" t="s">
        <v>85</v>
      </c>
      <c r="BK588" s="218">
        <f>ROUND(P588*H588,2)</f>
        <v>0</v>
      </c>
      <c r="BL588" s="19" t="s">
        <v>290</v>
      </c>
      <c r="BM588" s="217" t="s">
        <v>734</v>
      </c>
    </row>
    <row r="589" s="2" customFormat="1">
      <c r="A589" s="40"/>
      <c r="B589" s="41"/>
      <c r="C589" s="42"/>
      <c r="D589" s="219" t="s">
        <v>171</v>
      </c>
      <c r="E589" s="42"/>
      <c r="F589" s="220" t="s">
        <v>733</v>
      </c>
      <c r="G589" s="42"/>
      <c r="H589" s="42"/>
      <c r="I589" s="221"/>
      <c r="J589" s="221"/>
      <c r="K589" s="42"/>
      <c r="L589" s="42"/>
      <c r="M589" s="46"/>
      <c r="N589" s="222"/>
      <c r="O589" s="223"/>
      <c r="P589" s="86"/>
      <c r="Q589" s="86"/>
      <c r="R589" s="86"/>
      <c r="S589" s="86"/>
      <c r="T589" s="86"/>
      <c r="U589" s="86"/>
      <c r="V589" s="86"/>
      <c r="W589" s="86"/>
      <c r="X589" s="86"/>
      <c r="Y589" s="87"/>
      <c r="Z589" s="40"/>
      <c r="AA589" s="40"/>
      <c r="AB589" s="40"/>
      <c r="AC589" s="40"/>
      <c r="AD589" s="40"/>
      <c r="AE589" s="40"/>
      <c r="AT589" s="19" t="s">
        <v>171</v>
      </c>
      <c r="AU589" s="19" t="s">
        <v>87</v>
      </c>
    </row>
    <row r="590" s="2" customFormat="1">
      <c r="A590" s="40"/>
      <c r="B590" s="41"/>
      <c r="C590" s="42"/>
      <c r="D590" s="219" t="s">
        <v>175</v>
      </c>
      <c r="E590" s="42"/>
      <c r="F590" s="226" t="s">
        <v>735</v>
      </c>
      <c r="G590" s="42"/>
      <c r="H590" s="42"/>
      <c r="I590" s="221"/>
      <c r="J590" s="221"/>
      <c r="K590" s="42"/>
      <c r="L590" s="42"/>
      <c r="M590" s="46"/>
      <c r="N590" s="222"/>
      <c r="O590" s="223"/>
      <c r="P590" s="86"/>
      <c r="Q590" s="86"/>
      <c r="R590" s="86"/>
      <c r="S590" s="86"/>
      <c r="T590" s="86"/>
      <c r="U590" s="86"/>
      <c r="V590" s="86"/>
      <c r="W590" s="86"/>
      <c r="X590" s="86"/>
      <c r="Y590" s="87"/>
      <c r="Z590" s="40"/>
      <c r="AA590" s="40"/>
      <c r="AB590" s="40"/>
      <c r="AC590" s="40"/>
      <c r="AD590" s="40"/>
      <c r="AE590" s="40"/>
      <c r="AT590" s="19" t="s">
        <v>175</v>
      </c>
      <c r="AU590" s="19" t="s">
        <v>87</v>
      </c>
    </row>
    <row r="591" s="13" customFormat="1">
      <c r="A591" s="13"/>
      <c r="B591" s="227"/>
      <c r="C591" s="228"/>
      <c r="D591" s="219" t="s">
        <v>177</v>
      </c>
      <c r="E591" s="229" t="s">
        <v>20</v>
      </c>
      <c r="F591" s="230" t="s">
        <v>736</v>
      </c>
      <c r="G591" s="228"/>
      <c r="H591" s="231">
        <v>1</v>
      </c>
      <c r="I591" s="232"/>
      <c r="J591" s="232"/>
      <c r="K591" s="228"/>
      <c r="L591" s="228"/>
      <c r="M591" s="233"/>
      <c r="N591" s="234"/>
      <c r="O591" s="235"/>
      <c r="P591" s="235"/>
      <c r="Q591" s="235"/>
      <c r="R591" s="235"/>
      <c r="S591" s="235"/>
      <c r="T591" s="235"/>
      <c r="U591" s="235"/>
      <c r="V591" s="235"/>
      <c r="W591" s="235"/>
      <c r="X591" s="235"/>
      <c r="Y591" s="236"/>
      <c r="Z591" s="13"/>
      <c r="AA591" s="13"/>
      <c r="AB591" s="13"/>
      <c r="AC591" s="13"/>
      <c r="AD591" s="13"/>
      <c r="AE591" s="13"/>
      <c r="AT591" s="237" t="s">
        <v>177</v>
      </c>
      <c r="AU591" s="237" t="s">
        <v>87</v>
      </c>
      <c r="AV591" s="13" t="s">
        <v>87</v>
      </c>
      <c r="AW591" s="13" t="s">
        <v>5</v>
      </c>
      <c r="AX591" s="13" t="s">
        <v>85</v>
      </c>
      <c r="AY591" s="237" t="s">
        <v>162</v>
      </c>
    </row>
    <row r="592" s="2" customFormat="1" ht="16.5" customHeight="1">
      <c r="A592" s="40"/>
      <c r="B592" s="41"/>
      <c r="C592" s="205" t="s">
        <v>737</v>
      </c>
      <c r="D592" s="205" t="s">
        <v>164</v>
      </c>
      <c r="E592" s="206" t="s">
        <v>738</v>
      </c>
      <c r="F592" s="207" t="s">
        <v>739</v>
      </c>
      <c r="G592" s="208" t="s">
        <v>550</v>
      </c>
      <c r="H592" s="209">
        <v>1</v>
      </c>
      <c r="I592" s="210"/>
      <c r="J592" s="210"/>
      <c r="K592" s="211">
        <f>ROUND(P592*H592,2)</f>
        <v>0</v>
      </c>
      <c r="L592" s="207" t="s">
        <v>20</v>
      </c>
      <c r="M592" s="46"/>
      <c r="N592" s="212" t="s">
        <v>20</v>
      </c>
      <c r="O592" s="213" t="s">
        <v>46</v>
      </c>
      <c r="P592" s="214">
        <f>I592+J592</f>
        <v>0</v>
      </c>
      <c r="Q592" s="214">
        <f>ROUND(I592*H592,2)</f>
        <v>0</v>
      </c>
      <c r="R592" s="214">
        <f>ROUND(J592*H592,2)</f>
        <v>0</v>
      </c>
      <c r="S592" s="86"/>
      <c r="T592" s="215">
        <f>S592*H592</f>
        <v>0</v>
      </c>
      <c r="U592" s="215">
        <v>0.0034499999999999999</v>
      </c>
      <c r="V592" s="215">
        <f>U592*H592</f>
        <v>0.0034499999999999999</v>
      </c>
      <c r="W592" s="215">
        <v>0</v>
      </c>
      <c r="X592" s="215">
        <f>W592*H592</f>
        <v>0</v>
      </c>
      <c r="Y592" s="216" t="s">
        <v>20</v>
      </c>
      <c r="Z592" s="40"/>
      <c r="AA592" s="40"/>
      <c r="AB592" s="40"/>
      <c r="AC592" s="40"/>
      <c r="AD592" s="40"/>
      <c r="AE592" s="40"/>
      <c r="AR592" s="217" t="s">
        <v>290</v>
      </c>
      <c r="AT592" s="217" t="s">
        <v>164</v>
      </c>
      <c r="AU592" s="217" t="s">
        <v>87</v>
      </c>
      <c r="AY592" s="19" t="s">
        <v>162</v>
      </c>
      <c r="BE592" s="218">
        <f>IF(O592="základní",K592,0)</f>
        <v>0</v>
      </c>
      <c r="BF592" s="218">
        <f>IF(O592="snížená",K592,0)</f>
        <v>0</v>
      </c>
      <c r="BG592" s="218">
        <f>IF(O592="zákl. přenesená",K592,0)</f>
        <v>0</v>
      </c>
      <c r="BH592" s="218">
        <f>IF(O592="sníž. přenesená",K592,0)</f>
        <v>0</v>
      </c>
      <c r="BI592" s="218">
        <f>IF(O592="nulová",K592,0)</f>
        <v>0</v>
      </c>
      <c r="BJ592" s="19" t="s">
        <v>85</v>
      </c>
      <c r="BK592" s="218">
        <f>ROUND(P592*H592,2)</f>
        <v>0</v>
      </c>
      <c r="BL592" s="19" t="s">
        <v>290</v>
      </c>
      <c r="BM592" s="217" t="s">
        <v>740</v>
      </c>
    </row>
    <row r="593" s="2" customFormat="1">
      <c r="A593" s="40"/>
      <c r="B593" s="41"/>
      <c r="C593" s="42"/>
      <c r="D593" s="219" t="s">
        <v>171</v>
      </c>
      <c r="E593" s="42"/>
      <c r="F593" s="220" t="s">
        <v>741</v>
      </c>
      <c r="G593" s="42"/>
      <c r="H593" s="42"/>
      <c r="I593" s="221"/>
      <c r="J593" s="221"/>
      <c r="K593" s="42"/>
      <c r="L593" s="42"/>
      <c r="M593" s="46"/>
      <c r="N593" s="222"/>
      <c r="O593" s="223"/>
      <c r="P593" s="86"/>
      <c r="Q593" s="86"/>
      <c r="R593" s="86"/>
      <c r="S593" s="86"/>
      <c r="T593" s="86"/>
      <c r="U593" s="86"/>
      <c r="V593" s="86"/>
      <c r="W593" s="86"/>
      <c r="X593" s="86"/>
      <c r="Y593" s="87"/>
      <c r="Z593" s="40"/>
      <c r="AA593" s="40"/>
      <c r="AB593" s="40"/>
      <c r="AC593" s="40"/>
      <c r="AD593" s="40"/>
      <c r="AE593" s="40"/>
      <c r="AT593" s="19" t="s">
        <v>171</v>
      </c>
      <c r="AU593" s="19" t="s">
        <v>87</v>
      </c>
    </row>
    <row r="594" s="2" customFormat="1">
      <c r="A594" s="40"/>
      <c r="B594" s="41"/>
      <c r="C594" s="42"/>
      <c r="D594" s="219" t="s">
        <v>175</v>
      </c>
      <c r="E594" s="42"/>
      <c r="F594" s="226" t="s">
        <v>735</v>
      </c>
      <c r="G594" s="42"/>
      <c r="H594" s="42"/>
      <c r="I594" s="221"/>
      <c r="J594" s="221"/>
      <c r="K594" s="42"/>
      <c r="L594" s="42"/>
      <c r="M594" s="46"/>
      <c r="N594" s="222"/>
      <c r="O594" s="223"/>
      <c r="P594" s="86"/>
      <c r="Q594" s="86"/>
      <c r="R594" s="86"/>
      <c r="S594" s="86"/>
      <c r="T594" s="86"/>
      <c r="U594" s="86"/>
      <c r="V594" s="86"/>
      <c r="W594" s="86"/>
      <c r="X594" s="86"/>
      <c r="Y594" s="87"/>
      <c r="Z594" s="40"/>
      <c r="AA594" s="40"/>
      <c r="AB594" s="40"/>
      <c r="AC594" s="40"/>
      <c r="AD594" s="40"/>
      <c r="AE594" s="40"/>
      <c r="AT594" s="19" t="s">
        <v>175</v>
      </c>
      <c r="AU594" s="19" t="s">
        <v>87</v>
      </c>
    </row>
    <row r="595" s="13" customFormat="1">
      <c r="A595" s="13"/>
      <c r="B595" s="227"/>
      <c r="C595" s="228"/>
      <c r="D595" s="219" t="s">
        <v>177</v>
      </c>
      <c r="E595" s="229" t="s">
        <v>20</v>
      </c>
      <c r="F595" s="230" t="s">
        <v>85</v>
      </c>
      <c r="G595" s="228"/>
      <c r="H595" s="231">
        <v>1</v>
      </c>
      <c r="I595" s="232"/>
      <c r="J595" s="232"/>
      <c r="K595" s="228"/>
      <c r="L595" s="228"/>
      <c r="M595" s="233"/>
      <c r="N595" s="234"/>
      <c r="O595" s="235"/>
      <c r="P595" s="235"/>
      <c r="Q595" s="235"/>
      <c r="R595" s="235"/>
      <c r="S595" s="235"/>
      <c r="T595" s="235"/>
      <c r="U595" s="235"/>
      <c r="V595" s="235"/>
      <c r="W595" s="235"/>
      <c r="X595" s="235"/>
      <c r="Y595" s="236"/>
      <c r="Z595" s="13"/>
      <c r="AA595" s="13"/>
      <c r="AB595" s="13"/>
      <c r="AC595" s="13"/>
      <c r="AD595" s="13"/>
      <c r="AE595" s="13"/>
      <c r="AT595" s="237" t="s">
        <v>177</v>
      </c>
      <c r="AU595" s="237" t="s">
        <v>87</v>
      </c>
      <c r="AV595" s="13" t="s">
        <v>87</v>
      </c>
      <c r="AW595" s="13" t="s">
        <v>5</v>
      </c>
      <c r="AX595" s="13" t="s">
        <v>85</v>
      </c>
      <c r="AY595" s="237" t="s">
        <v>162</v>
      </c>
    </row>
    <row r="596" s="2" customFormat="1" ht="24.15" customHeight="1">
      <c r="A596" s="40"/>
      <c r="B596" s="41"/>
      <c r="C596" s="205" t="s">
        <v>742</v>
      </c>
      <c r="D596" s="205" t="s">
        <v>164</v>
      </c>
      <c r="E596" s="206" t="s">
        <v>743</v>
      </c>
      <c r="F596" s="207" t="s">
        <v>744</v>
      </c>
      <c r="G596" s="208" t="s">
        <v>248</v>
      </c>
      <c r="H596" s="209">
        <v>0.0030000000000000001</v>
      </c>
      <c r="I596" s="210"/>
      <c r="J596" s="210"/>
      <c r="K596" s="211">
        <f>ROUND(P596*H596,2)</f>
        <v>0</v>
      </c>
      <c r="L596" s="207" t="s">
        <v>168</v>
      </c>
      <c r="M596" s="46"/>
      <c r="N596" s="212" t="s">
        <v>20</v>
      </c>
      <c r="O596" s="213" t="s">
        <v>46</v>
      </c>
      <c r="P596" s="214">
        <f>I596+J596</f>
        <v>0</v>
      </c>
      <c r="Q596" s="214">
        <f>ROUND(I596*H596,2)</f>
        <v>0</v>
      </c>
      <c r="R596" s="214">
        <f>ROUND(J596*H596,2)</f>
        <v>0</v>
      </c>
      <c r="S596" s="86"/>
      <c r="T596" s="215">
        <f>S596*H596</f>
        <v>0</v>
      </c>
      <c r="U596" s="215">
        <v>0</v>
      </c>
      <c r="V596" s="215">
        <f>U596*H596</f>
        <v>0</v>
      </c>
      <c r="W596" s="215">
        <v>0</v>
      </c>
      <c r="X596" s="215">
        <f>W596*H596</f>
        <v>0</v>
      </c>
      <c r="Y596" s="216" t="s">
        <v>20</v>
      </c>
      <c r="Z596" s="40"/>
      <c r="AA596" s="40"/>
      <c r="AB596" s="40"/>
      <c r="AC596" s="40"/>
      <c r="AD596" s="40"/>
      <c r="AE596" s="40"/>
      <c r="AR596" s="217" t="s">
        <v>290</v>
      </c>
      <c r="AT596" s="217" t="s">
        <v>164</v>
      </c>
      <c r="AU596" s="217" t="s">
        <v>87</v>
      </c>
      <c r="AY596" s="19" t="s">
        <v>162</v>
      </c>
      <c r="BE596" s="218">
        <f>IF(O596="základní",K596,0)</f>
        <v>0</v>
      </c>
      <c r="BF596" s="218">
        <f>IF(O596="snížená",K596,0)</f>
        <v>0</v>
      </c>
      <c r="BG596" s="218">
        <f>IF(O596="zákl. přenesená",K596,0)</f>
        <v>0</v>
      </c>
      <c r="BH596" s="218">
        <f>IF(O596="sníž. přenesená",K596,0)</f>
        <v>0</v>
      </c>
      <c r="BI596" s="218">
        <f>IF(O596="nulová",K596,0)</f>
        <v>0</v>
      </c>
      <c r="BJ596" s="19" t="s">
        <v>85</v>
      </c>
      <c r="BK596" s="218">
        <f>ROUND(P596*H596,2)</f>
        <v>0</v>
      </c>
      <c r="BL596" s="19" t="s">
        <v>290</v>
      </c>
      <c r="BM596" s="217" t="s">
        <v>745</v>
      </c>
    </row>
    <row r="597" s="2" customFormat="1">
      <c r="A597" s="40"/>
      <c r="B597" s="41"/>
      <c r="C597" s="42"/>
      <c r="D597" s="219" t="s">
        <v>171</v>
      </c>
      <c r="E597" s="42"/>
      <c r="F597" s="220" t="s">
        <v>746</v>
      </c>
      <c r="G597" s="42"/>
      <c r="H597" s="42"/>
      <c r="I597" s="221"/>
      <c r="J597" s="221"/>
      <c r="K597" s="42"/>
      <c r="L597" s="42"/>
      <c r="M597" s="46"/>
      <c r="N597" s="222"/>
      <c r="O597" s="223"/>
      <c r="P597" s="86"/>
      <c r="Q597" s="86"/>
      <c r="R597" s="86"/>
      <c r="S597" s="86"/>
      <c r="T597" s="86"/>
      <c r="U597" s="86"/>
      <c r="V597" s="86"/>
      <c r="W597" s="86"/>
      <c r="X597" s="86"/>
      <c r="Y597" s="87"/>
      <c r="Z597" s="40"/>
      <c r="AA597" s="40"/>
      <c r="AB597" s="40"/>
      <c r="AC597" s="40"/>
      <c r="AD597" s="40"/>
      <c r="AE597" s="40"/>
      <c r="AT597" s="19" t="s">
        <v>171</v>
      </c>
      <c r="AU597" s="19" t="s">
        <v>87</v>
      </c>
    </row>
    <row r="598" s="2" customFormat="1">
      <c r="A598" s="40"/>
      <c r="B598" s="41"/>
      <c r="C598" s="42"/>
      <c r="D598" s="224" t="s">
        <v>173</v>
      </c>
      <c r="E598" s="42"/>
      <c r="F598" s="225" t="s">
        <v>747</v>
      </c>
      <c r="G598" s="42"/>
      <c r="H598" s="42"/>
      <c r="I598" s="221"/>
      <c r="J598" s="221"/>
      <c r="K598" s="42"/>
      <c r="L598" s="42"/>
      <c r="M598" s="46"/>
      <c r="N598" s="222"/>
      <c r="O598" s="223"/>
      <c r="P598" s="86"/>
      <c r="Q598" s="86"/>
      <c r="R598" s="86"/>
      <c r="S598" s="86"/>
      <c r="T598" s="86"/>
      <c r="U598" s="86"/>
      <c r="V598" s="86"/>
      <c r="W598" s="86"/>
      <c r="X598" s="86"/>
      <c r="Y598" s="87"/>
      <c r="Z598" s="40"/>
      <c r="AA598" s="40"/>
      <c r="AB598" s="40"/>
      <c r="AC598" s="40"/>
      <c r="AD598" s="40"/>
      <c r="AE598" s="40"/>
      <c r="AT598" s="19" t="s">
        <v>173</v>
      </c>
      <c r="AU598" s="19" t="s">
        <v>87</v>
      </c>
    </row>
    <row r="599" s="12" customFormat="1" ht="22.8" customHeight="1">
      <c r="A599" s="12"/>
      <c r="B599" s="188"/>
      <c r="C599" s="189"/>
      <c r="D599" s="190" t="s">
        <v>76</v>
      </c>
      <c r="E599" s="203" t="s">
        <v>748</v>
      </c>
      <c r="F599" s="203" t="s">
        <v>749</v>
      </c>
      <c r="G599" s="189"/>
      <c r="H599" s="189"/>
      <c r="I599" s="192"/>
      <c r="J599" s="192"/>
      <c r="K599" s="204">
        <f>BK599</f>
        <v>0</v>
      </c>
      <c r="L599" s="189"/>
      <c r="M599" s="194"/>
      <c r="N599" s="195"/>
      <c r="O599" s="196"/>
      <c r="P599" s="196"/>
      <c r="Q599" s="197">
        <f>SUM(Q600:Q749)</f>
        <v>0</v>
      </c>
      <c r="R599" s="197">
        <f>SUM(R600:R749)</f>
        <v>0</v>
      </c>
      <c r="S599" s="196"/>
      <c r="T599" s="198">
        <f>SUM(T600:T749)</f>
        <v>0</v>
      </c>
      <c r="U599" s="196"/>
      <c r="V599" s="198">
        <f>SUM(V600:V749)</f>
        <v>2.8606477000000003</v>
      </c>
      <c r="W599" s="196"/>
      <c r="X599" s="198">
        <f>SUM(X600:X749)</f>
        <v>23.181250000000002</v>
      </c>
      <c r="Y599" s="199"/>
      <c r="Z599" s="12"/>
      <c r="AA599" s="12"/>
      <c r="AB599" s="12"/>
      <c r="AC599" s="12"/>
      <c r="AD599" s="12"/>
      <c r="AE599" s="12"/>
      <c r="AR599" s="200" t="s">
        <v>87</v>
      </c>
      <c r="AT599" s="201" t="s">
        <v>76</v>
      </c>
      <c r="AU599" s="201" t="s">
        <v>85</v>
      </c>
      <c r="AY599" s="200" t="s">
        <v>162</v>
      </c>
      <c r="BK599" s="202">
        <f>SUM(BK600:BK749)</f>
        <v>0</v>
      </c>
    </row>
    <row r="600" s="2" customFormat="1" ht="24.15" customHeight="1">
      <c r="A600" s="40"/>
      <c r="B600" s="41"/>
      <c r="C600" s="205" t="s">
        <v>750</v>
      </c>
      <c r="D600" s="205" t="s">
        <v>164</v>
      </c>
      <c r="E600" s="206" t="s">
        <v>751</v>
      </c>
      <c r="F600" s="207" t="s">
        <v>752</v>
      </c>
      <c r="G600" s="208" t="s">
        <v>90</v>
      </c>
      <c r="H600" s="209">
        <v>35</v>
      </c>
      <c r="I600" s="210"/>
      <c r="J600" s="210"/>
      <c r="K600" s="211">
        <f>ROUND(P600*H600,2)</f>
        <v>0</v>
      </c>
      <c r="L600" s="207" t="s">
        <v>168</v>
      </c>
      <c r="M600" s="46"/>
      <c r="N600" s="212" t="s">
        <v>20</v>
      </c>
      <c r="O600" s="213" t="s">
        <v>46</v>
      </c>
      <c r="P600" s="214">
        <f>I600+J600</f>
        <v>0</v>
      </c>
      <c r="Q600" s="214">
        <f>ROUND(I600*H600,2)</f>
        <v>0</v>
      </c>
      <c r="R600" s="214">
        <f>ROUND(J600*H600,2)</f>
        <v>0</v>
      </c>
      <c r="S600" s="86"/>
      <c r="T600" s="215">
        <f>S600*H600</f>
        <v>0</v>
      </c>
      <c r="U600" s="215">
        <v>0</v>
      </c>
      <c r="V600" s="215">
        <f>U600*H600</f>
        <v>0</v>
      </c>
      <c r="W600" s="215">
        <v>0.0070000000000000001</v>
      </c>
      <c r="X600" s="215">
        <f>W600*H600</f>
        <v>0.245</v>
      </c>
      <c r="Y600" s="216" t="s">
        <v>20</v>
      </c>
      <c r="Z600" s="40"/>
      <c r="AA600" s="40"/>
      <c r="AB600" s="40"/>
      <c r="AC600" s="40"/>
      <c r="AD600" s="40"/>
      <c r="AE600" s="40"/>
      <c r="AR600" s="217" t="s">
        <v>290</v>
      </c>
      <c r="AT600" s="217" t="s">
        <v>164</v>
      </c>
      <c r="AU600" s="217" t="s">
        <v>87</v>
      </c>
      <c r="AY600" s="19" t="s">
        <v>162</v>
      </c>
      <c r="BE600" s="218">
        <f>IF(O600="základní",K600,0)</f>
        <v>0</v>
      </c>
      <c r="BF600" s="218">
        <f>IF(O600="snížená",K600,0)</f>
        <v>0</v>
      </c>
      <c r="BG600" s="218">
        <f>IF(O600="zákl. přenesená",K600,0)</f>
        <v>0</v>
      </c>
      <c r="BH600" s="218">
        <f>IF(O600="sníž. přenesená",K600,0)</f>
        <v>0</v>
      </c>
      <c r="BI600" s="218">
        <f>IF(O600="nulová",K600,0)</f>
        <v>0</v>
      </c>
      <c r="BJ600" s="19" t="s">
        <v>85</v>
      </c>
      <c r="BK600" s="218">
        <f>ROUND(P600*H600,2)</f>
        <v>0</v>
      </c>
      <c r="BL600" s="19" t="s">
        <v>290</v>
      </c>
      <c r="BM600" s="217" t="s">
        <v>753</v>
      </c>
    </row>
    <row r="601" s="2" customFormat="1">
      <c r="A601" s="40"/>
      <c r="B601" s="41"/>
      <c r="C601" s="42"/>
      <c r="D601" s="219" t="s">
        <v>171</v>
      </c>
      <c r="E601" s="42"/>
      <c r="F601" s="220" t="s">
        <v>754</v>
      </c>
      <c r="G601" s="42"/>
      <c r="H601" s="42"/>
      <c r="I601" s="221"/>
      <c r="J601" s="221"/>
      <c r="K601" s="42"/>
      <c r="L601" s="42"/>
      <c r="M601" s="46"/>
      <c r="N601" s="222"/>
      <c r="O601" s="223"/>
      <c r="P601" s="86"/>
      <c r="Q601" s="86"/>
      <c r="R601" s="86"/>
      <c r="S601" s="86"/>
      <c r="T601" s="86"/>
      <c r="U601" s="86"/>
      <c r="V601" s="86"/>
      <c r="W601" s="86"/>
      <c r="X601" s="86"/>
      <c r="Y601" s="87"/>
      <c r="Z601" s="40"/>
      <c r="AA601" s="40"/>
      <c r="AB601" s="40"/>
      <c r="AC601" s="40"/>
      <c r="AD601" s="40"/>
      <c r="AE601" s="40"/>
      <c r="AT601" s="19" t="s">
        <v>171</v>
      </c>
      <c r="AU601" s="19" t="s">
        <v>87</v>
      </c>
    </row>
    <row r="602" s="2" customFormat="1">
      <c r="A602" s="40"/>
      <c r="B602" s="41"/>
      <c r="C602" s="42"/>
      <c r="D602" s="224" t="s">
        <v>173</v>
      </c>
      <c r="E602" s="42"/>
      <c r="F602" s="225" t="s">
        <v>755</v>
      </c>
      <c r="G602" s="42"/>
      <c r="H602" s="42"/>
      <c r="I602" s="221"/>
      <c r="J602" s="221"/>
      <c r="K602" s="42"/>
      <c r="L602" s="42"/>
      <c r="M602" s="46"/>
      <c r="N602" s="222"/>
      <c r="O602" s="223"/>
      <c r="P602" s="86"/>
      <c r="Q602" s="86"/>
      <c r="R602" s="86"/>
      <c r="S602" s="86"/>
      <c r="T602" s="86"/>
      <c r="U602" s="86"/>
      <c r="V602" s="86"/>
      <c r="W602" s="86"/>
      <c r="X602" s="86"/>
      <c r="Y602" s="87"/>
      <c r="Z602" s="40"/>
      <c r="AA602" s="40"/>
      <c r="AB602" s="40"/>
      <c r="AC602" s="40"/>
      <c r="AD602" s="40"/>
      <c r="AE602" s="40"/>
      <c r="AT602" s="19" t="s">
        <v>173</v>
      </c>
      <c r="AU602" s="19" t="s">
        <v>87</v>
      </c>
    </row>
    <row r="603" s="2" customFormat="1">
      <c r="A603" s="40"/>
      <c r="B603" s="41"/>
      <c r="C603" s="42"/>
      <c r="D603" s="219" t="s">
        <v>175</v>
      </c>
      <c r="E603" s="42"/>
      <c r="F603" s="226" t="s">
        <v>756</v>
      </c>
      <c r="G603" s="42"/>
      <c r="H603" s="42"/>
      <c r="I603" s="221"/>
      <c r="J603" s="221"/>
      <c r="K603" s="42"/>
      <c r="L603" s="42"/>
      <c r="M603" s="46"/>
      <c r="N603" s="222"/>
      <c r="O603" s="223"/>
      <c r="P603" s="86"/>
      <c r="Q603" s="86"/>
      <c r="R603" s="86"/>
      <c r="S603" s="86"/>
      <c r="T603" s="86"/>
      <c r="U603" s="86"/>
      <c r="V603" s="86"/>
      <c r="W603" s="86"/>
      <c r="X603" s="86"/>
      <c r="Y603" s="87"/>
      <c r="Z603" s="40"/>
      <c r="AA603" s="40"/>
      <c r="AB603" s="40"/>
      <c r="AC603" s="40"/>
      <c r="AD603" s="40"/>
      <c r="AE603" s="40"/>
      <c r="AT603" s="19" t="s">
        <v>175</v>
      </c>
      <c r="AU603" s="19" t="s">
        <v>87</v>
      </c>
    </row>
    <row r="604" s="14" customFormat="1">
      <c r="A604" s="14"/>
      <c r="B604" s="238"/>
      <c r="C604" s="239"/>
      <c r="D604" s="219" t="s">
        <v>177</v>
      </c>
      <c r="E604" s="240" t="s">
        <v>20</v>
      </c>
      <c r="F604" s="241" t="s">
        <v>757</v>
      </c>
      <c r="G604" s="239"/>
      <c r="H604" s="240" t="s">
        <v>20</v>
      </c>
      <c r="I604" s="242"/>
      <c r="J604" s="242"/>
      <c r="K604" s="239"/>
      <c r="L604" s="239"/>
      <c r="M604" s="243"/>
      <c r="N604" s="244"/>
      <c r="O604" s="245"/>
      <c r="P604" s="245"/>
      <c r="Q604" s="245"/>
      <c r="R604" s="245"/>
      <c r="S604" s="245"/>
      <c r="T604" s="245"/>
      <c r="U604" s="245"/>
      <c r="V604" s="245"/>
      <c r="W604" s="245"/>
      <c r="X604" s="245"/>
      <c r="Y604" s="246"/>
      <c r="Z604" s="14"/>
      <c r="AA604" s="14"/>
      <c r="AB604" s="14"/>
      <c r="AC604" s="14"/>
      <c r="AD604" s="14"/>
      <c r="AE604" s="14"/>
      <c r="AT604" s="247" t="s">
        <v>177</v>
      </c>
      <c r="AU604" s="247" t="s">
        <v>87</v>
      </c>
      <c r="AV604" s="14" t="s">
        <v>85</v>
      </c>
      <c r="AW604" s="14" t="s">
        <v>5</v>
      </c>
      <c r="AX604" s="14" t="s">
        <v>77</v>
      </c>
      <c r="AY604" s="247" t="s">
        <v>162</v>
      </c>
    </row>
    <row r="605" s="13" customFormat="1">
      <c r="A605" s="13"/>
      <c r="B605" s="227"/>
      <c r="C605" s="228"/>
      <c r="D605" s="219" t="s">
        <v>177</v>
      </c>
      <c r="E605" s="229" t="s">
        <v>20</v>
      </c>
      <c r="F605" s="230" t="s">
        <v>758</v>
      </c>
      <c r="G605" s="228"/>
      <c r="H605" s="231">
        <v>35</v>
      </c>
      <c r="I605" s="232"/>
      <c r="J605" s="232"/>
      <c r="K605" s="228"/>
      <c r="L605" s="228"/>
      <c r="M605" s="233"/>
      <c r="N605" s="234"/>
      <c r="O605" s="235"/>
      <c r="P605" s="235"/>
      <c r="Q605" s="235"/>
      <c r="R605" s="235"/>
      <c r="S605" s="235"/>
      <c r="T605" s="235"/>
      <c r="U605" s="235"/>
      <c r="V605" s="235"/>
      <c r="W605" s="235"/>
      <c r="X605" s="235"/>
      <c r="Y605" s="236"/>
      <c r="Z605" s="13"/>
      <c r="AA605" s="13"/>
      <c r="AB605" s="13"/>
      <c r="AC605" s="13"/>
      <c r="AD605" s="13"/>
      <c r="AE605" s="13"/>
      <c r="AT605" s="237" t="s">
        <v>177</v>
      </c>
      <c r="AU605" s="237" t="s">
        <v>87</v>
      </c>
      <c r="AV605" s="13" t="s">
        <v>87</v>
      </c>
      <c r="AW605" s="13" t="s">
        <v>5</v>
      </c>
      <c r="AX605" s="13" t="s">
        <v>85</v>
      </c>
      <c r="AY605" s="237" t="s">
        <v>162</v>
      </c>
    </row>
    <row r="606" s="2" customFormat="1" ht="24.15" customHeight="1">
      <c r="A606" s="40"/>
      <c r="B606" s="41"/>
      <c r="C606" s="205" t="s">
        <v>759</v>
      </c>
      <c r="D606" s="205" t="s">
        <v>164</v>
      </c>
      <c r="E606" s="206" t="s">
        <v>760</v>
      </c>
      <c r="F606" s="207" t="s">
        <v>761</v>
      </c>
      <c r="G606" s="208" t="s">
        <v>90</v>
      </c>
      <c r="H606" s="209">
        <v>35</v>
      </c>
      <c r="I606" s="210"/>
      <c r="J606" s="210"/>
      <c r="K606" s="211">
        <f>ROUND(P606*H606,2)</f>
        <v>0</v>
      </c>
      <c r="L606" s="207" t="s">
        <v>168</v>
      </c>
      <c r="M606" s="46"/>
      <c r="N606" s="212" t="s">
        <v>20</v>
      </c>
      <c r="O606" s="213" t="s">
        <v>46</v>
      </c>
      <c r="P606" s="214">
        <f>I606+J606</f>
        <v>0</v>
      </c>
      <c r="Q606" s="214">
        <f>ROUND(I606*H606,2)</f>
        <v>0</v>
      </c>
      <c r="R606" s="214">
        <f>ROUND(J606*H606,2)</f>
        <v>0</v>
      </c>
      <c r="S606" s="86"/>
      <c r="T606" s="215">
        <f>S606*H606</f>
        <v>0</v>
      </c>
      <c r="U606" s="215">
        <v>0</v>
      </c>
      <c r="V606" s="215">
        <f>U606*H606</f>
        <v>0</v>
      </c>
      <c r="W606" s="215">
        <v>0.014999999999999999</v>
      </c>
      <c r="X606" s="215">
        <f>W606*H606</f>
        <v>0.52500000000000002</v>
      </c>
      <c r="Y606" s="216" t="s">
        <v>20</v>
      </c>
      <c r="Z606" s="40"/>
      <c r="AA606" s="40"/>
      <c r="AB606" s="40"/>
      <c r="AC606" s="40"/>
      <c r="AD606" s="40"/>
      <c r="AE606" s="40"/>
      <c r="AR606" s="217" t="s">
        <v>290</v>
      </c>
      <c r="AT606" s="217" t="s">
        <v>164</v>
      </c>
      <c r="AU606" s="217" t="s">
        <v>87</v>
      </c>
      <c r="AY606" s="19" t="s">
        <v>162</v>
      </c>
      <c r="BE606" s="218">
        <f>IF(O606="základní",K606,0)</f>
        <v>0</v>
      </c>
      <c r="BF606" s="218">
        <f>IF(O606="snížená",K606,0)</f>
        <v>0</v>
      </c>
      <c r="BG606" s="218">
        <f>IF(O606="zákl. přenesená",K606,0)</f>
        <v>0</v>
      </c>
      <c r="BH606" s="218">
        <f>IF(O606="sníž. přenesená",K606,0)</f>
        <v>0</v>
      </c>
      <c r="BI606" s="218">
        <f>IF(O606="nulová",K606,0)</f>
        <v>0</v>
      </c>
      <c r="BJ606" s="19" t="s">
        <v>85</v>
      </c>
      <c r="BK606" s="218">
        <f>ROUND(P606*H606,2)</f>
        <v>0</v>
      </c>
      <c r="BL606" s="19" t="s">
        <v>290</v>
      </c>
      <c r="BM606" s="217" t="s">
        <v>762</v>
      </c>
    </row>
    <row r="607" s="2" customFormat="1">
      <c r="A607" s="40"/>
      <c r="B607" s="41"/>
      <c r="C607" s="42"/>
      <c r="D607" s="219" t="s">
        <v>171</v>
      </c>
      <c r="E607" s="42"/>
      <c r="F607" s="220" t="s">
        <v>763</v>
      </c>
      <c r="G607" s="42"/>
      <c r="H607" s="42"/>
      <c r="I607" s="221"/>
      <c r="J607" s="221"/>
      <c r="K607" s="42"/>
      <c r="L607" s="42"/>
      <c r="M607" s="46"/>
      <c r="N607" s="222"/>
      <c r="O607" s="223"/>
      <c r="P607" s="86"/>
      <c r="Q607" s="86"/>
      <c r="R607" s="86"/>
      <c r="S607" s="86"/>
      <c r="T607" s="86"/>
      <c r="U607" s="86"/>
      <c r="V607" s="86"/>
      <c r="W607" s="86"/>
      <c r="X607" s="86"/>
      <c r="Y607" s="87"/>
      <c r="Z607" s="40"/>
      <c r="AA607" s="40"/>
      <c r="AB607" s="40"/>
      <c r="AC607" s="40"/>
      <c r="AD607" s="40"/>
      <c r="AE607" s="40"/>
      <c r="AT607" s="19" t="s">
        <v>171</v>
      </c>
      <c r="AU607" s="19" t="s">
        <v>87</v>
      </c>
    </row>
    <row r="608" s="2" customFormat="1">
      <c r="A608" s="40"/>
      <c r="B608" s="41"/>
      <c r="C608" s="42"/>
      <c r="D608" s="224" t="s">
        <v>173</v>
      </c>
      <c r="E608" s="42"/>
      <c r="F608" s="225" t="s">
        <v>764</v>
      </c>
      <c r="G608" s="42"/>
      <c r="H608" s="42"/>
      <c r="I608" s="221"/>
      <c r="J608" s="221"/>
      <c r="K608" s="42"/>
      <c r="L608" s="42"/>
      <c r="M608" s="46"/>
      <c r="N608" s="222"/>
      <c r="O608" s="223"/>
      <c r="P608" s="86"/>
      <c r="Q608" s="86"/>
      <c r="R608" s="86"/>
      <c r="S608" s="86"/>
      <c r="T608" s="86"/>
      <c r="U608" s="86"/>
      <c r="V608" s="86"/>
      <c r="W608" s="86"/>
      <c r="X608" s="86"/>
      <c r="Y608" s="87"/>
      <c r="Z608" s="40"/>
      <c r="AA608" s="40"/>
      <c r="AB608" s="40"/>
      <c r="AC608" s="40"/>
      <c r="AD608" s="40"/>
      <c r="AE608" s="40"/>
      <c r="AT608" s="19" t="s">
        <v>173</v>
      </c>
      <c r="AU608" s="19" t="s">
        <v>87</v>
      </c>
    </row>
    <row r="609" s="2" customFormat="1">
      <c r="A609" s="40"/>
      <c r="B609" s="41"/>
      <c r="C609" s="42"/>
      <c r="D609" s="219" t="s">
        <v>175</v>
      </c>
      <c r="E609" s="42"/>
      <c r="F609" s="226" t="s">
        <v>756</v>
      </c>
      <c r="G609" s="42"/>
      <c r="H609" s="42"/>
      <c r="I609" s="221"/>
      <c r="J609" s="221"/>
      <c r="K609" s="42"/>
      <c r="L609" s="42"/>
      <c r="M609" s="46"/>
      <c r="N609" s="222"/>
      <c r="O609" s="223"/>
      <c r="P609" s="86"/>
      <c r="Q609" s="86"/>
      <c r="R609" s="86"/>
      <c r="S609" s="86"/>
      <c r="T609" s="86"/>
      <c r="U609" s="86"/>
      <c r="V609" s="86"/>
      <c r="W609" s="86"/>
      <c r="X609" s="86"/>
      <c r="Y609" s="87"/>
      <c r="Z609" s="40"/>
      <c r="AA609" s="40"/>
      <c r="AB609" s="40"/>
      <c r="AC609" s="40"/>
      <c r="AD609" s="40"/>
      <c r="AE609" s="40"/>
      <c r="AT609" s="19" t="s">
        <v>175</v>
      </c>
      <c r="AU609" s="19" t="s">
        <v>87</v>
      </c>
    </row>
    <row r="610" s="14" customFormat="1">
      <c r="A610" s="14"/>
      <c r="B610" s="238"/>
      <c r="C610" s="239"/>
      <c r="D610" s="219" t="s">
        <v>177</v>
      </c>
      <c r="E610" s="240" t="s">
        <v>20</v>
      </c>
      <c r="F610" s="241" t="s">
        <v>757</v>
      </c>
      <c r="G610" s="239"/>
      <c r="H610" s="240" t="s">
        <v>20</v>
      </c>
      <c r="I610" s="242"/>
      <c r="J610" s="242"/>
      <c r="K610" s="239"/>
      <c r="L610" s="239"/>
      <c r="M610" s="243"/>
      <c r="N610" s="244"/>
      <c r="O610" s="245"/>
      <c r="P610" s="245"/>
      <c r="Q610" s="245"/>
      <c r="R610" s="245"/>
      <c r="S610" s="245"/>
      <c r="T610" s="245"/>
      <c r="U610" s="245"/>
      <c r="V610" s="245"/>
      <c r="W610" s="245"/>
      <c r="X610" s="245"/>
      <c r="Y610" s="246"/>
      <c r="Z610" s="14"/>
      <c r="AA610" s="14"/>
      <c r="AB610" s="14"/>
      <c r="AC610" s="14"/>
      <c r="AD610" s="14"/>
      <c r="AE610" s="14"/>
      <c r="AT610" s="247" t="s">
        <v>177</v>
      </c>
      <c r="AU610" s="247" t="s">
        <v>87</v>
      </c>
      <c r="AV610" s="14" t="s">
        <v>85</v>
      </c>
      <c r="AW610" s="14" t="s">
        <v>5</v>
      </c>
      <c r="AX610" s="14" t="s">
        <v>77</v>
      </c>
      <c r="AY610" s="247" t="s">
        <v>162</v>
      </c>
    </row>
    <row r="611" s="13" customFormat="1">
      <c r="A611" s="13"/>
      <c r="B611" s="227"/>
      <c r="C611" s="228"/>
      <c r="D611" s="219" t="s">
        <v>177</v>
      </c>
      <c r="E611" s="229" t="s">
        <v>20</v>
      </c>
      <c r="F611" s="230" t="s">
        <v>758</v>
      </c>
      <c r="G611" s="228"/>
      <c r="H611" s="231">
        <v>35</v>
      </c>
      <c r="I611" s="232"/>
      <c r="J611" s="232"/>
      <c r="K611" s="228"/>
      <c r="L611" s="228"/>
      <c r="M611" s="233"/>
      <c r="N611" s="234"/>
      <c r="O611" s="235"/>
      <c r="P611" s="235"/>
      <c r="Q611" s="235"/>
      <c r="R611" s="235"/>
      <c r="S611" s="235"/>
      <c r="T611" s="235"/>
      <c r="U611" s="235"/>
      <c r="V611" s="235"/>
      <c r="W611" s="235"/>
      <c r="X611" s="235"/>
      <c r="Y611" s="236"/>
      <c r="Z611" s="13"/>
      <c r="AA611" s="13"/>
      <c r="AB611" s="13"/>
      <c r="AC611" s="13"/>
      <c r="AD611" s="13"/>
      <c r="AE611" s="13"/>
      <c r="AT611" s="237" t="s">
        <v>177</v>
      </c>
      <c r="AU611" s="237" t="s">
        <v>87</v>
      </c>
      <c r="AV611" s="13" t="s">
        <v>87</v>
      </c>
      <c r="AW611" s="13" t="s">
        <v>5</v>
      </c>
      <c r="AX611" s="13" t="s">
        <v>85</v>
      </c>
      <c r="AY611" s="237" t="s">
        <v>162</v>
      </c>
    </row>
    <row r="612" s="2" customFormat="1">
      <c r="A612" s="40"/>
      <c r="B612" s="41"/>
      <c r="C612" s="205" t="s">
        <v>765</v>
      </c>
      <c r="D612" s="205" t="s">
        <v>164</v>
      </c>
      <c r="E612" s="206" t="s">
        <v>766</v>
      </c>
      <c r="F612" s="207" t="s">
        <v>767</v>
      </c>
      <c r="G612" s="208" t="s">
        <v>90</v>
      </c>
      <c r="H612" s="209">
        <v>35</v>
      </c>
      <c r="I612" s="210"/>
      <c r="J612" s="210"/>
      <c r="K612" s="211">
        <f>ROUND(P612*H612,2)</f>
        <v>0</v>
      </c>
      <c r="L612" s="207" t="s">
        <v>168</v>
      </c>
      <c r="M612" s="46"/>
      <c r="N612" s="212" t="s">
        <v>20</v>
      </c>
      <c r="O612" s="213" t="s">
        <v>46</v>
      </c>
      <c r="P612" s="214">
        <f>I612+J612</f>
        <v>0</v>
      </c>
      <c r="Q612" s="214">
        <f>ROUND(I612*H612,2)</f>
        <v>0</v>
      </c>
      <c r="R612" s="214">
        <f>ROUND(J612*H612,2)</f>
        <v>0</v>
      </c>
      <c r="S612" s="86"/>
      <c r="T612" s="215">
        <f>S612*H612</f>
        <v>0</v>
      </c>
      <c r="U612" s="215">
        <v>0</v>
      </c>
      <c r="V612" s="215">
        <f>U612*H612</f>
        <v>0</v>
      </c>
      <c r="W612" s="215">
        <v>0</v>
      </c>
      <c r="X612" s="215">
        <f>W612*H612</f>
        <v>0</v>
      </c>
      <c r="Y612" s="216" t="s">
        <v>20</v>
      </c>
      <c r="Z612" s="40"/>
      <c r="AA612" s="40"/>
      <c r="AB612" s="40"/>
      <c r="AC612" s="40"/>
      <c r="AD612" s="40"/>
      <c r="AE612" s="40"/>
      <c r="AR612" s="217" t="s">
        <v>290</v>
      </c>
      <c r="AT612" s="217" t="s">
        <v>164</v>
      </c>
      <c r="AU612" s="217" t="s">
        <v>87</v>
      </c>
      <c r="AY612" s="19" t="s">
        <v>162</v>
      </c>
      <c r="BE612" s="218">
        <f>IF(O612="základní",K612,0)</f>
        <v>0</v>
      </c>
      <c r="BF612" s="218">
        <f>IF(O612="snížená",K612,0)</f>
        <v>0</v>
      </c>
      <c r="BG612" s="218">
        <f>IF(O612="zákl. přenesená",K612,0)</f>
        <v>0</v>
      </c>
      <c r="BH612" s="218">
        <f>IF(O612="sníž. přenesená",K612,0)</f>
        <v>0</v>
      </c>
      <c r="BI612" s="218">
        <f>IF(O612="nulová",K612,0)</f>
        <v>0</v>
      </c>
      <c r="BJ612" s="19" t="s">
        <v>85</v>
      </c>
      <c r="BK612" s="218">
        <f>ROUND(P612*H612,2)</f>
        <v>0</v>
      </c>
      <c r="BL612" s="19" t="s">
        <v>290</v>
      </c>
      <c r="BM612" s="217" t="s">
        <v>768</v>
      </c>
    </row>
    <row r="613" s="2" customFormat="1">
      <c r="A613" s="40"/>
      <c r="B613" s="41"/>
      <c r="C613" s="42"/>
      <c r="D613" s="219" t="s">
        <v>171</v>
      </c>
      <c r="E613" s="42"/>
      <c r="F613" s="220" t="s">
        <v>769</v>
      </c>
      <c r="G613" s="42"/>
      <c r="H613" s="42"/>
      <c r="I613" s="221"/>
      <c r="J613" s="221"/>
      <c r="K613" s="42"/>
      <c r="L613" s="42"/>
      <c r="M613" s="46"/>
      <c r="N613" s="222"/>
      <c r="O613" s="223"/>
      <c r="P613" s="86"/>
      <c r="Q613" s="86"/>
      <c r="R613" s="86"/>
      <c r="S613" s="86"/>
      <c r="T613" s="86"/>
      <c r="U613" s="86"/>
      <c r="V613" s="86"/>
      <c r="W613" s="86"/>
      <c r="X613" s="86"/>
      <c r="Y613" s="87"/>
      <c r="Z613" s="40"/>
      <c r="AA613" s="40"/>
      <c r="AB613" s="40"/>
      <c r="AC613" s="40"/>
      <c r="AD613" s="40"/>
      <c r="AE613" s="40"/>
      <c r="AT613" s="19" t="s">
        <v>171</v>
      </c>
      <c r="AU613" s="19" t="s">
        <v>87</v>
      </c>
    </row>
    <row r="614" s="2" customFormat="1">
      <c r="A614" s="40"/>
      <c r="B614" s="41"/>
      <c r="C614" s="42"/>
      <c r="D614" s="224" t="s">
        <v>173</v>
      </c>
      <c r="E614" s="42"/>
      <c r="F614" s="225" t="s">
        <v>770</v>
      </c>
      <c r="G614" s="42"/>
      <c r="H614" s="42"/>
      <c r="I614" s="221"/>
      <c r="J614" s="221"/>
      <c r="K614" s="42"/>
      <c r="L614" s="42"/>
      <c r="M614" s="46"/>
      <c r="N614" s="222"/>
      <c r="O614" s="223"/>
      <c r="P614" s="86"/>
      <c r="Q614" s="86"/>
      <c r="R614" s="86"/>
      <c r="S614" s="86"/>
      <c r="T614" s="86"/>
      <c r="U614" s="86"/>
      <c r="V614" s="86"/>
      <c r="W614" s="86"/>
      <c r="X614" s="86"/>
      <c r="Y614" s="87"/>
      <c r="Z614" s="40"/>
      <c r="AA614" s="40"/>
      <c r="AB614" s="40"/>
      <c r="AC614" s="40"/>
      <c r="AD614" s="40"/>
      <c r="AE614" s="40"/>
      <c r="AT614" s="19" t="s">
        <v>173</v>
      </c>
      <c r="AU614" s="19" t="s">
        <v>87</v>
      </c>
    </row>
    <row r="615" s="2" customFormat="1">
      <c r="A615" s="40"/>
      <c r="B615" s="41"/>
      <c r="C615" s="42"/>
      <c r="D615" s="219" t="s">
        <v>175</v>
      </c>
      <c r="E615" s="42"/>
      <c r="F615" s="226" t="s">
        <v>756</v>
      </c>
      <c r="G615" s="42"/>
      <c r="H615" s="42"/>
      <c r="I615" s="221"/>
      <c r="J615" s="221"/>
      <c r="K615" s="42"/>
      <c r="L615" s="42"/>
      <c r="M615" s="46"/>
      <c r="N615" s="222"/>
      <c r="O615" s="223"/>
      <c r="P615" s="86"/>
      <c r="Q615" s="86"/>
      <c r="R615" s="86"/>
      <c r="S615" s="86"/>
      <c r="T615" s="86"/>
      <c r="U615" s="86"/>
      <c r="V615" s="86"/>
      <c r="W615" s="86"/>
      <c r="X615" s="86"/>
      <c r="Y615" s="87"/>
      <c r="Z615" s="40"/>
      <c r="AA615" s="40"/>
      <c r="AB615" s="40"/>
      <c r="AC615" s="40"/>
      <c r="AD615" s="40"/>
      <c r="AE615" s="40"/>
      <c r="AT615" s="19" t="s">
        <v>175</v>
      </c>
      <c r="AU615" s="19" t="s">
        <v>87</v>
      </c>
    </row>
    <row r="616" s="14" customFormat="1">
      <c r="A616" s="14"/>
      <c r="B616" s="238"/>
      <c r="C616" s="239"/>
      <c r="D616" s="219" t="s">
        <v>177</v>
      </c>
      <c r="E616" s="240" t="s">
        <v>20</v>
      </c>
      <c r="F616" s="241" t="s">
        <v>771</v>
      </c>
      <c r="G616" s="239"/>
      <c r="H616" s="240" t="s">
        <v>20</v>
      </c>
      <c r="I616" s="242"/>
      <c r="J616" s="242"/>
      <c r="K616" s="239"/>
      <c r="L616" s="239"/>
      <c r="M616" s="243"/>
      <c r="N616" s="244"/>
      <c r="O616" s="245"/>
      <c r="P616" s="245"/>
      <c r="Q616" s="245"/>
      <c r="R616" s="245"/>
      <c r="S616" s="245"/>
      <c r="T616" s="245"/>
      <c r="U616" s="245"/>
      <c r="V616" s="245"/>
      <c r="W616" s="245"/>
      <c r="X616" s="245"/>
      <c r="Y616" s="246"/>
      <c r="Z616" s="14"/>
      <c r="AA616" s="14"/>
      <c r="AB616" s="14"/>
      <c r="AC616" s="14"/>
      <c r="AD616" s="14"/>
      <c r="AE616" s="14"/>
      <c r="AT616" s="247" t="s">
        <v>177</v>
      </c>
      <c r="AU616" s="247" t="s">
        <v>87</v>
      </c>
      <c r="AV616" s="14" t="s">
        <v>85</v>
      </c>
      <c r="AW616" s="14" t="s">
        <v>5</v>
      </c>
      <c r="AX616" s="14" t="s">
        <v>77</v>
      </c>
      <c r="AY616" s="247" t="s">
        <v>162</v>
      </c>
    </row>
    <row r="617" s="13" customFormat="1">
      <c r="A617" s="13"/>
      <c r="B617" s="227"/>
      <c r="C617" s="228"/>
      <c r="D617" s="219" t="s">
        <v>177</v>
      </c>
      <c r="E617" s="229" t="s">
        <v>20</v>
      </c>
      <c r="F617" s="230" t="s">
        <v>758</v>
      </c>
      <c r="G617" s="228"/>
      <c r="H617" s="231">
        <v>35</v>
      </c>
      <c r="I617" s="232"/>
      <c r="J617" s="232"/>
      <c r="K617" s="228"/>
      <c r="L617" s="228"/>
      <c r="M617" s="233"/>
      <c r="N617" s="234"/>
      <c r="O617" s="235"/>
      <c r="P617" s="235"/>
      <c r="Q617" s="235"/>
      <c r="R617" s="235"/>
      <c r="S617" s="235"/>
      <c r="T617" s="235"/>
      <c r="U617" s="235"/>
      <c r="V617" s="235"/>
      <c r="W617" s="235"/>
      <c r="X617" s="235"/>
      <c r="Y617" s="236"/>
      <c r="Z617" s="13"/>
      <c r="AA617" s="13"/>
      <c r="AB617" s="13"/>
      <c r="AC617" s="13"/>
      <c r="AD617" s="13"/>
      <c r="AE617" s="13"/>
      <c r="AT617" s="237" t="s">
        <v>177</v>
      </c>
      <c r="AU617" s="237" t="s">
        <v>87</v>
      </c>
      <c r="AV617" s="13" t="s">
        <v>87</v>
      </c>
      <c r="AW617" s="13" t="s">
        <v>5</v>
      </c>
      <c r="AX617" s="13" t="s">
        <v>85</v>
      </c>
      <c r="AY617" s="237" t="s">
        <v>162</v>
      </c>
    </row>
    <row r="618" s="2" customFormat="1" ht="24.15" customHeight="1">
      <c r="A618" s="40"/>
      <c r="B618" s="41"/>
      <c r="C618" s="262" t="s">
        <v>772</v>
      </c>
      <c r="D618" s="262" t="s">
        <v>269</v>
      </c>
      <c r="E618" s="263" t="s">
        <v>773</v>
      </c>
      <c r="F618" s="264" t="s">
        <v>774</v>
      </c>
      <c r="G618" s="265" t="s">
        <v>204</v>
      </c>
      <c r="H618" s="266">
        <v>0.875</v>
      </c>
      <c r="I618" s="267"/>
      <c r="J618" s="268"/>
      <c r="K618" s="269">
        <f>ROUND(P618*H618,2)</f>
        <v>0</v>
      </c>
      <c r="L618" s="264" t="s">
        <v>168</v>
      </c>
      <c r="M618" s="270"/>
      <c r="N618" s="271" t="s">
        <v>20</v>
      </c>
      <c r="O618" s="213" t="s">
        <v>46</v>
      </c>
      <c r="P618" s="214">
        <f>I618+J618</f>
        <v>0</v>
      </c>
      <c r="Q618" s="214">
        <f>ROUND(I618*H618,2)</f>
        <v>0</v>
      </c>
      <c r="R618" s="214">
        <f>ROUND(J618*H618,2)</f>
        <v>0</v>
      </c>
      <c r="S618" s="86"/>
      <c r="T618" s="215">
        <f>S618*H618</f>
        <v>0</v>
      </c>
      <c r="U618" s="215">
        <v>0.55000000000000004</v>
      </c>
      <c r="V618" s="215">
        <f>U618*H618</f>
        <v>0.48125000000000007</v>
      </c>
      <c r="W618" s="215">
        <v>0</v>
      </c>
      <c r="X618" s="215">
        <f>W618*H618</f>
        <v>0</v>
      </c>
      <c r="Y618" s="216" t="s">
        <v>20</v>
      </c>
      <c r="Z618" s="40"/>
      <c r="AA618" s="40"/>
      <c r="AB618" s="40"/>
      <c r="AC618" s="40"/>
      <c r="AD618" s="40"/>
      <c r="AE618" s="40"/>
      <c r="AR618" s="217" t="s">
        <v>427</v>
      </c>
      <c r="AT618" s="217" t="s">
        <v>269</v>
      </c>
      <c r="AU618" s="217" t="s">
        <v>87</v>
      </c>
      <c r="AY618" s="19" t="s">
        <v>162</v>
      </c>
      <c r="BE618" s="218">
        <f>IF(O618="základní",K618,0)</f>
        <v>0</v>
      </c>
      <c r="BF618" s="218">
        <f>IF(O618="snížená",K618,0)</f>
        <v>0</v>
      </c>
      <c r="BG618" s="218">
        <f>IF(O618="zákl. přenesená",K618,0)</f>
        <v>0</v>
      </c>
      <c r="BH618" s="218">
        <f>IF(O618="sníž. přenesená",K618,0)</f>
        <v>0</v>
      </c>
      <c r="BI618" s="218">
        <f>IF(O618="nulová",K618,0)</f>
        <v>0</v>
      </c>
      <c r="BJ618" s="19" t="s">
        <v>85</v>
      </c>
      <c r="BK618" s="218">
        <f>ROUND(P618*H618,2)</f>
        <v>0</v>
      </c>
      <c r="BL618" s="19" t="s">
        <v>290</v>
      </c>
      <c r="BM618" s="217" t="s">
        <v>775</v>
      </c>
    </row>
    <row r="619" s="2" customFormat="1">
      <c r="A619" s="40"/>
      <c r="B619" s="41"/>
      <c r="C619" s="42"/>
      <c r="D619" s="219" t="s">
        <v>171</v>
      </c>
      <c r="E619" s="42"/>
      <c r="F619" s="220" t="s">
        <v>774</v>
      </c>
      <c r="G619" s="42"/>
      <c r="H619" s="42"/>
      <c r="I619" s="221"/>
      <c r="J619" s="221"/>
      <c r="K619" s="42"/>
      <c r="L619" s="42"/>
      <c r="M619" s="46"/>
      <c r="N619" s="222"/>
      <c r="O619" s="223"/>
      <c r="P619" s="86"/>
      <c r="Q619" s="86"/>
      <c r="R619" s="86"/>
      <c r="S619" s="86"/>
      <c r="T619" s="86"/>
      <c r="U619" s="86"/>
      <c r="V619" s="86"/>
      <c r="W619" s="86"/>
      <c r="X619" s="86"/>
      <c r="Y619" s="87"/>
      <c r="Z619" s="40"/>
      <c r="AA619" s="40"/>
      <c r="AB619" s="40"/>
      <c r="AC619" s="40"/>
      <c r="AD619" s="40"/>
      <c r="AE619" s="40"/>
      <c r="AT619" s="19" t="s">
        <v>171</v>
      </c>
      <c r="AU619" s="19" t="s">
        <v>87</v>
      </c>
    </row>
    <row r="620" s="2" customFormat="1">
      <c r="A620" s="40"/>
      <c r="B620" s="41"/>
      <c r="C620" s="42"/>
      <c r="D620" s="219" t="s">
        <v>175</v>
      </c>
      <c r="E620" s="42"/>
      <c r="F620" s="226" t="s">
        <v>756</v>
      </c>
      <c r="G620" s="42"/>
      <c r="H620" s="42"/>
      <c r="I620" s="221"/>
      <c r="J620" s="221"/>
      <c r="K620" s="42"/>
      <c r="L620" s="42"/>
      <c r="M620" s="46"/>
      <c r="N620" s="222"/>
      <c r="O620" s="223"/>
      <c r="P620" s="86"/>
      <c r="Q620" s="86"/>
      <c r="R620" s="86"/>
      <c r="S620" s="86"/>
      <c r="T620" s="86"/>
      <c r="U620" s="86"/>
      <c r="V620" s="86"/>
      <c r="W620" s="86"/>
      <c r="X620" s="86"/>
      <c r="Y620" s="87"/>
      <c r="Z620" s="40"/>
      <c r="AA620" s="40"/>
      <c r="AB620" s="40"/>
      <c r="AC620" s="40"/>
      <c r="AD620" s="40"/>
      <c r="AE620" s="40"/>
      <c r="AT620" s="19" t="s">
        <v>175</v>
      </c>
      <c r="AU620" s="19" t="s">
        <v>87</v>
      </c>
    </row>
    <row r="621" s="13" customFormat="1">
      <c r="A621" s="13"/>
      <c r="B621" s="227"/>
      <c r="C621" s="228"/>
      <c r="D621" s="219" t="s">
        <v>177</v>
      </c>
      <c r="E621" s="229" t="s">
        <v>20</v>
      </c>
      <c r="F621" s="230" t="s">
        <v>776</v>
      </c>
      <c r="G621" s="228"/>
      <c r="H621" s="231">
        <v>0.875</v>
      </c>
      <c r="I621" s="232"/>
      <c r="J621" s="232"/>
      <c r="K621" s="228"/>
      <c r="L621" s="228"/>
      <c r="M621" s="233"/>
      <c r="N621" s="234"/>
      <c r="O621" s="235"/>
      <c r="P621" s="235"/>
      <c r="Q621" s="235"/>
      <c r="R621" s="235"/>
      <c r="S621" s="235"/>
      <c r="T621" s="235"/>
      <c r="U621" s="235"/>
      <c r="V621" s="235"/>
      <c r="W621" s="235"/>
      <c r="X621" s="235"/>
      <c r="Y621" s="236"/>
      <c r="Z621" s="13"/>
      <c r="AA621" s="13"/>
      <c r="AB621" s="13"/>
      <c r="AC621" s="13"/>
      <c r="AD621" s="13"/>
      <c r="AE621" s="13"/>
      <c r="AT621" s="237" t="s">
        <v>177</v>
      </c>
      <c r="AU621" s="237" t="s">
        <v>87</v>
      </c>
      <c r="AV621" s="13" t="s">
        <v>87</v>
      </c>
      <c r="AW621" s="13" t="s">
        <v>5</v>
      </c>
      <c r="AX621" s="13" t="s">
        <v>85</v>
      </c>
      <c r="AY621" s="237" t="s">
        <v>162</v>
      </c>
    </row>
    <row r="622" s="2" customFormat="1">
      <c r="A622" s="40"/>
      <c r="B622" s="41"/>
      <c r="C622" s="205" t="s">
        <v>777</v>
      </c>
      <c r="D622" s="205" t="s">
        <v>164</v>
      </c>
      <c r="E622" s="206" t="s">
        <v>778</v>
      </c>
      <c r="F622" s="207" t="s">
        <v>779</v>
      </c>
      <c r="G622" s="208" t="s">
        <v>90</v>
      </c>
      <c r="H622" s="209">
        <v>35</v>
      </c>
      <c r="I622" s="210"/>
      <c r="J622" s="210"/>
      <c r="K622" s="211">
        <f>ROUND(P622*H622,2)</f>
        <v>0</v>
      </c>
      <c r="L622" s="207" t="s">
        <v>168</v>
      </c>
      <c r="M622" s="46"/>
      <c r="N622" s="212" t="s">
        <v>20</v>
      </c>
      <c r="O622" s="213" t="s">
        <v>46</v>
      </c>
      <c r="P622" s="214">
        <f>I622+J622</f>
        <v>0</v>
      </c>
      <c r="Q622" s="214">
        <f>ROUND(I622*H622,2)</f>
        <v>0</v>
      </c>
      <c r="R622" s="214">
        <f>ROUND(J622*H622,2)</f>
        <v>0</v>
      </c>
      <c r="S622" s="86"/>
      <c r="T622" s="215">
        <f>S622*H622</f>
        <v>0</v>
      </c>
      <c r="U622" s="215">
        <v>0</v>
      </c>
      <c r="V622" s="215">
        <f>U622*H622</f>
        <v>0</v>
      </c>
      <c r="W622" s="215">
        <v>0</v>
      </c>
      <c r="X622" s="215">
        <f>W622*H622</f>
        <v>0</v>
      </c>
      <c r="Y622" s="216" t="s">
        <v>20</v>
      </c>
      <c r="Z622" s="40"/>
      <c r="AA622" s="40"/>
      <c r="AB622" s="40"/>
      <c r="AC622" s="40"/>
      <c r="AD622" s="40"/>
      <c r="AE622" s="40"/>
      <c r="AR622" s="217" t="s">
        <v>290</v>
      </c>
      <c r="AT622" s="217" t="s">
        <v>164</v>
      </c>
      <c r="AU622" s="217" t="s">
        <v>87</v>
      </c>
      <c r="AY622" s="19" t="s">
        <v>162</v>
      </c>
      <c r="BE622" s="218">
        <f>IF(O622="základní",K622,0)</f>
        <v>0</v>
      </c>
      <c r="BF622" s="218">
        <f>IF(O622="snížená",K622,0)</f>
        <v>0</v>
      </c>
      <c r="BG622" s="218">
        <f>IF(O622="zákl. přenesená",K622,0)</f>
        <v>0</v>
      </c>
      <c r="BH622" s="218">
        <f>IF(O622="sníž. přenesená",K622,0)</f>
        <v>0</v>
      </c>
      <c r="BI622" s="218">
        <f>IF(O622="nulová",K622,0)</f>
        <v>0</v>
      </c>
      <c r="BJ622" s="19" t="s">
        <v>85</v>
      </c>
      <c r="BK622" s="218">
        <f>ROUND(P622*H622,2)</f>
        <v>0</v>
      </c>
      <c r="BL622" s="19" t="s">
        <v>290</v>
      </c>
      <c r="BM622" s="217" t="s">
        <v>780</v>
      </c>
    </row>
    <row r="623" s="2" customFormat="1">
      <c r="A623" s="40"/>
      <c r="B623" s="41"/>
      <c r="C623" s="42"/>
      <c r="D623" s="219" t="s">
        <v>171</v>
      </c>
      <c r="E623" s="42"/>
      <c r="F623" s="220" t="s">
        <v>781</v>
      </c>
      <c r="G623" s="42"/>
      <c r="H623" s="42"/>
      <c r="I623" s="221"/>
      <c r="J623" s="221"/>
      <c r="K623" s="42"/>
      <c r="L623" s="42"/>
      <c r="M623" s="46"/>
      <c r="N623" s="222"/>
      <c r="O623" s="223"/>
      <c r="P623" s="86"/>
      <c r="Q623" s="86"/>
      <c r="R623" s="86"/>
      <c r="S623" s="86"/>
      <c r="T623" s="86"/>
      <c r="U623" s="86"/>
      <c r="V623" s="86"/>
      <c r="W623" s="86"/>
      <c r="X623" s="86"/>
      <c r="Y623" s="87"/>
      <c r="Z623" s="40"/>
      <c r="AA623" s="40"/>
      <c r="AB623" s="40"/>
      <c r="AC623" s="40"/>
      <c r="AD623" s="40"/>
      <c r="AE623" s="40"/>
      <c r="AT623" s="19" t="s">
        <v>171</v>
      </c>
      <c r="AU623" s="19" t="s">
        <v>87</v>
      </c>
    </row>
    <row r="624" s="2" customFormat="1">
      <c r="A624" s="40"/>
      <c r="B624" s="41"/>
      <c r="C624" s="42"/>
      <c r="D624" s="224" t="s">
        <v>173</v>
      </c>
      <c r="E624" s="42"/>
      <c r="F624" s="225" t="s">
        <v>782</v>
      </c>
      <c r="G624" s="42"/>
      <c r="H624" s="42"/>
      <c r="I624" s="221"/>
      <c r="J624" s="221"/>
      <c r="K624" s="42"/>
      <c r="L624" s="42"/>
      <c r="M624" s="46"/>
      <c r="N624" s="222"/>
      <c r="O624" s="223"/>
      <c r="P624" s="86"/>
      <c r="Q624" s="86"/>
      <c r="R624" s="86"/>
      <c r="S624" s="86"/>
      <c r="T624" s="86"/>
      <c r="U624" s="86"/>
      <c r="V624" s="86"/>
      <c r="W624" s="86"/>
      <c r="X624" s="86"/>
      <c r="Y624" s="87"/>
      <c r="Z624" s="40"/>
      <c r="AA624" s="40"/>
      <c r="AB624" s="40"/>
      <c r="AC624" s="40"/>
      <c r="AD624" s="40"/>
      <c r="AE624" s="40"/>
      <c r="AT624" s="19" t="s">
        <v>173</v>
      </c>
      <c r="AU624" s="19" t="s">
        <v>87</v>
      </c>
    </row>
    <row r="625" s="2" customFormat="1">
      <c r="A625" s="40"/>
      <c r="B625" s="41"/>
      <c r="C625" s="42"/>
      <c r="D625" s="219" t="s">
        <v>175</v>
      </c>
      <c r="E625" s="42"/>
      <c r="F625" s="226" t="s">
        <v>756</v>
      </c>
      <c r="G625" s="42"/>
      <c r="H625" s="42"/>
      <c r="I625" s="221"/>
      <c r="J625" s="221"/>
      <c r="K625" s="42"/>
      <c r="L625" s="42"/>
      <c r="M625" s="46"/>
      <c r="N625" s="222"/>
      <c r="O625" s="223"/>
      <c r="P625" s="86"/>
      <c r="Q625" s="86"/>
      <c r="R625" s="86"/>
      <c r="S625" s="86"/>
      <c r="T625" s="86"/>
      <c r="U625" s="86"/>
      <c r="V625" s="86"/>
      <c r="W625" s="86"/>
      <c r="X625" s="86"/>
      <c r="Y625" s="87"/>
      <c r="Z625" s="40"/>
      <c r="AA625" s="40"/>
      <c r="AB625" s="40"/>
      <c r="AC625" s="40"/>
      <c r="AD625" s="40"/>
      <c r="AE625" s="40"/>
      <c r="AT625" s="19" t="s">
        <v>175</v>
      </c>
      <c r="AU625" s="19" t="s">
        <v>87</v>
      </c>
    </row>
    <row r="626" s="13" customFormat="1">
      <c r="A626" s="13"/>
      <c r="B626" s="227"/>
      <c r="C626" s="228"/>
      <c r="D626" s="219" t="s">
        <v>177</v>
      </c>
      <c r="E626" s="229" t="s">
        <v>20</v>
      </c>
      <c r="F626" s="230" t="s">
        <v>758</v>
      </c>
      <c r="G626" s="228"/>
      <c r="H626" s="231">
        <v>35</v>
      </c>
      <c r="I626" s="232"/>
      <c r="J626" s="232"/>
      <c r="K626" s="228"/>
      <c r="L626" s="228"/>
      <c r="M626" s="233"/>
      <c r="N626" s="234"/>
      <c r="O626" s="235"/>
      <c r="P626" s="235"/>
      <c r="Q626" s="235"/>
      <c r="R626" s="235"/>
      <c r="S626" s="235"/>
      <c r="T626" s="235"/>
      <c r="U626" s="235"/>
      <c r="V626" s="235"/>
      <c r="W626" s="235"/>
      <c r="X626" s="235"/>
      <c r="Y626" s="236"/>
      <c r="Z626" s="13"/>
      <c r="AA626" s="13"/>
      <c r="AB626" s="13"/>
      <c r="AC626" s="13"/>
      <c r="AD626" s="13"/>
      <c r="AE626" s="13"/>
      <c r="AT626" s="237" t="s">
        <v>177</v>
      </c>
      <c r="AU626" s="237" t="s">
        <v>87</v>
      </c>
      <c r="AV626" s="13" t="s">
        <v>87</v>
      </c>
      <c r="AW626" s="13" t="s">
        <v>5</v>
      </c>
      <c r="AX626" s="13" t="s">
        <v>85</v>
      </c>
      <c r="AY626" s="237" t="s">
        <v>162</v>
      </c>
    </row>
    <row r="627" s="2" customFormat="1" ht="24.15" customHeight="1">
      <c r="A627" s="40"/>
      <c r="B627" s="41"/>
      <c r="C627" s="262" t="s">
        <v>783</v>
      </c>
      <c r="D627" s="262" t="s">
        <v>269</v>
      </c>
      <c r="E627" s="263" t="s">
        <v>784</v>
      </c>
      <c r="F627" s="264" t="s">
        <v>785</v>
      </c>
      <c r="G627" s="265" t="s">
        <v>204</v>
      </c>
      <c r="H627" s="266">
        <v>0.125</v>
      </c>
      <c r="I627" s="267"/>
      <c r="J627" s="268"/>
      <c r="K627" s="269">
        <f>ROUND(P627*H627,2)</f>
        <v>0</v>
      </c>
      <c r="L627" s="264" t="s">
        <v>168</v>
      </c>
      <c r="M627" s="270"/>
      <c r="N627" s="271" t="s">
        <v>20</v>
      </c>
      <c r="O627" s="213" t="s">
        <v>46</v>
      </c>
      <c r="P627" s="214">
        <f>I627+J627</f>
        <v>0</v>
      </c>
      <c r="Q627" s="214">
        <f>ROUND(I627*H627,2)</f>
        <v>0</v>
      </c>
      <c r="R627" s="214">
        <f>ROUND(J627*H627,2)</f>
        <v>0</v>
      </c>
      <c r="S627" s="86"/>
      <c r="T627" s="215">
        <f>S627*H627</f>
        <v>0</v>
      </c>
      <c r="U627" s="215">
        <v>0.55000000000000004</v>
      </c>
      <c r="V627" s="215">
        <f>U627*H627</f>
        <v>0.068750000000000006</v>
      </c>
      <c r="W627" s="215">
        <v>0</v>
      </c>
      <c r="X627" s="215">
        <f>W627*H627</f>
        <v>0</v>
      </c>
      <c r="Y627" s="216" t="s">
        <v>20</v>
      </c>
      <c r="Z627" s="40"/>
      <c r="AA627" s="40"/>
      <c r="AB627" s="40"/>
      <c r="AC627" s="40"/>
      <c r="AD627" s="40"/>
      <c r="AE627" s="40"/>
      <c r="AR627" s="217" t="s">
        <v>427</v>
      </c>
      <c r="AT627" s="217" t="s">
        <v>269</v>
      </c>
      <c r="AU627" s="217" t="s">
        <v>87</v>
      </c>
      <c r="AY627" s="19" t="s">
        <v>162</v>
      </c>
      <c r="BE627" s="218">
        <f>IF(O627="základní",K627,0)</f>
        <v>0</v>
      </c>
      <c r="BF627" s="218">
        <f>IF(O627="snížená",K627,0)</f>
        <v>0</v>
      </c>
      <c r="BG627" s="218">
        <f>IF(O627="zákl. přenesená",K627,0)</f>
        <v>0</v>
      </c>
      <c r="BH627" s="218">
        <f>IF(O627="sníž. přenesená",K627,0)</f>
        <v>0</v>
      </c>
      <c r="BI627" s="218">
        <f>IF(O627="nulová",K627,0)</f>
        <v>0</v>
      </c>
      <c r="BJ627" s="19" t="s">
        <v>85</v>
      </c>
      <c r="BK627" s="218">
        <f>ROUND(P627*H627,2)</f>
        <v>0</v>
      </c>
      <c r="BL627" s="19" t="s">
        <v>290</v>
      </c>
      <c r="BM627" s="217" t="s">
        <v>786</v>
      </c>
    </row>
    <row r="628" s="2" customFormat="1">
      <c r="A628" s="40"/>
      <c r="B628" s="41"/>
      <c r="C628" s="42"/>
      <c r="D628" s="219" t="s">
        <v>171</v>
      </c>
      <c r="E628" s="42"/>
      <c r="F628" s="220" t="s">
        <v>785</v>
      </c>
      <c r="G628" s="42"/>
      <c r="H628" s="42"/>
      <c r="I628" s="221"/>
      <c r="J628" s="221"/>
      <c r="K628" s="42"/>
      <c r="L628" s="42"/>
      <c r="M628" s="46"/>
      <c r="N628" s="222"/>
      <c r="O628" s="223"/>
      <c r="P628" s="86"/>
      <c r="Q628" s="86"/>
      <c r="R628" s="86"/>
      <c r="S628" s="86"/>
      <c r="T628" s="86"/>
      <c r="U628" s="86"/>
      <c r="V628" s="86"/>
      <c r="W628" s="86"/>
      <c r="X628" s="86"/>
      <c r="Y628" s="87"/>
      <c r="Z628" s="40"/>
      <c r="AA628" s="40"/>
      <c r="AB628" s="40"/>
      <c r="AC628" s="40"/>
      <c r="AD628" s="40"/>
      <c r="AE628" s="40"/>
      <c r="AT628" s="19" t="s">
        <v>171</v>
      </c>
      <c r="AU628" s="19" t="s">
        <v>87</v>
      </c>
    </row>
    <row r="629" s="2" customFormat="1">
      <c r="A629" s="40"/>
      <c r="B629" s="41"/>
      <c r="C629" s="42"/>
      <c r="D629" s="219" t="s">
        <v>175</v>
      </c>
      <c r="E629" s="42"/>
      <c r="F629" s="226" t="s">
        <v>756</v>
      </c>
      <c r="G629" s="42"/>
      <c r="H629" s="42"/>
      <c r="I629" s="221"/>
      <c r="J629" s="221"/>
      <c r="K629" s="42"/>
      <c r="L629" s="42"/>
      <c r="M629" s="46"/>
      <c r="N629" s="222"/>
      <c r="O629" s="223"/>
      <c r="P629" s="86"/>
      <c r="Q629" s="86"/>
      <c r="R629" s="86"/>
      <c r="S629" s="86"/>
      <c r="T629" s="86"/>
      <c r="U629" s="86"/>
      <c r="V629" s="86"/>
      <c r="W629" s="86"/>
      <c r="X629" s="86"/>
      <c r="Y629" s="87"/>
      <c r="Z629" s="40"/>
      <c r="AA629" s="40"/>
      <c r="AB629" s="40"/>
      <c r="AC629" s="40"/>
      <c r="AD629" s="40"/>
      <c r="AE629" s="40"/>
      <c r="AT629" s="19" t="s">
        <v>175</v>
      </c>
      <c r="AU629" s="19" t="s">
        <v>87</v>
      </c>
    </row>
    <row r="630" s="13" customFormat="1">
      <c r="A630" s="13"/>
      <c r="B630" s="227"/>
      <c r="C630" s="228"/>
      <c r="D630" s="219" t="s">
        <v>177</v>
      </c>
      <c r="E630" s="229" t="s">
        <v>20</v>
      </c>
      <c r="F630" s="230" t="s">
        <v>787</v>
      </c>
      <c r="G630" s="228"/>
      <c r="H630" s="231">
        <v>0.125</v>
      </c>
      <c r="I630" s="232"/>
      <c r="J630" s="232"/>
      <c r="K630" s="228"/>
      <c r="L630" s="228"/>
      <c r="M630" s="233"/>
      <c r="N630" s="234"/>
      <c r="O630" s="235"/>
      <c r="P630" s="235"/>
      <c r="Q630" s="235"/>
      <c r="R630" s="235"/>
      <c r="S630" s="235"/>
      <c r="T630" s="235"/>
      <c r="U630" s="235"/>
      <c r="V630" s="235"/>
      <c r="W630" s="235"/>
      <c r="X630" s="235"/>
      <c r="Y630" s="236"/>
      <c r="Z630" s="13"/>
      <c r="AA630" s="13"/>
      <c r="AB630" s="13"/>
      <c r="AC630" s="13"/>
      <c r="AD630" s="13"/>
      <c r="AE630" s="13"/>
      <c r="AT630" s="237" t="s">
        <v>177</v>
      </c>
      <c r="AU630" s="237" t="s">
        <v>87</v>
      </c>
      <c r="AV630" s="13" t="s">
        <v>87</v>
      </c>
      <c r="AW630" s="13" t="s">
        <v>5</v>
      </c>
      <c r="AX630" s="13" t="s">
        <v>85</v>
      </c>
      <c r="AY630" s="237" t="s">
        <v>162</v>
      </c>
    </row>
    <row r="631" s="2" customFormat="1" ht="24.15" customHeight="1">
      <c r="A631" s="40"/>
      <c r="B631" s="41"/>
      <c r="C631" s="205" t="s">
        <v>788</v>
      </c>
      <c r="D631" s="205" t="s">
        <v>164</v>
      </c>
      <c r="E631" s="206" t="s">
        <v>789</v>
      </c>
      <c r="F631" s="207" t="s">
        <v>790</v>
      </c>
      <c r="G631" s="208" t="s">
        <v>240</v>
      </c>
      <c r="H631" s="209">
        <v>35</v>
      </c>
      <c r="I631" s="210"/>
      <c r="J631" s="210"/>
      <c r="K631" s="211">
        <f>ROUND(P631*H631,2)</f>
        <v>0</v>
      </c>
      <c r="L631" s="207" t="s">
        <v>168</v>
      </c>
      <c r="M631" s="46"/>
      <c r="N631" s="212" t="s">
        <v>20</v>
      </c>
      <c r="O631" s="213" t="s">
        <v>46</v>
      </c>
      <c r="P631" s="214">
        <f>I631+J631</f>
        <v>0</v>
      </c>
      <c r="Q631" s="214">
        <f>ROUND(I631*H631,2)</f>
        <v>0</v>
      </c>
      <c r="R631" s="214">
        <f>ROUND(J631*H631,2)</f>
        <v>0</v>
      </c>
      <c r="S631" s="86"/>
      <c r="T631" s="215">
        <f>S631*H631</f>
        <v>0</v>
      </c>
      <c r="U631" s="215">
        <v>2.0000000000000002E-05</v>
      </c>
      <c r="V631" s="215">
        <f>U631*H631</f>
        <v>0.0007000000000000001</v>
      </c>
      <c r="W631" s="215">
        <v>0</v>
      </c>
      <c r="X631" s="215">
        <f>W631*H631</f>
        <v>0</v>
      </c>
      <c r="Y631" s="216" t="s">
        <v>20</v>
      </c>
      <c r="Z631" s="40"/>
      <c r="AA631" s="40"/>
      <c r="AB631" s="40"/>
      <c r="AC631" s="40"/>
      <c r="AD631" s="40"/>
      <c r="AE631" s="40"/>
      <c r="AR631" s="217" t="s">
        <v>290</v>
      </c>
      <c r="AT631" s="217" t="s">
        <v>164</v>
      </c>
      <c r="AU631" s="217" t="s">
        <v>87</v>
      </c>
      <c r="AY631" s="19" t="s">
        <v>162</v>
      </c>
      <c r="BE631" s="218">
        <f>IF(O631="základní",K631,0)</f>
        <v>0</v>
      </c>
      <c r="BF631" s="218">
        <f>IF(O631="snížená",K631,0)</f>
        <v>0</v>
      </c>
      <c r="BG631" s="218">
        <f>IF(O631="zákl. přenesená",K631,0)</f>
        <v>0</v>
      </c>
      <c r="BH631" s="218">
        <f>IF(O631="sníž. přenesená",K631,0)</f>
        <v>0</v>
      </c>
      <c r="BI631" s="218">
        <f>IF(O631="nulová",K631,0)</f>
        <v>0</v>
      </c>
      <c r="BJ631" s="19" t="s">
        <v>85</v>
      </c>
      <c r="BK631" s="218">
        <f>ROUND(P631*H631,2)</f>
        <v>0</v>
      </c>
      <c r="BL631" s="19" t="s">
        <v>290</v>
      </c>
      <c r="BM631" s="217" t="s">
        <v>791</v>
      </c>
    </row>
    <row r="632" s="2" customFormat="1">
      <c r="A632" s="40"/>
      <c r="B632" s="41"/>
      <c r="C632" s="42"/>
      <c r="D632" s="219" t="s">
        <v>171</v>
      </c>
      <c r="E632" s="42"/>
      <c r="F632" s="220" t="s">
        <v>792</v>
      </c>
      <c r="G632" s="42"/>
      <c r="H632" s="42"/>
      <c r="I632" s="221"/>
      <c r="J632" s="221"/>
      <c r="K632" s="42"/>
      <c r="L632" s="42"/>
      <c r="M632" s="46"/>
      <c r="N632" s="222"/>
      <c r="O632" s="223"/>
      <c r="P632" s="86"/>
      <c r="Q632" s="86"/>
      <c r="R632" s="86"/>
      <c r="S632" s="86"/>
      <c r="T632" s="86"/>
      <c r="U632" s="86"/>
      <c r="V632" s="86"/>
      <c r="W632" s="86"/>
      <c r="X632" s="86"/>
      <c r="Y632" s="87"/>
      <c r="Z632" s="40"/>
      <c r="AA632" s="40"/>
      <c r="AB632" s="40"/>
      <c r="AC632" s="40"/>
      <c r="AD632" s="40"/>
      <c r="AE632" s="40"/>
      <c r="AT632" s="19" t="s">
        <v>171</v>
      </c>
      <c r="AU632" s="19" t="s">
        <v>87</v>
      </c>
    </row>
    <row r="633" s="2" customFormat="1">
      <c r="A633" s="40"/>
      <c r="B633" s="41"/>
      <c r="C633" s="42"/>
      <c r="D633" s="224" t="s">
        <v>173</v>
      </c>
      <c r="E633" s="42"/>
      <c r="F633" s="225" t="s">
        <v>793</v>
      </c>
      <c r="G633" s="42"/>
      <c r="H633" s="42"/>
      <c r="I633" s="221"/>
      <c r="J633" s="221"/>
      <c r="K633" s="42"/>
      <c r="L633" s="42"/>
      <c r="M633" s="46"/>
      <c r="N633" s="222"/>
      <c r="O633" s="223"/>
      <c r="P633" s="86"/>
      <c r="Q633" s="86"/>
      <c r="R633" s="86"/>
      <c r="S633" s="86"/>
      <c r="T633" s="86"/>
      <c r="U633" s="86"/>
      <c r="V633" s="86"/>
      <c r="W633" s="86"/>
      <c r="X633" s="86"/>
      <c r="Y633" s="87"/>
      <c r="Z633" s="40"/>
      <c r="AA633" s="40"/>
      <c r="AB633" s="40"/>
      <c r="AC633" s="40"/>
      <c r="AD633" s="40"/>
      <c r="AE633" s="40"/>
      <c r="AT633" s="19" t="s">
        <v>173</v>
      </c>
      <c r="AU633" s="19" t="s">
        <v>87</v>
      </c>
    </row>
    <row r="634" s="2" customFormat="1">
      <c r="A634" s="40"/>
      <c r="B634" s="41"/>
      <c r="C634" s="42"/>
      <c r="D634" s="219" t="s">
        <v>175</v>
      </c>
      <c r="E634" s="42"/>
      <c r="F634" s="226" t="s">
        <v>756</v>
      </c>
      <c r="G634" s="42"/>
      <c r="H634" s="42"/>
      <c r="I634" s="221"/>
      <c r="J634" s="221"/>
      <c r="K634" s="42"/>
      <c r="L634" s="42"/>
      <c r="M634" s="46"/>
      <c r="N634" s="222"/>
      <c r="O634" s="223"/>
      <c r="P634" s="86"/>
      <c r="Q634" s="86"/>
      <c r="R634" s="86"/>
      <c r="S634" s="86"/>
      <c r="T634" s="86"/>
      <c r="U634" s="86"/>
      <c r="V634" s="86"/>
      <c r="W634" s="86"/>
      <c r="X634" s="86"/>
      <c r="Y634" s="87"/>
      <c r="Z634" s="40"/>
      <c r="AA634" s="40"/>
      <c r="AB634" s="40"/>
      <c r="AC634" s="40"/>
      <c r="AD634" s="40"/>
      <c r="AE634" s="40"/>
      <c r="AT634" s="19" t="s">
        <v>175</v>
      </c>
      <c r="AU634" s="19" t="s">
        <v>87</v>
      </c>
    </row>
    <row r="635" s="13" customFormat="1">
      <c r="A635" s="13"/>
      <c r="B635" s="227"/>
      <c r="C635" s="228"/>
      <c r="D635" s="219" t="s">
        <v>177</v>
      </c>
      <c r="E635" s="229" t="s">
        <v>20</v>
      </c>
      <c r="F635" s="230" t="s">
        <v>758</v>
      </c>
      <c r="G635" s="228"/>
      <c r="H635" s="231">
        <v>35</v>
      </c>
      <c r="I635" s="232"/>
      <c r="J635" s="232"/>
      <c r="K635" s="228"/>
      <c r="L635" s="228"/>
      <c r="M635" s="233"/>
      <c r="N635" s="234"/>
      <c r="O635" s="235"/>
      <c r="P635" s="235"/>
      <c r="Q635" s="235"/>
      <c r="R635" s="235"/>
      <c r="S635" s="235"/>
      <c r="T635" s="235"/>
      <c r="U635" s="235"/>
      <c r="V635" s="235"/>
      <c r="W635" s="235"/>
      <c r="X635" s="235"/>
      <c r="Y635" s="236"/>
      <c r="Z635" s="13"/>
      <c r="AA635" s="13"/>
      <c r="AB635" s="13"/>
      <c r="AC635" s="13"/>
      <c r="AD635" s="13"/>
      <c r="AE635" s="13"/>
      <c r="AT635" s="237" t="s">
        <v>177</v>
      </c>
      <c r="AU635" s="237" t="s">
        <v>87</v>
      </c>
      <c r="AV635" s="13" t="s">
        <v>87</v>
      </c>
      <c r="AW635" s="13" t="s">
        <v>5</v>
      </c>
      <c r="AX635" s="13" t="s">
        <v>85</v>
      </c>
      <c r="AY635" s="237" t="s">
        <v>162</v>
      </c>
    </row>
    <row r="636" s="2" customFormat="1" ht="24.15" customHeight="1">
      <c r="A636" s="40"/>
      <c r="B636" s="41"/>
      <c r="C636" s="262" t="s">
        <v>794</v>
      </c>
      <c r="D636" s="262" t="s">
        <v>269</v>
      </c>
      <c r="E636" s="263" t="s">
        <v>784</v>
      </c>
      <c r="F636" s="264" t="s">
        <v>785</v>
      </c>
      <c r="G636" s="265" t="s">
        <v>204</v>
      </c>
      <c r="H636" s="266">
        <v>0.019</v>
      </c>
      <c r="I636" s="267"/>
      <c r="J636" s="268"/>
      <c r="K636" s="269">
        <f>ROUND(P636*H636,2)</f>
        <v>0</v>
      </c>
      <c r="L636" s="264" t="s">
        <v>168</v>
      </c>
      <c r="M636" s="270"/>
      <c r="N636" s="271" t="s">
        <v>20</v>
      </c>
      <c r="O636" s="213" t="s">
        <v>46</v>
      </c>
      <c r="P636" s="214">
        <f>I636+J636</f>
        <v>0</v>
      </c>
      <c r="Q636" s="214">
        <f>ROUND(I636*H636,2)</f>
        <v>0</v>
      </c>
      <c r="R636" s="214">
        <f>ROUND(J636*H636,2)</f>
        <v>0</v>
      </c>
      <c r="S636" s="86"/>
      <c r="T636" s="215">
        <f>S636*H636</f>
        <v>0</v>
      </c>
      <c r="U636" s="215">
        <v>0.55000000000000004</v>
      </c>
      <c r="V636" s="215">
        <f>U636*H636</f>
        <v>0.010450000000000001</v>
      </c>
      <c r="W636" s="215">
        <v>0</v>
      </c>
      <c r="X636" s="215">
        <f>W636*H636</f>
        <v>0</v>
      </c>
      <c r="Y636" s="216" t="s">
        <v>20</v>
      </c>
      <c r="Z636" s="40"/>
      <c r="AA636" s="40"/>
      <c r="AB636" s="40"/>
      <c r="AC636" s="40"/>
      <c r="AD636" s="40"/>
      <c r="AE636" s="40"/>
      <c r="AR636" s="217" t="s">
        <v>427</v>
      </c>
      <c r="AT636" s="217" t="s">
        <v>269</v>
      </c>
      <c r="AU636" s="217" t="s">
        <v>87</v>
      </c>
      <c r="AY636" s="19" t="s">
        <v>162</v>
      </c>
      <c r="BE636" s="218">
        <f>IF(O636="základní",K636,0)</f>
        <v>0</v>
      </c>
      <c r="BF636" s="218">
        <f>IF(O636="snížená",K636,0)</f>
        <v>0</v>
      </c>
      <c r="BG636" s="218">
        <f>IF(O636="zákl. přenesená",K636,0)</f>
        <v>0</v>
      </c>
      <c r="BH636" s="218">
        <f>IF(O636="sníž. přenesená",K636,0)</f>
        <v>0</v>
      </c>
      <c r="BI636" s="218">
        <f>IF(O636="nulová",K636,0)</f>
        <v>0</v>
      </c>
      <c r="BJ636" s="19" t="s">
        <v>85</v>
      </c>
      <c r="BK636" s="218">
        <f>ROUND(P636*H636,2)</f>
        <v>0</v>
      </c>
      <c r="BL636" s="19" t="s">
        <v>290</v>
      </c>
      <c r="BM636" s="217" t="s">
        <v>795</v>
      </c>
    </row>
    <row r="637" s="2" customFormat="1">
      <c r="A637" s="40"/>
      <c r="B637" s="41"/>
      <c r="C637" s="42"/>
      <c r="D637" s="219" t="s">
        <v>171</v>
      </c>
      <c r="E637" s="42"/>
      <c r="F637" s="220" t="s">
        <v>785</v>
      </c>
      <c r="G637" s="42"/>
      <c r="H637" s="42"/>
      <c r="I637" s="221"/>
      <c r="J637" s="221"/>
      <c r="K637" s="42"/>
      <c r="L637" s="42"/>
      <c r="M637" s="46"/>
      <c r="N637" s="222"/>
      <c r="O637" s="223"/>
      <c r="P637" s="86"/>
      <c r="Q637" s="86"/>
      <c r="R637" s="86"/>
      <c r="S637" s="86"/>
      <c r="T637" s="86"/>
      <c r="U637" s="86"/>
      <c r="V637" s="86"/>
      <c r="W637" s="86"/>
      <c r="X637" s="86"/>
      <c r="Y637" s="87"/>
      <c r="Z637" s="40"/>
      <c r="AA637" s="40"/>
      <c r="AB637" s="40"/>
      <c r="AC637" s="40"/>
      <c r="AD637" s="40"/>
      <c r="AE637" s="40"/>
      <c r="AT637" s="19" t="s">
        <v>171</v>
      </c>
      <c r="AU637" s="19" t="s">
        <v>87</v>
      </c>
    </row>
    <row r="638" s="2" customFormat="1">
      <c r="A638" s="40"/>
      <c r="B638" s="41"/>
      <c r="C638" s="42"/>
      <c r="D638" s="219" t="s">
        <v>175</v>
      </c>
      <c r="E638" s="42"/>
      <c r="F638" s="226" t="s">
        <v>756</v>
      </c>
      <c r="G638" s="42"/>
      <c r="H638" s="42"/>
      <c r="I638" s="221"/>
      <c r="J638" s="221"/>
      <c r="K638" s="42"/>
      <c r="L638" s="42"/>
      <c r="M638" s="46"/>
      <c r="N638" s="222"/>
      <c r="O638" s="223"/>
      <c r="P638" s="86"/>
      <c r="Q638" s="86"/>
      <c r="R638" s="86"/>
      <c r="S638" s="86"/>
      <c r="T638" s="86"/>
      <c r="U638" s="86"/>
      <c r="V638" s="86"/>
      <c r="W638" s="86"/>
      <c r="X638" s="86"/>
      <c r="Y638" s="87"/>
      <c r="Z638" s="40"/>
      <c r="AA638" s="40"/>
      <c r="AB638" s="40"/>
      <c r="AC638" s="40"/>
      <c r="AD638" s="40"/>
      <c r="AE638" s="40"/>
      <c r="AT638" s="19" t="s">
        <v>175</v>
      </c>
      <c r="AU638" s="19" t="s">
        <v>87</v>
      </c>
    </row>
    <row r="639" s="13" customFormat="1">
      <c r="A639" s="13"/>
      <c r="B639" s="227"/>
      <c r="C639" s="228"/>
      <c r="D639" s="219" t="s">
        <v>177</v>
      </c>
      <c r="E639" s="229" t="s">
        <v>20</v>
      </c>
      <c r="F639" s="230" t="s">
        <v>796</v>
      </c>
      <c r="G639" s="228"/>
      <c r="H639" s="231">
        <v>0.019</v>
      </c>
      <c r="I639" s="232"/>
      <c r="J639" s="232"/>
      <c r="K639" s="228"/>
      <c r="L639" s="228"/>
      <c r="M639" s="233"/>
      <c r="N639" s="234"/>
      <c r="O639" s="235"/>
      <c r="P639" s="235"/>
      <c r="Q639" s="235"/>
      <c r="R639" s="235"/>
      <c r="S639" s="235"/>
      <c r="T639" s="235"/>
      <c r="U639" s="235"/>
      <c r="V639" s="235"/>
      <c r="W639" s="235"/>
      <c r="X639" s="235"/>
      <c r="Y639" s="236"/>
      <c r="Z639" s="13"/>
      <c r="AA639" s="13"/>
      <c r="AB639" s="13"/>
      <c r="AC639" s="13"/>
      <c r="AD639" s="13"/>
      <c r="AE639" s="13"/>
      <c r="AT639" s="237" t="s">
        <v>177</v>
      </c>
      <c r="AU639" s="237" t="s">
        <v>87</v>
      </c>
      <c r="AV639" s="13" t="s">
        <v>87</v>
      </c>
      <c r="AW639" s="13" t="s">
        <v>5</v>
      </c>
      <c r="AX639" s="13" t="s">
        <v>85</v>
      </c>
      <c r="AY639" s="237" t="s">
        <v>162</v>
      </c>
    </row>
    <row r="640" s="2" customFormat="1" ht="24.15" customHeight="1">
      <c r="A640" s="40"/>
      <c r="B640" s="41"/>
      <c r="C640" s="205" t="s">
        <v>797</v>
      </c>
      <c r="D640" s="205" t="s">
        <v>164</v>
      </c>
      <c r="E640" s="206" t="s">
        <v>798</v>
      </c>
      <c r="F640" s="207" t="s">
        <v>799</v>
      </c>
      <c r="G640" s="208" t="s">
        <v>204</v>
      </c>
      <c r="H640" s="209">
        <v>1.0189999999999999</v>
      </c>
      <c r="I640" s="210"/>
      <c r="J640" s="210"/>
      <c r="K640" s="211">
        <f>ROUND(P640*H640,2)</f>
        <v>0</v>
      </c>
      <c r="L640" s="207" t="s">
        <v>168</v>
      </c>
      <c r="M640" s="46"/>
      <c r="N640" s="212" t="s">
        <v>20</v>
      </c>
      <c r="O640" s="213" t="s">
        <v>46</v>
      </c>
      <c r="P640" s="214">
        <f>I640+J640</f>
        <v>0</v>
      </c>
      <c r="Q640" s="214">
        <f>ROUND(I640*H640,2)</f>
        <v>0</v>
      </c>
      <c r="R640" s="214">
        <f>ROUND(J640*H640,2)</f>
        <v>0</v>
      </c>
      <c r="S640" s="86"/>
      <c r="T640" s="215">
        <f>S640*H640</f>
        <v>0</v>
      </c>
      <c r="U640" s="215">
        <v>0.022839999999999999</v>
      </c>
      <c r="V640" s="215">
        <f>U640*H640</f>
        <v>0.023273959999999996</v>
      </c>
      <c r="W640" s="215">
        <v>0</v>
      </c>
      <c r="X640" s="215">
        <f>W640*H640</f>
        <v>0</v>
      </c>
      <c r="Y640" s="216" t="s">
        <v>20</v>
      </c>
      <c r="Z640" s="40"/>
      <c r="AA640" s="40"/>
      <c r="AB640" s="40"/>
      <c r="AC640" s="40"/>
      <c r="AD640" s="40"/>
      <c r="AE640" s="40"/>
      <c r="AR640" s="217" t="s">
        <v>290</v>
      </c>
      <c r="AT640" s="217" t="s">
        <v>164</v>
      </c>
      <c r="AU640" s="217" t="s">
        <v>87</v>
      </c>
      <c r="AY640" s="19" t="s">
        <v>162</v>
      </c>
      <c r="BE640" s="218">
        <f>IF(O640="základní",K640,0)</f>
        <v>0</v>
      </c>
      <c r="BF640" s="218">
        <f>IF(O640="snížená",K640,0)</f>
        <v>0</v>
      </c>
      <c r="BG640" s="218">
        <f>IF(O640="zákl. přenesená",K640,0)</f>
        <v>0</v>
      </c>
      <c r="BH640" s="218">
        <f>IF(O640="sníž. přenesená",K640,0)</f>
        <v>0</v>
      </c>
      <c r="BI640" s="218">
        <f>IF(O640="nulová",K640,0)</f>
        <v>0</v>
      </c>
      <c r="BJ640" s="19" t="s">
        <v>85</v>
      </c>
      <c r="BK640" s="218">
        <f>ROUND(P640*H640,2)</f>
        <v>0</v>
      </c>
      <c r="BL640" s="19" t="s">
        <v>290</v>
      </c>
      <c r="BM640" s="217" t="s">
        <v>800</v>
      </c>
    </row>
    <row r="641" s="2" customFormat="1">
      <c r="A641" s="40"/>
      <c r="B641" s="41"/>
      <c r="C641" s="42"/>
      <c r="D641" s="219" t="s">
        <v>171</v>
      </c>
      <c r="E641" s="42"/>
      <c r="F641" s="220" t="s">
        <v>801</v>
      </c>
      <c r="G641" s="42"/>
      <c r="H641" s="42"/>
      <c r="I641" s="221"/>
      <c r="J641" s="221"/>
      <c r="K641" s="42"/>
      <c r="L641" s="42"/>
      <c r="M641" s="46"/>
      <c r="N641" s="222"/>
      <c r="O641" s="223"/>
      <c r="P641" s="86"/>
      <c r="Q641" s="86"/>
      <c r="R641" s="86"/>
      <c r="S641" s="86"/>
      <c r="T641" s="86"/>
      <c r="U641" s="86"/>
      <c r="V641" s="86"/>
      <c r="W641" s="86"/>
      <c r="X641" s="86"/>
      <c r="Y641" s="87"/>
      <c r="Z641" s="40"/>
      <c r="AA641" s="40"/>
      <c r="AB641" s="40"/>
      <c r="AC641" s="40"/>
      <c r="AD641" s="40"/>
      <c r="AE641" s="40"/>
      <c r="AT641" s="19" t="s">
        <v>171</v>
      </c>
      <c r="AU641" s="19" t="s">
        <v>87</v>
      </c>
    </row>
    <row r="642" s="2" customFormat="1">
      <c r="A642" s="40"/>
      <c r="B642" s="41"/>
      <c r="C642" s="42"/>
      <c r="D642" s="224" t="s">
        <v>173</v>
      </c>
      <c r="E642" s="42"/>
      <c r="F642" s="225" t="s">
        <v>802</v>
      </c>
      <c r="G642" s="42"/>
      <c r="H642" s="42"/>
      <c r="I642" s="221"/>
      <c r="J642" s="221"/>
      <c r="K642" s="42"/>
      <c r="L642" s="42"/>
      <c r="M642" s="46"/>
      <c r="N642" s="222"/>
      <c r="O642" s="223"/>
      <c r="P642" s="86"/>
      <c r="Q642" s="86"/>
      <c r="R642" s="86"/>
      <c r="S642" s="86"/>
      <c r="T642" s="86"/>
      <c r="U642" s="86"/>
      <c r="V642" s="86"/>
      <c r="W642" s="86"/>
      <c r="X642" s="86"/>
      <c r="Y642" s="87"/>
      <c r="Z642" s="40"/>
      <c r="AA642" s="40"/>
      <c r="AB642" s="40"/>
      <c r="AC642" s="40"/>
      <c r="AD642" s="40"/>
      <c r="AE642" s="40"/>
      <c r="AT642" s="19" t="s">
        <v>173</v>
      </c>
      <c r="AU642" s="19" t="s">
        <v>87</v>
      </c>
    </row>
    <row r="643" s="2" customFormat="1">
      <c r="A643" s="40"/>
      <c r="B643" s="41"/>
      <c r="C643" s="42"/>
      <c r="D643" s="219" t="s">
        <v>175</v>
      </c>
      <c r="E643" s="42"/>
      <c r="F643" s="226" t="s">
        <v>756</v>
      </c>
      <c r="G643" s="42"/>
      <c r="H643" s="42"/>
      <c r="I643" s="221"/>
      <c r="J643" s="221"/>
      <c r="K643" s="42"/>
      <c r="L643" s="42"/>
      <c r="M643" s="46"/>
      <c r="N643" s="222"/>
      <c r="O643" s="223"/>
      <c r="P643" s="86"/>
      <c r="Q643" s="86"/>
      <c r="R643" s="86"/>
      <c r="S643" s="86"/>
      <c r="T643" s="86"/>
      <c r="U643" s="86"/>
      <c r="V643" s="86"/>
      <c r="W643" s="86"/>
      <c r="X643" s="86"/>
      <c r="Y643" s="87"/>
      <c r="Z643" s="40"/>
      <c r="AA643" s="40"/>
      <c r="AB643" s="40"/>
      <c r="AC643" s="40"/>
      <c r="AD643" s="40"/>
      <c r="AE643" s="40"/>
      <c r="AT643" s="19" t="s">
        <v>175</v>
      </c>
      <c r="AU643" s="19" t="s">
        <v>87</v>
      </c>
    </row>
    <row r="644" s="14" customFormat="1">
      <c r="A644" s="14"/>
      <c r="B644" s="238"/>
      <c r="C644" s="239"/>
      <c r="D644" s="219" t="s">
        <v>177</v>
      </c>
      <c r="E644" s="240" t="s">
        <v>20</v>
      </c>
      <c r="F644" s="241" t="s">
        <v>803</v>
      </c>
      <c r="G644" s="239"/>
      <c r="H644" s="240" t="s">
        <v>20</v>
      </c>
      <c r="I644" s="242"/>
      <c r="J644" s="242"/>
      <c r="K644" s="239"/>
      <c r="L644" s="239"/>
      <c r="M644" s="243"/>
      <c r="N644" s="244"/>
      <c r="O644" s="245"/>
      <c r="P644" s="245"/>
      <c r="Q644" s="245"/>
      <c r="R644" s="245"/>
      <c r="S644" s="245"/>
      <c r="T644" s="245"/>
      <c r="U644" s="245"/>
      <c r="V644" s="245"/>
      <c r="W644" s="245"/>
      <c r="X644" s="245"/>
      <c r="Y644" s="246"/>
      <c r="Z644" s="14"/>
      <c r="AA644" s="14"/>
      <c r="AB644" s="14"/>
      <c r="AC644" s="14"/>
      <c r="AD644" s="14"/>
      <c r="AE644" s="14"/>
      <c r="AT644" s="247" t="s">
        <v>177</v>
      </c>
      <c r="AU644" s="247" t="s">
        <v>87</v>
      </c>
      <c r="AV644" s="14" t="s">
        <v>85</v>
      </c>
      <c r="AW644" s="14" t="s">
        <v>5</v>
      </c>
      <c r="AX644" s="14" t="s">
        <v>77</v>
      </c>
      <c r="AY644" s="247" t="s">
        <v>162</v>
      </c>
    </row>
    <row r="645" s="13" customFormat="1">
      <c r="A645" s="13"/>
      <c r="B645" s="227"/>
      <c r="C645" s="228"/>
      <c r="D645" s="219" t="s">
        <v>177</v>
      </c>
      <c r="E645" s="229" t="s">
        <v>20</v>
      </c>
      <c r="F645" s="230" t="s">
        <v>804</v>
      </c>
      <c r="G645" s="228"/>
      <c r="H645" s="231">
        <v>0.875</v>
      </c>
      <c r="I645" s="232"/>
      <c r="J645" s="232"/>
      <c r="K645" s="228"/>
      <c r="L645" s="228"/>
      <c r="M645" s="233"/>
      <c r="N645" s="234"/>
      <c r="O645" s="235"/>
      <c r="P645" s="235"/>
      <c r="Q645" s="235"/>
      <c r="R645" s="235"/>
      <c r="S645" s="235"/>
      <c r="T645" s="235"/>
      <c r="U645" s="235"/>
      <c r="V645" s="235"/>
      <c r="W645" s="235"/>
      <c r="X645" s="235"/>
      <c r="Y645" s="236"/>
      <c r="Z645" s="13"/>
      <c r="AA645" s="13"/>
      <c r="AB645" s="13"/>
      <c r="AC645" s="13"/>
      <c r="AD645" s="13"/>
      <c r="AE645" s="13"/>
      <c r="AT645" s="237" t="s">
        <v>177</v>
      </c>
      <c r="AU645" s="237" t="s">
        <v>87</v>
      </c>
      <c r="AV645" s="13" t="s">
        <v>87</v>
      </c>
      <c r="AW645" s="13" t="s">
        <v>5</v>
      </c>
      <c r="AX645" s="13" t="s">
        <v>77</v>
      </c>
      <c r="AY645" s="237" t="s">
        <v>162</v>
      </c>
    </row>
    <row r="646" s="13" customFormat="1">
      <c r="A646" s="13"/>
      <c r="B646" s="227"/>
      <c r="C646" s="228"/>
      <c r="D646" s="219" t="s">
        <v>177</v>
      </c>
      <c r="E646" s="229" t="s">
        <v>20</v>
      </c>
      <c r="F646" s="230" t="s">
        <v>805</v>
      </c>
      <c r="G646" s="228"/>
      <c r="H646" s="231">
        <v>0.125</v>
      </c>
      <c r="I646" s="232"/>
      <c r="J646" s="232"/>
      <c r="K646" s="228"/>
      <c r="L646" s="228"/>
      <c r="M646" s="233"/>
      <c r="N646" s="234"/>
      <c r="O646" s="235"/>
      <c r="P646" s="235"/>
      <c r="Q646" s="235"/>
      <c r="R646" s="235"/>
      <c r="S646" s="235"/>
      <c r="T646" s="235"/>
      <c r="U646" s="235"/>
      <c r="V646" s="235"/>
      <c r="W646" s="235"/>
      <c r="X646" s="235"/>
      <c r="Y646" s="236"/>
      <c r="Z646" s="13"/>
      <c r="AA646" s="13"/>
      <c r="AB646" s="13"/>
      <c r="AC646" s="13"/>
      <c r="AD646" s="13"/>
      <c r="AE646" s="13"/>
      <c r="AT646" s="237" t="s">
        <v>177</v>
      </c>
      <c r="AU646" s="237" t="s">
        <v>87</v>
      </c>
      <c r="AV646" s="13" t="s">
        <v>87</v>
      </c>
      <c r="AW646" s="13" t="s">
        <v>5</v>
      </c>
      <c r="AX646" s="13" t="s">
        <v>77</v>
      </c>
      <c r="AY646" s="237" t="s">
        <v>162</v>
      </c>
    </row>
    <row r="647" s="13" customFormat="1">
      <c r="A647" s="13"/>
      <c r="B647" s="227"/>
      <c r="C647" s="228"/>
      <c r="D647" s="219" t="s">
        <v>177</v>
      </c>
      <c r="E647" s="229" t="s">
        <v>20</v>
      </c>
      <c r="F647" s="230" t="s">
        <v>806</v>
      </c>
      <c r="G647" s="228"/>
      <c r="H647" s="231">
        <v>0.019</v>
      </c>
      <c r="I647" s="232"/>
      <c r="J647" s="232"/>
      <c r="K647" s="228"/>
      <c r="L647" s="228"/>
      <c r="M647" s="233"/>
      <c r="N647" s="234"/>
      <c r="O647" s="235"/>
      <c r="P647" s="235"/>
      <c r="Q647" s="235"/>
      <c r="R647" s="235"/>
      <c r="S647" s="235"/>
      <c r="T647" s="235"/>
      <c r="U647" s="235"/>
      <c r="V647" s="235"/>
      <c r="W647" s="235"/>
      <c r="X647" s="235"/>
      <c r="Y647" s="236"/>
      <c r="Z647" s="13"/>
      <c r="AA647" s="13"/>
      <c r="AB647" s="13"/>
      <c r="AC647" s="13"/>
      <c r="AD647" s="13"/>
      <c r="AE647" s="13"/>
      <c r="AT647" s="237" t="s">
        <v>177</v>
      </c>
      <c r="AU647" s="237" t="s">
        <v>87</v>
      </c>
      <c r="AV647" s="13" t="s">
        <v>87</v>
      </c>
      <c r="AW647" s="13" t="s">
        <v>5</v>
      </c>
      <c r="AX647" s="13" t="s">
        <v>77</v>
      </c>
      <c r="AY647" s="237" t="s">
        <v>162</v>
      </c>
    </row>
    <row r="648" s="15" customFormat="1">
      <c r="A648" s="15"/>
      <c r="B648" s="248"/>
      <c r="C648" s="249"/>
      <c r="D648" s="219" t="s">
        <v>177</v>
      </c>
      <c r="E648" s="250" t="s">
        <v>20</v>
      </c>
      <c r="F648" s="251" t="s">
        <v>195</v>
      </c>
      <c r="G648" s="249"/>
      <c r="H648" s="252">
        <v>1.0189999999999999</v>
      </c>
      <c r="I648" s="253"/>
      <c r="J648" s="253"/>
      <c r="K648" s="249"/>
      <c r="L648" s="249"/>
      <c r="M648" s="254"/>
      <c r="N648" s="255"/>
      <c r="O648" s="256"/>
      <c r="P648" s="256"/>
      <c r="Q648" s="256"/>
      <c r="R648" s="256"/>
      <c r="S648" s="256"/>
      <c r="T648" s="256"/>
      <c r="U648" s="256"/>
      <c r="V648" s="256"/>
      <c r="W648" s="256"/>
      <c r="X648" s="256"/>
      <c r="Y648" s="257"/>
      <c r="Z648" s="15"/>
      <c r="AA648" s="15"/>
      <c r="AB648" s="15"/>
      <c r="AC648" s="15"/>
      <c r="AD648" s="15"/>
      <c r="AE648" s="15"/>
      <c r="AT648" s="258" t="s">
        <v>177</v>
      </c>
      <c r="AU648" s="258" t="s">
        <v>87</v>
      </c>
      <c r="AV648" s="15" t="s">
        <v>169</v>
      </c>
      <c r="AW648" s="15" t="s">
        <v>5</v>
      </c>
      <c r="AX648" s="15" t="s">
        <v>85</v>
      </c>
      <c r="AY648" s="258" t="s">
        <v>162</v>
      </c>
    </row>
    <row r="649" s="2" customFormat="1" ht="24.15" customHeight="1">
      <c r="A649" s="40"/>
      <c r="B649" s="41"/>
      <c r="C649" s="205" t="s">
        <v>473</v>
      </c>
      <c r="D649" s="205" t="s">
        <v>164</v>
      </c>
      <c r="E649" s="206" t="s">
        <v>807</v>
      </c>
      <c r="F649" s="207" t="s">
        <v>808</v>
      </c>
      <c r="G649" s="208" t="s">
        <v>90</v>
      </c>
      <c r="H649" s="209">
        <v>518.29999999999995</v>
      </c>
      <c r="I649" s="210"/>
      <c r="J649" s="210"/>
      <c r="K649" s="211">
        <f>ROUND(P649*H649,2)</f>
        <v>0</v>
      </c>
      <c r="L649" s="207" t="s">
        <v>168</v>
      </c>
      <c r="M649" s="46"/>
      <c r="N649" s="212" t="s">
        <v>20</v>
      </c>
      <c r="O649" s="213" t="s">
        <v>46</v>
      </c>
      <c r="P649" s="214">
        <f>I649+J649</f>
        <v>0</v>
      </c>
      <c r="Q649" s="214">
        <f>ROUND(I649*H649,2)</f>
        <v>0</v>
      </c>
      <c r="R649" s="214">
        <f>ROUND(J649*H649,2)</f>
        <v>0</v>
      </c>
      <c r="S649" s="86"/>
      <c r="T649" s="215">
        <f>S649*H649</f>
        <v>0</v>
      </c>
      <c r="U649" s="215">
        <v>0</v>
      </c>
      <c r="V649" s="215">
        <f>U649*H649</f>
        <v>0</v>
      </c>
      <c r="W649" s="215">
        <v>0.014</v>
      </c>
      <c r="X649" s="215">
        <f>W649*H649</f>
        <v>7.2561999999999998</v>
      </c>
      <c r="Y649" s="216" t="s">
        <v>20</v>
      </c>
      <c r="Z649" s="40"/>
      <c r="AA649" s="40"/>
      <c r="AB649" s="40"/>
      <c r="AC649" s="40"/>
      <c r="AD649" s="40"/>
      <c r="AE649" s="40"/>
      <c r="AR649" s="217" t="s">
        <v>290</v>
      </c>
      <c r="AT649" s="217" t="s">
        <v>164</v>
      </c>
      <c r="AU649" s="217" t="s">
        <v>87</v>
      </c>
      <c r="AY649" s="19" t="s">
        <v>162</v>
      </c>
      <c r="BE649" s="218">
        <f>IF(O649="základní",K649,0)</f>
        <v>0</v>
      </c>
      <c r="BF649" s="218">
        <f>IF(O649="snížená",K649,0)</f>
        <v>0</v>
      </c>
      <c r="BG649" s="218">
        <f>IF(O649="zákl. přenesená",K649,0)</f>
        <v>0</v>
      </c>
      <c r="BH649" s="218">
        <f>IF(O649="sníž. přenesená",K649,0)</f>
        <v>0</v>
      </c>
      <c r="BI649" s="218">
        <f>IF(O649="nulová",K649,0)</f>
        <v>0</v>
      </c>
      <c r="BJ649" s="19" t="s">
        <v>85</v>
      </c>
      <c r="BK649" s="218">
        <f>ROUND(P649*H649,2)</f>
        <v>0</v>
      </c>
      <c r="BL649" s="19" t="s">
        <v>290</v>
      </c>
      <c r="BM649" s="217" t="s">
        <v>809</v>
      </c>
    </row>
    <row r="650" s="2" customFormat="1">
      <c r="A650" s="40"/>
      <c r="B650" s="41"/>
      <c r="C650" s="42"/>
      <c r="D650" s="219" t="s">
        <v>171</v>
      </c>
      <c r="E650" s="42"/>
      <c r="F650" s="220" t="s">
        <v>810</v>
      </c>
      <c r="G650" s="42"/>
      <c r="H650" s="42"/>
      <c r="I650" s="221"/>
      <c r="J650" s="221"/>
      <c r="K650" s="42"/>
      <c r="L650" s="42"/>
      <c r="M650" s="46"/>
      <c r="N650" s="222"/>
      <c r="O650" s="223"/>
      <c r="P650" s="86"/>
      <c r="Q650" s="86"/>
      <c r="R650" s="86"/>
      <c r="S650" s="86"/>
      <c r="T650" s="86"/>
      <c r="U650" s="86"/>
      <c r="V650" s="86"/>
      <c r="W650" s="86"/>
      <c r="X650" s="86"/>
      <c r="Y650" s="87"/>
      <c r="Z650" s="40"/>
      <c r="AA650" s="40"/>
      <c r="AB650" s="40"/>
      <c r="AC650" s="40"/>
      <c r="AD650" s="40"/>
      <c r="AE650" s="40"/>
      <c r="AT650" s="19" t="s">
        <v>171</v>
      </c>
      <c r="AU650" s="19" t="s">
        <v>87</v>
      </c>
    </row>
    <row r="651" s="2" customFormat="1">
      <c r="A651" s="40"/>
      <c r="B651" s="41"/>
      <c r="C651" s="42"/>
      <c r="D651" s="224" t="s">
        <v>173</v>
      </c>
      <c r="E651" s="42"/>
      <c r="F651" s="225" t="s">
        <v>811</v>
      </c>
      <c r="G651" s="42"/>
      <c r="H651" s="42"/>
      <c r="I651" s="221"/>
      <c r="J651" s="221"/>
      <c r="K651" s="42"/>
      <c r="L651" s="42"/>
      <c r="M651" s="46"/>
      <c r="N651" s="222"/>
      <c r="O651" s="223"/>
      <c r="P651" s="86"/>
      <c r="Q651" s="86"/>
      <c r="R651" s="86"/>
      <c r="S651" s="86"/>
      <c r="T651" s="86"/>
      <c r="U651" s="86"/>
      <c r="V651" s="86"/>
      <c r="W651" s="86"/>
      <c r="X651" s="86"/>
      <c r="Y651" s="87"/>
      <c r="Z651" s="40"/>
      <c r="AA651" s="40"/>
      <c r="AB651" s="40"/>
      <c r="AC651" s="40"/>
      <c r="AD651" s="40"/>
      <c r="AE651" s="40"/>
      <c r="AT651" s="19" t="s">
        <v>173</v>
      </c>
      <c r="AU651" s="19" t="s">
        <v>87</v>
      </c>
    </row>
    <row r="652" s="2" customFormat="1">
      <c r="A652" s="40"/>
      <c r="B652" s="41"/>
      <c r="C652" s="42"/>
      <c r="D652" s="219" t="s">
        <v>175</v>
      </c>
      <c r="E652" s="42"/>
      <c r="F652" s="226" t="s">
        <v>407</v>
      </c>
      <c r="G652" s="42"/>
      <c r="H652" s="42"/>
      <c r="I652" s="221"/>
      <c r="J652" s="221"/>
      <c r="K652" s="42"/>
      <c r="L652" s="42"/>
      <c r="M652" s="46"/>
      <c r="N652" s="222"/>
      <c r="O652" s="223"/>
      <c r="P652" s="86"/>
      <c r="Q652" s="86"/>
      <c r="R652" s="86"/>
      <c r="S652" s="86"/>
      <c r="T652" s="86"/>
      <c r="U652" s="86"/>
      <c r="V652" s="86"/>
      <c r="W652" s="86"/>
      <c r="X652" s="86"/>
      <c r="Y652" s="87"/>
      <c r="Z652" s="40"/>
      <c r="AA652" s="40"/>
      <c r="AB652" s="40"/>
      <c r="AC652" s="40"/>
      <c r="AD652" s="40"/>
      <c r="AE652" s="40"/>
      <c r="AT652" s="19" t="s">
        <v>175</v>
      </c>
      <c r="AU652" s="19" t="s">
        <v>87</v>
      </c>
    </row>
    <row r="653" s="13" customFormat="1">
      <c r="A653" s="13"/>
      <c r="B653" s="227"/>
      <c r="C653" s="228"/>
      <c r="D653" s="219" t="s">
        <v>177</v>
      </c>
      <c r="E653" s="229" t="s">
        <v>20</v>
      </c>
      <c r="F653" s="230" t="s">
        <v>812</v>
      </c>
      <c r="G653" s="228"/>
      <c r="H653" s="231">
        <v>465.10000000000002</v>
      </c>
      <c r="I653" s="232"/>
      <c r="J653" s="232"/>
      <c r="K653" s="228"/>
      <c r="L653" s="228"/>
      <c r="M653" s="233"/>
      <c r="N653" s="234"/>
      <c r="O653" s="235"/>
      <c r="P653" s="235"/>
      <c r="Q653" s="235"/>
      <c r="R653" s="235"/>
      <c r="S653" s="235"/>
      <c r="T653" s="235"/>
      <c r="U653" s="235"/>
      <c r="V653" s="235"/>
      <c r="W653" s="235"/>
      <c r="X653" s="235"/>
      <c r="Y653" s="236"/>
      <c r="Z653" s="13"/>
      <c r="AA653" s="13"/>
      <c r="AB653" s="13"/>
      <c r="AC653" s="13"/>
      <c r="AD653" s="13"/>
      <c r="AE653" s="13"/>
      <c r="AT653" s="237" t="s">
        <v>177</v>
      </c>
      <c r="AU653" s="237" t="s">
        <v>87</v>
      </c>
      <c r="AV653" s="13" t="s">
        <v>87</v>
      </c>
      <c r="AW653" s="13" t="s">
        <v>5</v>
      </c>
      <c r="AX653" s="13" t="s">
        <v>77</v>
      </c>
      <c r="AY653" s="237" t="s">
        <v>162</v>
      </c>
    </row>
    <row r="654" s="13" customFormat="1">
      <c r="A654" s="13"/>
      <c r="B654" s="227"/>
      <c r="C654" s="228"/>
      <c r="D654" s="219" t="s">
        <v>177</v>
      </c>
      <c r="E654" s="229" t="s">
        <v>20</v>
      </c>
      <c r="F654" s="230" t="s">
        <v>813</v>
      </c>
      <c r="G654" s="228"/>
      <c r="H654" s="231">
        <v>53.200000000000003</v>
      </c>
      <c r="I654" s="232"/>
      <c r="J654" s="232"/>
      <c r="K654" s="228"/>
      <c r="L654" s="228"/>
      <c r="M654" s="233"/>
      <c r="N654" s="234"/>
      <c r="O654" s="235"/>
      <c r="P654" s="235"/>
      <c r="Q654" s="235"/>
      <c r="R654" s="235"/>
      <c r="S654" s="235"/>
      <c r="T654" s="235"/>
      <c r="U654" s="235"/>
      <c r="V654" s="235"/>
      <c r="W654" s="235"/>
      <c r="X654" s="235"/>
      <c r="Y654" s="236"/>
      <c r="Z654" s="13"/>
      <c r="AA654" s="13"/>
      <c r="AB654" s="13"/>
      <c r="AC654" s="13"/>
      <c r="AD654" s="13"/>
      <c r="AE654" s="13"/>
      <c r="AT654" s="237" t="s">
        <v>177</v>
      </c>
      <c r="AU654" s="237" t="s">
        <v>87</v>
      </c>
      <c r="AV654" s="13" t="s">
        <v>87</v>
      </c>
      <c r="AW654" s="13" t="s">
        <v>5</v>
      </c>
      <c r="AX654" s="13" t="s">
        <v>77</v>
      </c>
      <c r="AY654" s="237" t="s">
        <v>162</v>
      </c>
    </row>
    <row r="655" s="15" customFormat="1">
      <c r="A655" s="15"/>
      <c r="B655" s="248"/>
      <c r="C655" s="249"/>
      <c r="D655" s="219" t="s">
        <v>177</v>
      </c>
      <c r="E655" s="250" t="s">
        <v>20</v>
      </c>
      <c r="F655" s="251" t="s">
        <v>195</v>
      </c>
      <c r="G655" s="249"/>
      <c r="H655" s="252">
        <v>518.29999999999995</v>
      </c>
      <c r="I655" s="253"/>
      <c r="J655" s="253"/>
      <c r="K655" s="249"/>
      <c r="L655" s="249"/>
      <c r="M655" s="254"/>
      <c r="N655" s="255"/>
      <c r="O655" s="256"/>
      <c r="P655" s="256"/>
      <c r="Q655" s="256"/>
      <c r="R655" s="256"/>
      <c r="S655" s="256"/>
      <c r="T655" s="256"/>
      <c r="U655" s="256"/>
      <c r="V655" s="256"/>
      <c r="W655" s="256"/>
      <c r="X655" s="256"/>
      <c r="Y655" s="257"/>
      <c r="Z655" s="15"/>
      <c r="AA655" s="15"/>
      <c r="AB655" s="15"/>
      <c r="AC655" s="15"/>
      <c r="AD655" s="15"/>
      <c r="AE655" s="15"/>
      <c r="AT655" s="258" t="s">
        <v>177</v>
      </c>
      <c r="AU655" s="258" t="s">
        <v>87</v>
      </c>
      <c r="AV655" s="15" t="s">
        <v>169</v>
      </c>
      <c r="AW655" s="15" t="s">
        <v>5</v>
      </c>
      <c r="AX655" s="15" t="s">
        <v>85</v>
      </c>
      <c r="AY655" s="258" t="s">
        <v>162</v>
      </c>
    </row>
    <row r="656" s="2" customFormat="1">
      <c r="A656" s="40"/>
      <c r="B656" s="41"/>
      <c r="C656" s="42"/>
      <c r="D656" s="219" t="s">
        <v>219</v>
      </c>
      <c r="E656" s="42"/>
      <c r="F656" s="259" t="s">
        <v>220</v>
      </c>
      <c r="G656" s="42"/>
      <c r="H656" s="42"/>
      <c r="I656" s="42"/>
      <c r="J656" s="42"/>
      <c r="K656" s="42"/>
      <c r="L656" s="42"/>
      <c r="M656" s="46"/>
      <c r="N656" s="222"/>
      <c r="O656" s="223"/>
      <c r="P656" s="86"/>
      <c r="Q656" s="86"/>
      <c r="R656" s="86"/>
      <c r="S656" s="86"/>
      <c r="T656" s="86"/>
      <c r="U656" s="86"/>
      <c r="V656" s="86"/>
      <c r="W656" s="86"/>
      <c r="X656" s="86"/>
      <c r="Y656" s="87"/>
      <c r="Z656" s="40"/>
      <c r="AA656" s="40"/>
      <c r="AB656" s="40"/>
      <c r="AC656" s="40"/>
      <c r="AD656" s="40"/>
      <c r="AE656" s="40"/>
      <c r="AU656" s="19" t="s">
        <v>87</v>
      </c>
    </row>
    <row r="657" s="2" customFormat="1">
      <c r="A657" s="40"/>
      <c r="B657" s="41"/>
      <c r="C657" s="42"/>
      <c r="D657" s="219" t="s">
        <v>219</v>
      </c>
      <c r="E657" s="42"/>
      <c r="F657" s="260" t="s">
        <v>91</v>
      </c>
      <c r="G657" s="42"/>
      <c r="H657" s="261">
        <v>465.10000000000002</v>
      </c>
      <c r="I657" s="42"/>
      <c r="J657" s="42"/>
      <c r="K657" s="42"/>
      <c r="L657" s="42"/>
      <c r="M657" s="46"/>
      <c r="N657" s="222"/>
      <c r="O657" s="223"/>
      <c r="P657" s="86"/>
      <c r="Q657" s="86"/>
      <c r="R657" s="86"/>
      <c r="S657" s="86"/>
      <c r="T657" s="86"/>
      <c r="U657" s="86"/>
      <c r="V657" s="86"/>
      <c r="W657" s="86"/>
      <c r="X657" s="86"/>
      <c r="Y657" s="87"/>
      <c r="Z657" s="40"/>
      <c r="AA657" s="40"/>
      <c r="AB657" s="40"/>
      <c r="AC657" s="40"/>
      <c r="AD657" s="40"/>
      <c r="AE657" s="40"/>
      <c r="AU657" s="19" t="s">
        <v>87</v>
      </c>
    </row>
    <row r="658" s="2" customFormat="1">
      <c r="A658" s="40"/>
      <c r="B658" s="41"/>
      <c r="C658" s="42"/>
      <c r="D658" s="219" t="s">
        <v>219</v>
      </c>
      <c r="E658" s="42"/>
      <c r="F658" s="259" t="s">
        <v>814</v>
      </c>
      <c r="G658" s="42"/>
      <c r="H658" s="42"/>
      <c r="I658" s="42"/>
      <c r="J658" s="42"/>
      <c r="K658" s="42"/>
      <c r="L658" s="42"/>
      <c r="M658" s="46"/>
      <c r="N658" s="222"/>
      <c r="O658" s="223"/>
      <c r="P658" s="86"/>
      <c r="Q658" s="86"/>
      <c r="R658" s="86"/>
      <c r="S658" s="86"/>
      <c r="T658" s="86"/>
      <c r="U658" s="86"/>
      <c r="V658" s="86"/>
      <c r="W658" s="86"/>
      <c r="X658" s="86"/>
      <c r="Y658" s="87"/>
      <c r="Z658" s="40"/>
      <c r="AA658" s="40"/>
      <c r="AB658" s="40"/>
      <c r="AC658" s="40"/>
      <c r="AD658" s="40"/>
      <c r="AE658" s="40"/>
      <c r="AU658" s="19" t="s">
        <v>87</v>
      </c>
    </row>
    <row r="659" s="2" customFormat="1">
      <c r="A659" s="40"/>
      <c r="B659" s="41"/>
      <c r="C659" s="42"/>
      <c r="D659" s="219" t="s">
        <v>219</v>
      </c>
      <c r="E659" s="42"/>
      <c r="F659" s="260" t="s">
        <v>99</v>
      </c>
      <c r="G659" s="42"/>
      <c r="H659" s="261">
        <v>53.200000000000003</v>
      </c>
      <c r="I659" s="42"/>
      <c r="J659" s="42"/>
      <c r="K659" s="42"/>
      <c r="L659" s="42"/>
      <c r="M659" s="46"/>
      <c r="N659" s="222"/>
      <c r="O659" s="223"/>
      <c r="P659" s="86"/>
      <c r="Q659" s="86"/>
      <c r="R659" s="86"/>
      <c r="S659" s="86"/>
      <c r="T659" s="86"/>
      <c r="U659" s="86"/>
      <c r="V659" s="86"/>
      <c r="W659" s="86"/>
      <c r="X659" s="86"/>
      <c r="Y659" s="87"/>
      <c r="Z659" s="40"/>
      <c r="AA659" s="40"/>
      <c r="AB659" s="40"/>
      <c r="AC659" s="40"/>
      <c r="AD659" s="40"/>
      <c r="AE659" s="40"/>
      <c r="AU659" s="19" t="s">
        <v>87</v>
      </c>
    </row>
    <row r="660" s="2" customFormat="1" ht="24.15" customHeight="1">
      <c r="A660" s="40"/>
      <c r="B660" s="41"/>
      <c r="C660" s="205" t="s">
        <v>815</v>
      </c>
      <c r="D660" s="205" t="s">
        <v>164</v>
      </c>
      <c r="E660" s="206" t="s">
        <v>816</v>
      </c>
      <c r="F660" s="207" t="s">
        <v>817</v>
      </c>
      <c r="G660" s="208" t="s">
        <v>90</v>
      </c>
      <c r="H660" s="209">
        <v>465.10000000000002</v>
      </c>
      <c r="I660" s="210"/>
      <c r="J660" s="210"/>
      <c r="K660" s="211">
        <f>ROUND(P660*H660,2)</f>
        <v>0</v>
      </c>
      <c r="L660" s="207" t="s">
        <v>168</v>
      </c>
      <c r="M660" s="46"/>
      <c r="N660" s="212" t="s">
        <v>20</v>
      </c>
      <c r="O660" s="213" t="s">
        <v>46</v>
      </c>
      <c r="P660" s="214">
        <f>I660+J660</f>
        <v>0</v>
      </c>
      <c r="Q660" s="214">
        <f>ROUND(I660*H660,2)</f>
        <v>0</v>
      </c>
      <c r="R660" s="214">
        <f>ROUND(J660*H660,2)</f>
        <v>0</v>
      </c>
      <c r="S660" s="86"/>
      <c r="T660" s="215">
        <f>S660*H660</f>
        <v>0</v>
      </c>
      <c r="U660" s="215">
        <v>0</v>
      </c>
      <c r="V660" s="215">
        <f>U660*H660</f>
        <v>0</v>
      </c>
      <c r="W660" s="215">
        <v>0.014</v>
      </c>
      <c r="X660" s="215">
        <f>W660*H660</f>
        <v>6.5114000000000001</v>
      </c>
      <c r="Y660" s="216" t="s">
        <v>20</v>
      </c>
      <c r="Z660" s="40"/>
      <c r="AA660" s="40"/>
      <c r="AB660" s="40"/>
      <c r="AC660" s="40"/>
      <c r="AD660" s="40"/>
      <c r="AE660" s="40"/>
      <c r="AR660" s="217" t="s">
        <v>290</v>
      </c>
      <c r="AT660" s="217" t="s">
        <v>164</v>
      </c>
      <c r="AU660" s="217" t="s">
        <v>87</v>
      </c>
      <c r="AY660" s="19" t="s">
        <v>162</v>
      </c>
      <c r="BE660" s="218">
        <f>IF(O660="základní",K660,0)</f>
        <v>0</v>
      </c>
      <c r="BF660" s="218">
        <f>IF(O660="snížená",K660,0)</f>
        <v>0</v>
      </c>
      <c r="BG660" s="218">
        <f>IF(O660="zákl. přenesená",K660,0)</f>
        <v>0</v>
      </c>
      <c r="BH660" s="218">
        <f>IF(O660="sníž. přenesená",K660,0)</f>
        <v>0</v>
      </c>
      <c r="BI660" s="218">
        <f>IF(O660="nulová",K660,0)</f>
        <v>0</v>
      </c>
      <c r="BJ660" s="19" t="s">
        <v>85</v>
      </c>
      <c r="BK660" s="218">
        <f>ROUND(P660*H660,2)</f>
        <v>0</v>
      </c>
      <c r="BL660" s="19" t="s">
        <v>290</v>
      </c>
      <c r="BM660" s="217" t="s">
        <v>818</v>
      </c>
    </row>
    <row r="661" s="2" customFormat="1">
      <c r="A661" s="40"/>
      <c r="B661" s="41"/>
      <c r="C661" s="42"/>
      <c r="D661" s="219" t="s">
        <v>171</v>
      </c>
      <c r="E661" s="42"/>
      <c r="F661" s="220" t="s">
        <v>819</v>
      </c>
      <c r="G661" s="42"/>
      <c r="H661" s="42"/>
      <c r="I661" s="221"/>
      <c r="J661" s="221"/>
      <c r="K661" s="42"/>
      <c r="L661" s="42"/>
      <c r="M661" s="46"/>
      <c r="N661" s="222"/>
      <c r="O661" s="223"/>
      <c r="P661" s="86"/>
      <c r="Q661" s="86"/>
      <c r="R661" s="86"/>
      <c r="S661" s="86"/>
      <c r="T661" s="86"/>
      <c r="U661" s="86"/>
      <c r="V661" s="86"/>
      <c r="W661" s="86"/>
      <c r="X661" s="86"/>
      <c r="Y661" s="87"/>
      <c r="Z661" s="40"/>
      <c r="AA661" s="40"/>
      <c r="AB661" s="40"/>
      <c r="AC661" s="40"/>
      <c r="AD661" s="40"/>
      <c r="AE661" s="40"/>
      <c r="AT661" s="19" t="s">
        <v>171</v>
      </c>
      <c r="AU661" s="19" t="s">
        <v>87</v>
      </c>
    </row>
    <row r="662" s="2" customFormat="1">
      <c r="A662" s="40"/>
      <c r="B662" s="41"/>
      <c r="C662" s="42"/>
      <c r="D662" s="224" t="s">
        <v>173</v>
      </c>
      <c r="E662" s="42"/>
      <c r="F662" s="225" t="s">
        <v>820</v>
      </c>
      <c r="G662" s="42"/>
      <c r="H662" s="42"/>
      <c r="I662" s="221"/>
      <c r="J662" s="221"/>
      <c r="K662" s="42"/>
      <c r="L662" s="42"/>
      <c r="M662" s="46"/>
      <c r="N662" s="222"/>
      <c r="O662" s="223"/>
      <c r="P662" s="86"/>
      <c r="Q662" s="86"/>
      <c r="R662" s="86"/>
      <c r="S662" s="86"/>
      <c r="T662" s="86"/>
      <c r="U662" s="86"/>
      <c r="V662" s="86"/>
      <c r="W662" s="86"/>
      <c r="X662" s="86"/>
      <c r="Y662" s="87"/>
      <c r="Z662" s="40"/>
      <c r="AA662" s="40"/>
      <c r="AB662" s="40"/>
      <c r="AC662" s="40"/>
      <c r="AD662" s="40"/>
      <c r="AE662" s="40"/>
      <c r="AT662" s="19" t="s">
        <v>173</v>
      </c>
      <c r="AU662" s="19" t="s">
        <v>87</v>
      </c>
    </row>
    <row r="663" s="2" customFormat="1">
      <c r="A663" s="40"/>
      <c r="B663" s="41"/>
      <c r="C663" s="42"/>
      <c r="D663" s="219" t="s">
        <v>175</v>
      </c>
      <c r="E663" s="42"/>
      <c r="F663" s="226" t="s">
        <v>407</v>
      </c>
      <c r="G663" s="42"/>
      <c r="H663" s="42"/>
      <c r="I663" s="221"/>
      <c r="J663" s="221"/>
      <c r="K663" s="42"/>
      <c r="L663" s="42"/>
      <c r="M663" s="46"/>
      <c r="N663" s="222"/>
      <c r="O663" s="223"/>
      <c r="P663" s="86"/>
      <c r="Q663" s="86"/>
      <c r="R663" s="86"/>
      <c r="S663" s="86"/>
      <c r="T663" s="86"/>
      <c r="U663" s="86"/>
      <c r="V663" s="86"/>
      <c r="W663" s="86"/>
      <c r="X663" s="86"/>
      <c r="Y663" s="87"/>
      <c r="Z663" s="40"/>
      <c r="AA663" s="40"/>
      <c r="AB663" s="40"/>
      <c r="AC663" s="40"/>
      <c r="AD663" s="40"/>
      <c r="AE663" s="40"/>
      <c r="AT663" s="19" t="s">
        <v>175</v>
      </c>
      <c r="AU663" s="19" t="s">
        <v>87</v>
      </c>
    </row>
    <row r="664" s="13" customFormat="1">
      <c r="A664" s="13"/>
      <c r="B664" s="227"/>
      <c r="C664" s="228"/>
      <c r="D664" s="219" t="s">
        <v>177</v>
      </c>
      <c r="E664" s="229" t="s">
        <v>20</v>
      </c>
      <c r="F664" s="230" t="s">
        <v>812</v>
      </c>
      <c r="G664" s="228"/>
      <c r="H664" s="231">
        <v>465.10000000000002</v>
      </c>
      <c r="I664" s="232"/>
      <c r="J664" s="232"/>
      <c r="K664" s="228"/>
      <c r="L664" s="228"/>
      <c r="M664" s="233"/>
      <c r="N664" s="234"/>
      <c r="O664" s="235"/>
      <c r="P664" s="235"/>
      <c r="Q664" s="235"/>
      <c r="R664" s="235"/>
      <c r="S664" s="235"/>
      <c r="T664" s="235"/>
      <c r="U664" s="235"/>
      <c r="V664" s="235"/>
      <c r="W664" s="235"/>
      <c r="X664" s="235"/>
      <c r="Y664" s="236"/>
      <c r="Z664" s="13"/>
      <c r="AA664" s="13"/>
      <c r="AB664" s="13"/>
      <c r="AC664" s="13"/>
      <c r="AD664" s="13"/>
      <c r="AE664" s="13"/>
      <c r="AT664" s="237" t="s">
        <v>177</v>
      </c>
      <c r="AU664" s="237" t="s">
        <v>87</v>
      </c>
      <c r="AV664" s="13" t="s">
        <v>87</v>
      </c>
      <c r="AW664" s="13" t="s">
        <v>5</v>
      </c>
      <c r="AX664" s="13" t="s">
        <v>77</v>
      </c>
      <c r="AY664" s="237" t="s">
        <v>162</v>
      </c>
    </row>
    <row r="665" s="15" customFormat="1">
      <c r="A665" s="15"/>
      <c r="B665" s="248"/>
      <c r="C665" s="249"/>
      <c r="D665" s="219" t="s">
        <v>177</v>
      </c>
      <c r="E665" s="250" t="s">
        <v>20</v>
      </c>
      <c r="F665" s="251" t="s">
        <v>195</v>
      </c>
      <c r="G665" s="249"/>
      <c r="H665" s="252">
        <v>465.10000000000002</v>
      </c>
      <c r="I665" s="253"/>
      <c r="J665" s="253"/>
      <c r="K665" s="249"/>
      <c r="L665" s="249"/>
      <c r="M665" s="254"/>
      <c r="N665" s="255"/>
      <c r="O665" s="256"/>
      <c r="P665" s="256"/>
      <c r="Q665" s="256"/>
      <c r="R665" s="256"/>
      <c r="S665" s="256"/>
      <c r="T665" s="256"/>
      <c r="U665" s="256"/>
      <c r="V665" s="256"/>
      <c r="W665" s="256"/>
      <c r="X665" s="256"/>
      <c r="Y665" s="257"/>
      <c r="Z665" s="15"/>
      <c r="AA665" s="15"/>
      <c r="AB665" s="15"/>
      <c r="AC665" s="15"/>
      <c r="AD665" s="15"/>
      <c r="AE665" s="15"/>
      <c r="AT665" s="258" t="s">
        <v>177</v>
      </c>
      <c r="AU665" s="258" t="s">
        <v>87</v>
      </c>
      <c r="AV665" s="15" t="s">
        <v>169</v>
      </c>
      <c r="AW665" s="15" t="s">
        <v>5</v>
      </c>
      <c r="AX665" s="15" t="s">
        <v>85</v>
      </c>
      <c r="AY665" s="258" t="s">
        <v>162</v>
      </c>
    </row>
    <row r="666" s="2" customFormat="1">
      <c r="A666" s="40"/>
      <c r="B666" s="41"/>
      <c r="C666" s="42"/>
      <c r="D666" s="219" t="s">
        <v>219</v>
      </c>
      <c r="E666" s="42"/>
      <c r="F666" s="259" t="s">
        <v>220</v>
      </c>
      <c r="G666" s="42"/>
      <c r="H666" s="42"/>
      <c r="I666" s="42"/>
      <c r="J666" s="42"/>
      <c r="K666" s="42"/>
      <c r="L666" s="42"/>
      <c r="M666" s="46"/>
      <c r="N666" s="222"/>
      <c r="O666" s="223"/>
      <c r="P666" s="86"/>
      <c r="Q666" s="86"/>
      <c r="R666" s="86"/>
      <c r="S666" s="86"/>
      <c r="T666" s="86"/>
      <c r="U666" s="86"/>
      <c r="V666" s="86"/>
      <c r="W666" s="86"/>
      <c r="X666" s="86"/>
      <c r="Y666" s="87"/>
      <c r="Z666" s="40"/>
      <c r="AA666" s="40"/>
      <c r="AB666" s="40"/>
      <c r="AC666" s="40"/>
      <c r="AD666" s="40"/>
      <c r="AE666" s="40"/>
      <c r="AU666" s="19" t="s">
        <v>87</v>
      </c>
    </row>
    <row r="667" s="2" customFormat="1">
      <c r="A667" s="40"/>
      <c r="B667" s="41"/>
      <c r="C667" s="42"/>
      <c r="D667" s="219" t="s">
        <v>219</v>
      </c>
      <c r="E667" s="42"/>
      <c r="F667" s="260" t="s">
        <v>91</v>
      </c>
      <c r="G667" s="42"/>
      <c r="H667" s="261">
        <v>465.10000000000002</v>
      </c>
      <c r="I667" s="42"/>
      <c r="J667" s="42"/>
      <c r="K667" s="42"/>
      <c r="L667" s="42"/>
      <c r="M667" s="46"/>
      <c r="N667" s="222"/>
      <c r="O667" s="223"/>
      <c r="P667" s="86"/>
      <c r="Q667" s="86"/>
      <c r="R667" s="86"/>
      <c r="S667" s="86"/>
      <c r="T667" s="86"/>
      <c r="U667" s="86"/>
      <c r="V667" s="86"/>
      <c r="W667" s="86"/>
      <c r="X667" s="86"/>
      <c r="Y667" s="87"/>
      <c r="Z667" s="40"/>
      <c r="AA667" s="40"/>
      <c r="AB667" s="40"/>
      <c r="AC667" s="40"/>
      <c r="AD667" s="40"/>
      <c r="AE667" s="40"/>
      <c r="AU667" s="19" t="s">
        <v>87</v>
      </c>
    </row>
    <row r="668" s="2" customFormat="1" ht="24.15" customHeight="1">
      <c r="A668" s="40"/>
      <c r="B668" s="41"/>
      <c r="C668" s="205" t="s">
        <v>821</v>
      </c>
      <c r="D668" s="205" t="s">
        <v>164</v>
      </c>
      <c r="E668" s="206" t="s">
        <v>822</v>
      </c>
      <c r="F668" s="207" t="s">
        <v>823</v>
      </c>
      <c r="G668" s="208" t="s">
        <v>240</v>
      </c>
      <c r="H668" s="209">
        <v>508.44999999999999</v>
      </c>
      <c r="I668" s="210"/>
      <c r="J668" s="210"/>
      <c r="K668" s="211">
        <f>ROUND(P668*H668,2)</f>
        <v>0</v>
      </c>
      <c r="L668" s="207" t="s">
        <v>168</v>
      </c>
      <c r="M668" s="46"/>
      <c r="N668" s="212" t="s">
        <v>20</v>
      </c>
      <c r="O668" s="213" t="s">
        <v>46</v>
      </c>
      <c r="P668" s="214">
        <f>I668+J668</f>
        <v>0</v>
      </c>
      <c r="Q668" s="214">
        <f>ROUND(I668*H668,2)</f>
        <v>0</v>
      </c>
      <c r="R668" s="214">
        <f>ROUND(J668*H668,2)</f>
        <v>0</v>
      </c>
      <c r="S668" s="86"/>
      <c r="T668" s="215">
        <f>S668*H668</f>
        <v>0</v>
      </c>
      <c r="U668" s="215">
        <v>0</v>
      </c>
      <c r="V668" s="215">
        <f>U668*H668</f>
        <v>0</v>
      </c>
      <c r="W668" s="215">
        <v>0.017000000000000001</v>
      </c>
      <c r="X668" s="215">
        <f>W668*H668</f>
        <v>8.6436500000000009</v>
      </c>
      <c r="Y668" s="216" t="s">
        <v>20</v>
      </c>
      <c r="Z668" s="40"/>
      <c r="AA668" s="40"/>
      <c r="AB668" s="40"/>
      <c r="AC668" s="40"/>
      <c r="AD668" s="40"/>
      <c r="AE668" s="40"/>
      <c r="AR668" s="217" t="s">
        <v>290</v>
      </c>
      <c r="AT668" s="217" t="s">
        <v>164</v>
      </c>
      <c r="AU668" s="217" t="s">
        <v>87</v>
      </c>
      <c r="AY668" s="19" t="s">
        <v>162</v>
      </c>
      <c r="BE668" s="218">
        <f>IF(O668="základní",K668,0)</f>
        <v>0</v>
      </c>
      <c r="BF668" s="218">
        <f>IF(O668="snížená",K668,0)</f>
        <v>0</v>
      </c>
      <c r="BG668" s="218">
        <f>IF(O668="zákl. přenesená",K668,0)</f>
        <v>0</v>
      </c>
      <c r="BH668" s="218">
        <f>IF(O668="sníž. přenesená",K668,0)</f>
        <v>0</v>
      </c>
      <c r="BI668" s="218">
        <f>IF(O668="nulová",K668,0)</f>
        <v>0</v>
      </c>
      <c r="BJ668" s="19" t="s">
        <v>85</v>
      </c>
      <c r="BK668" s="218">
        <f>ROUND(P668*H668,2)</f>
        <v>0</v>
      </c>
      <c r="BL668" s="19" t="s">
        <v>290</v>
      </c>
      <c r="BM668" s="217" t="s">
        <v>824</v>
      </c>
    </row>
    <row r="669" s="2" customFormat="1">
      <c r="A669" s="40"/>
      <c r="B669" s="41"/>
      <c r="C669" s="42"/>
      <c r="D669" s="219" t="s">
        <v>171</v>
      </c>
      <c r="E669" s="42"/>
      <c r="F669" s="220" t="s">
        <v>825</v>
      </c>
      <c r="G669" s="42"/>
      <c r="H669" s="42"/>
      <c r="I669" s="221"/>
      <c r="J669" s="221"/>
      <c r="K669" s="42"/>
      <c r="L669" s="42"/>
      <c r="M669" s="46"/>
      <c r="N669" s="222"/>
      <c r="O669" s="223"/>
      <c r="P669" s="86"/>
      <c r="Q669" s="86"/>
      <c r="R669" s="86"/>
      <c r="S669" s="86"/>
      <c r="T669" s="86"/>
      <c r="U669" s="86"/>
      <c r="V669" s="86"/>
      <c r="W669" s="86"/>
      <c r="X669" s="86"/>
      <c r="Y669" s="87"/>
      <c r="Z669" s="40"/>
      <c r="AA669" s="40"/>
      <c r="AB669" s="40"/>
      <c r="AC669" s="40"/>
      <c r="AD669" s="40"/>
      <c r="AE669" s="40"/>
      <c r="AT669" s="19" t="s">
        <v>171</v>
      </c>
      <c r="AU669" s="19" t="s">
        <v>87</v>
      </c>
    </row>
    <row r="670" s="2" customFormat="1">
      <c r="A670" s="40"/>
      <c r="B670" s="41"/>
      <c r="C670" s="42"/>
      <c r="D670" s="224" t="s">
        <v>173</v>
      </c>
      <c r="E670" s="42"/>
      <c r="F670" s="225" t="s">
        <v>826</v>
      </c>
      <c r="G670" s="42"/>
      <c r="H670" s="42"/>
      <c r="I670" s="221"/>
      <c r="J670" s="221"/>
      <c r="K670" s="42"/>
      <c r="L670" s="42"/>
      <c r="M670" s="46"/>
      <c r="N670" s="222"/>
      <c r="O670" s="223"/>
      <c r="P670" s="86"/>
      <c r="Q670" s="86"/>
      <c r="R670" s="86"/>
      <c r="S670" s="86"/>
      <c r="T670" s="86"/>
      <c r="U670" s="86"/>
      <c r="V670" s="86"/>
      <c r="W670" s="86"/>
      <c r="X670" s="86"/>
      <c r="Y670" s="87"/>
      <c r="Z670" s="40"/>
      <c r="AA670" s="40"/>
      <c r="AB670" s="40"/>
      <c r="AC670" s="40"/>
      <c r="AD670" s="40"/>
      <c r="AE670" s="40"/>
      <c r="AT670" s="19" t="s">
        <v>173</v>
      </c>
      <c r="AU670" s="19" t="s">
        <v>87</v>
      </c>
    </row>
    <row r="671" s="2" customFormat="1">
      <c r="A671" s="40"/>
      <c r="B671" s="41"/>
      <c r="C671" s="42"/>
      <c r="D671" s="219" t="s">
        <v>175</v>
      </c>
      <c r="E671" s="42"/>
      <c r="F671" s="226" t="s">
        <v>407</v>
      </c>
      <c r="G671" s="42"/>
      <c r="H671" s="42"/>
      <c r="I671" s="221"/>
      <c r="J671" s="221"/>
      <c r="K671" s="42"/>
      <c r="L671" s="42"/>
      <c r="M671" s="46"/>
      <c r="N671" s="222"/>
      <c r="O671" s="223"/>
      <c r="P671" s="86"/>
      <c r="Q671" s="86"/>
      <c r="R671" s="86"/>
      <c r="S671" s="86"/>
      <c r="T671" s="86"/>
      <c r="U671" s="86"/>
      <c r="V671" s="86"/>
      <c r="W671" s="86"/>
      <c r="X671" s="86"/>
      <c r="Y671" s="87"/>
      <c r="Z671" s="40"/>
      <c r="AA671" s="40"/>
      <c r="AB671" s="40"/>
      <c r="AC671" s="40"/>
      <c r="AD671" s="40"/>
      <c r="AE671" s="40"/>
      <c r="AT671" s="19" t="s">
        <v>175</v>
      </c>
      <c r="AU671" s="19" t="s">
        <v>87</v>
      </c>
    </row>
    <row r="672" s="13" customFormat="1">
      <c r="A672" s="13"/>
      <c r="B672" s="227"/>
      <c r="C672" s="228"/>
      <c r="D672" s="219" t="s">
        <v>177</v>
      </c>
      <c r="E672" s="229" t="s">
        <v>20</v>
      </c>
      <c r="F672" s="230" t="s">
        <v>827</v>
      </c>
      <c r="G672" s="228"/>
      <c r="H672" s="231">
        <v>464.19999999999999</v>
      </c>
      <c r="I672" s="232"/>
      <c r="J672" s="232"/>
      <c r="K672" s="228"/>
      <c r="L672" s="228"/>
      <c r="M672" s="233"/>
      <c r="N672" s="234"/>
      <c r="O672" s="235"/>
      <c r="P672" s="235"/>
      <c r="Q672" s="235"/>
      <c r="R672" s="235"/>
      <c r="S672" s="235"/>
      <c r="T672" s="235"/>
      <c r="U672" s="235"/>
      <c r="V672" s="235"/>
      <c r="W672" s="235"/>
      <c r="X672" s="235"/>
      <c r="Y672" s="236"/>
      <c r="Z672" s="13"/>
      <c r="AA672" s="13"/>
      <c r="AB672" s="13"/>
      <c r="AC672" s="13"/>
      <c r="AD672" s="13"/>
      <c r="AE672" s="13"/>
      <c r="AT672" s="237" t="s">
        <v>177</v>
      </c>
      <c r="AU672" s="237" t="s">
        <v>87</v>
      </c>
      <c r="AV672" s="13" t="s">
        <v>87</v>
      </c>
      <c r="AW672" s="13" t="s">
        <v>5</v>
      </c>
      <c r="AX672" s="13" t="s">
        <v>77</v>
      </c>
      <c r="AY672" s="237" t="s">
        <v>162</v>
      </c>
    </row>
    <row r="673" s="13" customFormat="1">
      <c r="A673" s="13"/>
      <c r="B673" s="227"/>
      <c r="C673" s="228"/>
      <c r="D673" s="219" t="s">
        <v>177</v>
      </c>
      <c r="E673" s="229" t="s">
        <v>20</v>
      </c>
      <c r="F673" s="230" t="s">
        <v>828</v>
      </c>
      <c r="G673" s="228"/>
      <c r="H673" s="231">
        <v>44.25</v>
      </c>
      <c r="I673" s="232"/>
      <c r="J673" s="232"/>
      <c r="K673" s="228"/>
      <c r="L673" s="228"/>
      <c r="M673" s="233"/>
      <c r="N673" s="234"/>
      <c r="O673" s="235"/>
      <c r="P673" s="235"/>
      <c r="Q673" s="235"/>
      <c r="R673" s="235"/>
      <c r="S673" s="235"/>
      <c r="T673" s="235"/>
      <c r="U673" s="235"/>
      <c r="V673" s="235"/>
      <c r="W673" s="235"/>
      <c r="X673" s="235"/>
      <c r="Y673" s="236"/>
      <c r="Z673" s="13"/>
      <c r="AA673" s="13"/>
      <c r="AB673" s="13"/>
      <c r="AC673" s="13"/>
      <c r="AD673" s="13"/>
      <c r="AE673" s="13"/>
      <c r="AT673" s="237" t="s">
        <v>177</v>
      </c>
      <c r="AU673" s="237" t="s">
        <v>87</v>
      </c>
      <c r="AV673" s="13" t="s">
        <v>87</v>
      </c>
      <c r="AW673" s="13" t="s">
        <v>5</v>
      </c>
      <c r="AX673" s="13" t="s">
        <v>77</v>
      </c>
      <c r="AY673" s="237" t="s">
        <v>162</v>
      </c>
    </row>
    <row r="674" s="15" customFormat="1">
      <c r="A674" s="15"/>
      <c r="B674" s="248"/>
      <c r="C674" s="249"/>
      <c r="D674" s="219" t="s">
        <v>177</v>
      </c>
      <c r="E674" s="250" t="s">
        <v>20</v>
      </c>
      <c r="F674" s="251" t="s">
        <v>195</v>
      </c>
      <c r="G674" s="249"/>
      <c r="H674" s="252">
        <v>508.44999999999999</v>
      </c>
      <c r="I674" s="253"/>
      <c r="J674" s="253"/>
      <c r="K674" s="249"/>
      <c r="L674" s="249"/>
      <c r="M674" s="254"/>
      <c r="N674" s="255"/>
      <c r="O674" s="256"/>
      <c r="P674" s="256"/>
      <c r="Q674" s="256"/>
      <c r="R674" s="256"/>
      <c r="S674" s="256"/>
      <c r="T674" s="256"/>
      <c r="U674" s="256"/>
      <c r="V674" s="256"/>
      <c r="W674" s="256"/>
      <c r="X674" s="256"/>
      <c r="Y674" s="257"/>
      <c r="Z674" s="15"/>
      <c r="AA674" s="15"/>
      <c r="AB674" s="15"/>
      <c r="AC674" s="15"/>
      <c r="AD674" s="15"/>
      <c r="AE674" s="15"/>
      <c r="AT674" s="258" t="s">
        <v>177</v>
      </c>
      <c r="AU674" s="258" t="s">
        <v>87</v>
      </c>
      <c r="AV674" s="15" t="s">
        <v>169</v>
      </c>
      <c r="AW674" s="15" t="s">
        <v>5</v>
      </c>
      <c r="AX674" s="15" t="s">
        <v>85</v>
      </c>
      <c r="AY674" s="258" t="s">
        <v>162</v>
      </c>
    </row>
    <row r="675" s="2" customFormat="1" ht="16.5" customHeight="1">
      <c r="A675" s="40"/>
      <c r="B675" s="41"/>
      <c r="C675" s="205" t="s">
        <v>829</v>
      </c>
      <c r="D675" s="205" t="s">
        <v>164</v>
      </c>
      <c r="E675" s="206" t="s">
        <v>830</v>
      </c>
      <c r="F675" s="207" t="s">
        <v>831</v>
      </c>
      <c r="G675" s="208" t="s">
        <v>167</v>
      </c>
      <c r="H675" s="209">
        <v>6</v>
      </c>
      <c r="I675" s="210"/>
      <c r="J675" s="210"/>
      <c r="K675" s="211">
        <f>ROUND(P675*H675,2)</f>
        <v>0</v>
      </c>
      <c r="L675" s="207" t="s">
        <v>20</v>
      </c>
      <c r="M675" s="46"/>
      <c r="N675" s="212" t="s">
        <v>20</v>
      </c>
      <c r="O675" s="213" t="s">
        <v>46</v>
      </c>
      <c r="P675" s="214">
        <f>I675+J675</f>
        <v>0</v>
      </c>
      <c r="Q675" s="214">
        <f>ROUND(I675*H675,2)</f>
        <v>0</v>
      </c>
      <c r="R675" s="214">
        <f>ROUND(J675*H675,2)</f>
        <v>0</v>
      </c>
      <c r="S675" s="86"/>
      <c r="T675" s="215">
        <f>S675*H675</f>
        <v>0</v>
      </c>
      <c r="U675" s="215">
        <v>0.1221</v>
      </c>
      <c r="V675" s="215">
        <f>U675*H675</f>
        <v>0.73260000000000003</v>
      </c>
      <c r="W675" s="215">
        <v>0</v>
      </c>
      <c r="X675" s="215">
        <f>W675*H675</f>
        <v>0</v>
      </c>
      <c r="Y675" s="216" t="s">
        <v>20</v>
      </c>
      <c r="Z675" s="40"/>
      <c r="AA675" s="40"/>
      <c r="AB675" s="40"/>
      <c r="AC675" s="40"/>
      <c r="AD675" s="40"/>
      <c r="AE675" s="40"/>
      <c r="AR675" s="217" t="s">
        <v>290</v>
      </c>
      <c r="AT675" s="217" t="s">
        <v>164</v>
      </c>
      <c r="AU675" s="217" t="s">
        <v>87</v>
      </c>
      <c r="AY675" s="19" t="s">
        <v>162</v>
      </c>
      <c r="BE675" s="218">
        <f>IF(O675="základní",K675,0)</f>
        <v>0</v>
      </c>
      <c r="BF675" s="218">
        <f>IF(O675="snížená",K675,0)</f>
        <v>0</v>
      </c>
      <c r="BG675" s="218">
        <f>IF(O675="zákl. přenesená",K675,0)</f>
        <v>0</v>
      </c>
      <c r="BH675" s="218">
        <f>IF(O675="sníž. přenesená",K675,0)</f>
        <v>0</v>
      </c>
      <c r="BI675" s="218">
        <f>IF(O675="nulová",K675,0)</f>
        <v>0</v>
      </c>
      <c r="BJ675" s="19" t="s">
        <v>85</v>
      </c>
      <c r="BK675" s="218">
        <f>ROUND(P675*H675,2)</f>
        <v>0</v>
      </c>
      <c r="BL675" s="19" t="s">
        <v>290</v>
      </c>
      <c r="BM675" s="217" t="s">
        <v>832</v>
      </c>
    </row>
    <row r="676" s="2" customFormat="1">
      <c r="A676" s="40"/>
      <c r="B676" s="41"/>
      <c r="C676" s="42"/>
      <c r="D676" s="219" t="s">
        <v>171</v>
      </c>
      <c r="E676" s="42"/>
      <c r="F676" s="220" t="s">
        <v>833</v>
      </c>
      <c r="G676" s="42"/>
      <c r="H676" s="42"/>
      <c r="I676" s="221"/>
      <c r="J676" s="221"/>
      <c r="K676" s="42"/>
      <c r="L676" s="42"/>
      <c r="M676" s="46"/>
      <c r="N676" s="222"/>
      <c r="O676" s="223"/>
      <c r="P676" s="86"/>
      <c r="Q676" s="86"/>
      <c r="R676" s="86"/>
      <c r="S676" s="86"/>
      <c r="T676" s="86"/>
      <c r="U676" s="86"/>
      <c r="V676" s="86"/>
      <c r="W676" s="86"/>
      <c r="X676" s="86"/>
      <c r="Y676" s="87"/>
      <c r="Z676" s="40"/>
      <c r="AA676" s="40"/>
      <c r="AB676" s="40"/>
      <c r="AC676" s="40"/>
      <c r="AD676" s="40"/>
      <c r="AE676" s="40"/>
      <c r="AT676" s="19" t="s">
        <v>171</v>
      </c>
      <c r="AU676" s="19" t="s">
        <v>87</v>
      </c>
    </row>
    <row r="677" s="2" customFormat="1">
      <c r="A677" s="40"/>
      <c r="B677" s="41"/>
      <c r="C677" s="42"/>
      <c r="D677" s="219" t="s">
        <v>175</v>
      </c>
      <c r="E677" s="42"/>
      <c r="F677" s="226" t="s">
        <v>834</v>
      </c>
      <c r="G677" s="42"/>
      <c r="H677" s="42"/>
      <c r="I677" s="221"/>
      <c r="J677" s="221"/>
      <c r="K677" s="42"/>
      <c r="L677" s="42"/>
      <c r="M677" s="46"/>
      <c r="N677" s="222"/>
      <c r="O677" s="223"/>
      <c r="P677" s="86"/>
      <c r="Q677" s="86"/>
      <c r="R677" s="86"/>
      <c r="S677" s="86"/>
      <c r="T677" s="86"/>
      <c r="U677" s="86"/>
      <c r="V677" s="86"/>
      <c r="W677" s="86"/>
      <c r="X677" s="86"/>
      <c r="Y677" s="87"/>
      <c r="Z677" s="40"/>
      <c r="AA677" s="40"/>
      <c r="AB677" s="40"/>
      <c r="AC677" s="40"/>
      <c r="AD677" s="40"/>
      <c r="AE677" s="40"/>
      <c r="AT677" s="19" t="s">
        <v>175</v>
      </c>
      <c r="AU677" s="19" t="s">
        <v>87</v>
      </c>
    </row>
    <row r="678" s="13" customFormat="1">
      <c r="A678" s="13"/>
      <c r="B678" s="227"/>
      <c r="C678" s="228"/>
      <c r="D678" s="219" t="s">
        <v>177</v>
      </c>
      <c r="E678" s="229" t="s">
        <v>20</v>
      </c>
      <c r="F678" s="230" t="s">
        <v>835</v>
      </c>
      <c r="G678" s="228"/>
      <c r="H678" s="231">
        <v>6</v>
      </c>
      <c r="I678" s="232"/>
      <c r="J678" s="232"/>
      <c r="K678" s="228"/>
      <c r="L678" s="228"/>
      <c r="M678" s="233"/>
      <c r="N678" s="234"/>
      <c r="O678" s="235"/>
      <c r="P678" s="235"/>
      <c r="Q678" s="235"/>
      <c r="R678" s="235"/>
      <c r="S678" s="235"/>
      <c r="T678" s="235"/>
      <c r="U678" s="235"/>
      <c r="V678" s="235"/>
      <c r="W678" s="235"/>
      <c r="X678" s="235"/>
      <c r="Y678" s="236"/>
      <c r="Z678" s="13"/>
      <c r="AA678" s="13"/>
      <c r="AB678" s="13"/>
      <c r="AC678" s="13"/>
      <c r="AD678" s="13"/>
      <c r="AE678" s="13"/>
      <c r="AT678" s="237" t="s">
        <v>177</v>
      </c>
      <c r="AU678" s="237" t="s">
        <v>87</v>
      </c>
      <c r="AV678" s="13" t="s">
        <v>87</v>
      </c>
      <c r="AW678" s="13" t="s">
        <v>5</v>
      </c>
      <c r="AX678" s="13" t="s">
        <v>85</v>
      </c>
      <c r="AY678" s="237" t="s">
        <v>162</v>
      </c>
    </row>
    <row r="679" s="2" customFormat="1" ht="24.15" customHeight="1">
      <c r="A679" s="40"/>
      <c r="B679" s="41"/>
      <c r="C679" s="205" t="s">
        <v>836</v>
      </c>
      <c r="D679" s="205" t="s">
        <v>164</v>
      </c>
      <c r="E679" s="206" t="s">
        <v>837</v>
      </c>
      <c r="F679" s="207" t="s">
        <v>838</v>
      </c>
      <c r="G679" s="208" t="s">
        <v>167</v>
      </c>
      <c r="H679" s="209">
        <v>6</v>
      </c>
      <c r="I679" s="210"/>
      <c r="J679" s="210"/>
      <c r="K679" s="211">
        <f>ROUND(P679*H679,2)</f>
        <v>0</v>
      </c>
      <c r="L679" s="207" t="s">
        <v>168</v>
      </c>
      <c r="M679" s="46"/>
      <c r="N679" s="212" t="s">
        <v>20</v>
      </c>
      <c r="O679" s="213" t="s">
        <v>46</v>
      </c>
      <c r="P679" s="214">
        <f>I679+J679</f>
        <v>0</v>
      </c>
      <c r="Q679" s="214">
        <f>ROUND(I679*H679,2)</f>
        <v>0</v>
      </c>
      <c r="R679" s="214">
        <f>ROUND(J679*H679,2)</f>
        <v>0</v>
      </c>
      <c r="S679" s="86"/>
      <c r="T679" s="215">
        <f>S679*H679</f>
        <v>0</v>
      </c>
      <c r="U679" s="215">
        <v>0.0026700000000000001</v>
      </c>
      <c r="V679" s="215">
        <f>U679*H679</f>
        <v>0.01602</v>
      </c>
      <c r="W679" s="215">
        <v>0</v>
      </c>
      <c r="X679" s="215">
        <f>W679*H679</f>
        <v>0</v>
      </c>
      <c r="Y679" s="216" t="s">
        <v>20</v>
      </c>
      <c r="Z679" s="40"/>
      <c r="AA679" s="40"/>
      <c r="AB679" s="40"/>
      <c r="AC679" s="40"/>
      <c r="AD679" s="40"/>
      <c r="AE679" s="40"/>
      <c r="AR679" s="217" t="s">
        <v>290</v>
      </c>
      <c r="AT679" s="217" t="s">
        <v>164</v>
      </c>
      <c r="AU679" s="217" t="s">
        <v>87</v>
      </c>
      <c r="AY679" s="19" t="s">
        <v>162</v>
      </c>
      <c r="BE679" s="218">
        <f>IF(O679="základní",K679,0)</f>
        <v>0</v>
      </c>
      <c r="BF679" s="218">
        <f>IF(O679="snížená",K679,0)</f>
        <v>0</v>
      </c>
      <c r="BG679" s="218">
        <f>IF(O679="zákl. přenesená",K679,0)</f>
        <v>0</v>
      </c>
      <c r="BH679" s="218">
        <f>IF(O679="sníž. přenesená",K679,0)</f>
        <v>0</v>
      </c>
      <c r="BI679" s="218">
        <f>IF(O679="nulová",K679,0)</f>
        <v>0</v>
      </c>
      <c r="BJ679" s="19" t="s">
        <v>85</v>
      </c>
      <c r="BK679" s="218">
        <f>ROUND(P679*H679,2)</f>
        <v>0</v>
      </c>
      <c r="BL679" s="19" t="s">
        <v>290</v>
      </c>
      <c r="BM679" s="217" t="s">
        <v>839</v>
      </c>
    </row>
    <row r="680" s="2" customFormat="1">
      <c r="A680" s="40"/>
      <c r="B680" s="41"/>
      <c r="C680" s="42"/>
      <c r="D680" s="219" t="s">
        <v>171</v>
      </c>
      <c r="E680" s="42"/>
      <c r="F680" s="220" t="s">
        <v>840</v>
      </c>
      <c r="G680" s="42"/>
      <c r="H680" s="42"/>
      <c r="I680" s="221"/>
      <c r="J680" s="221"/>
      <c r="K680" s="42"/>
      <c r="L680" s="42"/>
      <c r="M680" s="46"/>
      <c r="N680" s="222"/>
      <c r="O680" s="223"/>
      <c r="P680" s="86"/>
      <c r="Q680" s="86"/>
      <c r="R680" s="86"/>
      <c r="S680" s="86"/>
      <c r="T680" s="86"/>
      <c r="U680" s="86"/>
      <c r="V680" s="86"/>
      <c r="W680" s="86"/>
      <c r="X680" s="86"/>
      <c r="Y680" s="87"/>
      <c r="Z680" s="40"/>
      <c r="AA680" s="40"/>
      <c r="AB680" s="40"/>
      <c r="AC680" s="40"/>
      <c r="AD680" s="40"/>
      <c r="AE680" s="40"/>
      <c r="AT680" s="19" t="s">
        <v>171</v>
      </c>
      <c r="AU680" s="19" t="s">
        <v>87</v>
      </c>
    </row>
    <row r="681" s="2" customFormat="1">
      <c r="A681" s="40"/>
      <c r="B681" s="41"/>
      <c r="C681" s="42"/>
      <c r="D681" s="224" t="s">
        <v>173</v>
      </c>
      <c r="E681" s="42"/>
      <c r="F681" s="225" t="s">
        <v>841</v>
      </c>
      <c r="G681" s="42"/>
      <c r="H681" s="42"/>
      <c r="I681" s="221"/>
      <c r="J681" s="221"/>
      <c r="K681" s="42"/>
      <c r="L681" s="42"/>
      <c r="M681" s="46"/>
      <c r="N681" s="222"/>
      <c r="O681" s="223"/>
      <c r="P681" s="86"/>
      <c r="Q681" s="86"/>
      <c r="R681" s="86"/>
      <c r="S681" s="86"/>
      <c r="T681" s="86"/>
      <c r="U681" s="86"/>
      <c r="V681" s="86"/>
      <c r="W681" s="86"/>
      <c r="X681" s="86"/>
      <c r="Y681" s="87"/>
      <c r="Z681" s="40"/>
      <c r="AA681" s="40"/>
      <c r="AB681" s="40"/>
      <c r="AC681" s="40"/>
      <c r="AD681" s="40"/>
      <c r="AE681" s="40"/>
      <c r="AT681" s="19" t="s">
        <v>173</v>
      </c>
      <c r="AU681" s="19" t="s">
        <v>87</v>
      </c>
    </row>
    <row r="682" s="2" customFormat="1">
      <c r="A682" s="40"/>
      <c r="B682" s="41"/>
      <c r="C682" s="42"/>
      <c r="D682" s="219" t="s">
        <v>175</v>
      </c>
      <c r="E682" s="42"/>
      <c r="F682" s="226" t="s">
        <v>834</v>
      </c>
      <c r="G682" s="42"/>
      <c r="H682" s="42"/>
      <c r="I682" s="221"/>
      <c r="J682" s="221"/>
      <c r="K682" s="42"/>
      <c r="L682" s="42"/>
      <c r="M682" s="46"/>
      <c r="N682" s="222"/>
      <c r="O682" s="223"/>
      <c r="P682" s="86"/>
      <c r="Q682" s="86"/>
      <c r="R682" s="86"/>
      <c r="S682" s="86"/>
      <c r="T682" s="86"/>
      <c r="U682" s="86"/>
      <c r="V682" s="86"/>
      <c r="W682" s="86"/>
      <c r="X682" s="86"/>
      <c r="Y682" s="87"/>
      <c r="Z682" s="40"/>
      <c r="AA682" s="40"/>
      <c r="AB682" s="40"/>
      <c r="AC682" s="40"/>
      <c r="AD682" s="40"/>
      <c r="AE682" s="40"/>
      <c r="AT682" s="19" t="s">
        <v>175</v>
      </c>
      <c r="AU682" s="19" t="s">
        <v>87</v>
      </c>
    </row>
    <row r="683" s="13" customFormat="1">
      <c r="A683" s="13"/>
      <c r="B683" s="227"/>
      <c r="C683" s="228"/>
      <c r="D683" s="219" t="s">
        <v>177</v>
      </c>
      <c r="E683" s="229" t="s">
        <v>20</v>
      </c>
      <c r="F683" s="230" t="s">
        <v>842</v>
      </c>
      <c r="G683" s="228"/>
      <c r="H683" s="231">
        <v>6</v>
      </c>
      <c r="I683" s="232"/>
      <c r="J683" s="232"/>
      <c r="K683" s="228"/>
      <c r="L683" s="228"/>
      <c r="M683" s="233"/>
      <c r="N683" s="234"/>
      <c r="O683" s="235"/>
      <c r="P683" s="235"/>
      <c r="Q683" s="235"/>
      <c r="R683" s="235"/>
      <c r="S683" s="235"/>
      <c r="T683" s="235"/>
      <c r="U683" s="235"/>
      <c r="V683" s="235"/>
      <c r="W683" s="235"/>
      <c r="X683" s="235"/>
      <c r="Y683" s="236"/>
      <c r="Z683" s="13"/>
      <c r="AA683" s="13"/>
      <c r="AB683" s="13"/>
      <c r="AC683" s="13"/>
      <c r="AD683" s="13"/>
      <c r="AE683" s="13"/>
      <c r="AT683" s="237" t="s">
        <v>177</v>
      </c>
      <c r="AU683" s="237" t="s">
        <v>87</v>
      </c>
      <c r="AV683" s="13" t="s">
        <v>87</v>
      </c>
      <c r="AW683" s="13" t="s">
        <v>5</v>
      </c>
      <c r="AX683" s="13" t="s">
        <v>85</v>
      </c>
      <c r="AY683" s="237" t="s">
        <v>162</v>
      </c>
    </row>
    <row r="684" s="2" customFormat="1" ht="24.15" customHeight="1">
      <c r="A684" s="40"/>
      <c r="B684" s="41"/>
      <c r="C684" s="262" t="s">
        <v>843</v>
      </c>
      <c r="D684" s="262" t="s">
        <v>269</v>
      </c>
      <c r="E684" s="263" t="s">
        <v>844</v>
      </c>
      <c r="F684" s="264" t="s">
        <v>845</v>
      </c>
      <c r="G684" s="265" t="s">
        <v>167</v>
      </c>
      <c r="H684" s="266">
        <v>6</v>
      </c>
      <c r="I684" s="267"/>
      <c r="J684" s="268"/>
      <c r="K684" s="269">
        <f>ROUND(P684*H684,2)</f>
        <v>0</v>
      </c>
      <c r="L684" s="264" t="s">
        <v>168</v>
      </c>
      <c r="M684" s="270"/>
      <c r="N684" s="271" t="s">
        <v>20</v>
      </c>
      <c r="O684" s="213" t="s">
        <v>46</v>
      </c>
      <c r="P684" s="214">
        <f>I684+J684</f>
        <v>0</v>
      </c>
      <c r="Q684" s="214">
        <f>ROUND(I684*H684,2)</f>
        <v>0</v>
      </c>
      <c r="R684" s="214">
        <f>ROUND(J684*H684,2)</f>
        <v>0</v>
      </c>
      <c r="S684" s="86"/>
      <c r="T684" s="215">
        <f>S684*H684</f>
        <v>0</v>
      </c>
      <c r="U684" s="215">
        <v>0.0033600000000000001</v>
      </c>
      <c r="V684" s="215">
        <f>U684*H684</f>
        <v>0.020160000000000001</v>
      </c>
      <c r="W684" s="215">
        <v>0</v>
      </c>
      <c r="X684" s="215">
        <f>W684*H684</f>
        <v>0</v>
      </c>
      <c r="Y684" s="216" t="s">
        <v>20</v>
      </c>
      <c r="Z684" s="40"/>
      <c r="AA684" s="40"/>
      <c r="AB684" s="40"/>
      <c r="AC684" s="40"/>
      <c r="AD684" s="40"/>
      <c r="AE684" s="40"/>
      <c r="AR684" s="217" t="s">
        <v>427</v>
      </c>
      <c r="AT684" s="217" t="s">
        <v>269</v>
      </c>
      <c r="AU684" s="217" t="s">
        <v>87</v>
      </c>
      <c r="AY684" s="19" t="s">
        <v>162</v>
      </c>
      <c r="BE684" s="218">
        <f>IF(O684="základní",K684,0)</f>
        <v>0</v>
      </c>
      <c r="BF684" s="218">
        <f>IF(O684="snížená",K684,0)</f>
        <v>0</v>
      </c>
      <c r="BG684" s="218">
        <f>IF(O684="zákl. přenesená",K684,0)</f>
        <v>0</v>
      </c>
      <c r="BH684" s="218">
        <f>IF(O684="sníž. přenesená",K684,0)</f>
        <v>0</v>
      </c>
      <c r="BI684" s="218">
        <f>IF(O684="nulová",K684,0)</f>
        <v>0</v>
      </c>
      <c r="BJ684" s="19" t="s">
        <v>85</v>
      </c>
      <c r="BK684" s="218">
        <f>ROUND(P684*H684,2)</f>
        <v>0</v>
      </c>
      <c r="BL684" s="19" t="s">
        <v>290</v>
      </c>
      <c r="BM684" s="217" t="s">
        <v>846</v>
      </c>
    </row>
    <row r="685" s="2" customFormat="1">
      <c r="A685" s="40"/>
      <c r="B685" s="41"/>
      <c r="C685" s="42"/>
      <c r="D685" s="219" t="s">
        <v>171</v>
      </c>
      <c r="E685" s="42"/>
      <c r="F685" s="220" t="s">
        <v>845</v>
      </c>
      <c r="G685" s="42"/>
      <c r="H685" s="42"/>
      <c r="I685" s="221"/>
      <c r="J685" s="221"/>
      <c r="K685" s="42"/>
      <c r="L685" s="42"/>
      <c r="M685" s="46"/>
      <c r="N685" s="222"/>
      <c r="O685" s="223"/>
      <c r="P685" s="86"/>
      <c r="Q685" s="86"/>
      <c r="R685" s="86"/>
      <c r="S685" s="86"/>
      <c r="T685" s="86"/>
      <c r="U685" s="86"/>
      <c r="V685" s="86"/>
      <c r="W685" s="86"/>
      <c r="X685" s="86"/>
      <c r="Y685" s="87"/>
      <c r="Z685" s="40"/>
      <c r="AA685" s="40"/>
      <c r="AB685" s="40"/>
      <c r="AC685" s="40"/>
      <c r="AD685" s="40"/>
      <c r="AE685" s="40"/>
      <c r="AT685" s="19" t="s">
        <v>171</v>
      </c>
      <c r="AU685" s="19" t="s">
        <v>87</v>
      </c>
    </row>
    <row r="686" s="2" customFormat="1">
      <c r="A686" s="40"/>
      <c r="B686" s="41"/>
      <c r="C686" s="42"/>
      <c r="D686" s="219" t="s">
        <v>175</v>
      </c>
      <c r="E686" s="42"/>
      <c r="F686" s="226" t="s">
        <v>834</v>
      </c>
      <c r="G686" s="42"/>
      <c r="H686" s="42"/>
      <c r="I686" s="221"/>
      <c r="J686" s="221"/>
      <c r="K686" s="42"/>
      <c r="L686" s="42"/>
      <c r="M686" s="46"/>
      <c r="N686" s="222"/>
      <c r="O686" s="223"/>
      <c r="P686" s="86"/>
      <c r="Q686" s="86"/>
      <c r="R686" s="86"/>
      <c r="S686" s="86"/>
      <c r="T686" s="86"/>
      <c r="U686" s="86"/>
      <c r="V686" s="86"/>
      <c r="W686" s="86"/>
      <c r="X686" s="86"/>
      <c r="Y686" s="87"/>
      <c r="Z686" s="40"/>
      <c r="AA686" s="40"/>
      <c r="AB686" s="40"/>
      <c r="AC686" s="40"/>
      <c r="AD686" s="40"/>
      <c r="AE686" s="40"/>
      <c r="AT686" s="19" t="s">
        <v>175</v>
      </c>
      <c r="AU686" s="19" t="s">
        <v>87</v>
      </c>
    </row>
    <row r="687" s="2" customFormat="1" ht="24.15" customHeight="1">
      <c r="A687" s="40"/>
      <c r="B687" s="41"/>
      <c r="C687" s="205" t="s">
        <v>847</v>
      </c>
      <c r="D687" s="205" t="s">
        <v>164</v>
      </c>
      <c r="E687" s="206" t="s">
        <v>848</v>
      </c>
      <c r="F687" s="207" t="s">
        <v>849</v>
      </c>
      <c r="G687" s="208" t="s">
        <v>167</v>
      </c>
      <c r="H687" s="209">
        <v>20</v>
      </c>
      <c r="I687" s="210"/>
      <c r="J687" s="210"/>
      <c r="K687" s="211">
        <f>ROUND(P687*H687,2)</f>
        <v>0</v>
      </c>
      <c r="L687" s="207" t="s">
        <v>168</v>
      </c>
      <c r="M687" s="46"/>
      <c r="N687" s="212" t="s">
        <v>20</v>
      </c>
      <c r="O687" s="213" t="s">
        <v>46</v>
      </c>
      <c r="P687" s="214">
        <f>I687+J687</f>
        <v>0</v>
      </c>
      <c r="Q687" s="214">
        <f>ROUND(I687*H687,2)</f>
        <v>0</v>
      </c>
      <c r="R687" s="214">
        <f>ROUND(J687*H687,2)</f>
        <v>0</v>
      </c>
      <c r="S687" s="86"/>
      <c r="T687" s="215">
        <f>S687*H687</f>
        <v>0</v>
      </c>
      <c r="U687" s="215">
        <v>0</v>
      </c>
      <c r="V687" s="215">
        <f>U687*H687</f>
        <v>0</v>
      </c>
      <c r="W687" s="215">
        <v>0</v>
      </c>
      <c r="X687" s="215">
        <f>W687*H687</f>
        <v>0</v>
      </c>
      <c r="Y687" s="216" t="s">
        <v>20</v>
      </c>
      <c r="Z687" s="40"/>
      <c r="AA687" s="40"/>
      <c r="AB687" s="40"/>
      <c r="AC687" s="40"/>
      <c r="AD687" s="40"/>
      <c r="AE687" s="40"/>
      <c r="AR687" s="217" t="s">
        <v>290</v>
      </c>
      <c r="AT687" s="217" t="s">
        <v>164</v>
      </c>
      <c r="AU687" s="217" t="s">
        <v>87</v>
      </c>
      <c r="AY687" s="19" t="s">
        <v>162</v>
      </c>
      <c r="BE687" s="218">
        <f>IF(O687="základní",K687,0)</f>
        <v>0</v>
      </c>
      <c r="BF687" s="218">
        <f>IF(O687="snížená",K687,0)</f>
        <v>0</v>
      </c>
      <c r="BG687" s="218">
        <f>IF(O687="zákl. přenesená",K687,0)</f>
        <v>0</v>
      </c>
      <c r="BH687" s="218">
        <f>IF(O687="sníž. přenesená",K687,0)</f>
        <v>0</v>
      </c>
      <c r="BI687" s="218">
        <f>IF(O687="nulová",K687,0)</f>
        <v>0</v>
      </c>
      <c r="BJ687" s="19" t="s">
        <v>85</v>
      </c>
      <c r="BK687" s="218">
        <f>ROUND(P687*H687,2)</f>
        <v>0</v>
      </c>
      <c r="BL687" s="19" t="s">
        <v>290</v>
      </c>
      <c r="BM687" s="217" t="s">
        <v>850</v>
      </c>
    </row>
    <row r="688" s="2" customFormat="1">
      <c r="A688" s="40"/>
      <c r="B688" s="41"/>
      <c r="C688" s="42"/>
      <c r="D688" s="219" t="s">
        <v>171</v>
      </c>
      <c r="E688" s="42"/>
      <c r="F688" s="220" t="s">
        <v>851</v>
      </c>
      <c r="G688" s="42"/>
      <c r="H688" s="42"/>
      <c r="I688" s="221"/>
      <c r="J688" s="221"/>
      <c r="K688" s="42"/>
      <c r="L688" s="42"/>
      <c r="M688" s="46"/>
      <c r="N688" s="222"/>
      <c r="O688" s="223"/>
      <c r="P688" s="86"/>
      <c r="Q688" s="86"/>
      <c r="R688" s="86"/>
      <c r="S688" s="86"/>
      <c r="T688" s="86"/>
      <c r="U688" s="86"/>
      <c r="V688" s="86"/>
      <c r="W688" s="86"/>
      <c r="X688" s="86"/>
      <c r="Y688" s="87"/>
      <c r="Z688" s="40"/>
      <c r="AA688" s="40"/>
      <c r="AB688" s="40"/>
      <c r="AC688" s="40"/>
      <c r="AD688" s="40"/>
      <c r="AE688" s="40"/>
      <c r="AT688" s="19" t="s">
        <v>171</v>
      </c>
      <c r="AU688" s="19" t="s">
        <v>87</v>
      </c>
    </row>
    <row r="689" s="2" customFormat="1">
      <c r="A689" s="40"/>
      <c r="B689" s="41"/>
      <c r="C689" s="42"/>
      <c r="D689" s="224" t="s">
        <v>173</v>
      </c>
      <c r="E689" s="42"/>
      <c r="F689" s="225" t="s">
        <v>852</v>
      </c>
      <c r="G689" s="42"/>
      <c r="H689" s="42"/>
      <c r="I689" s="221"/>
      <c r="J689" s="221"/>
      <c r="K689" s="42"/>
      <c r="L689" s="42"/>
      <c r="M689" s="46"/>
      <c r="N689" s="222"/>
      <c r="O689" s="223"/>
      <c r="P689" s="86"/>
      <c r="Q689" s="86"/>
      <c r="R689" s="86"/>
      <c r="S689" s="86"/>
      <c r="T689" s="86"/>
      <c r="U689" s="86"/>
      <c r="V689" s="86"/>
      <c r="W689" s="86"/>
      <c r="X689" s="86"/>
      <c r="Y689" s="87"/>
      <c r="Z689" s="40"/>
      <c r="AA689" s="40"/>
      <c r="AB689" s="40"/>
      <c r="AC689" s="40"/>
      <c r="AD689" s="40"/>
      <c r="AE689" s="40"/>
      <c r="AT689" s="19" t="s">
        <v>173</v>
      </c>
      <c r="AU689" s="19" t="s">
        <v>87</v>
      </c>
    </row>
    <row r="690" s="2" customFormat="1">
      <c r="A690" s="40"/>
      <c r="B690" s="41"/>
      <c r="C690" s="42"/>
      <c r="D690" s="219" t="s">
        <v>175</v>
      </c>
      <c r="E690" s="42"/>
      <c r="F690" s="226" t="s">
        <v>679</v>
      </c>
      <c r="G690" s="42"/>
      <c r="H690" s="42"/>
      <c r="I690" s="221"/>
      <c r="J690" s="221"/>
      <c r="K690" s="42"/>
      <c r="L690" s="42"/>
      <c r="M690" s="46"/>
      <c r="N690" s="222"/>
      <c r="O690" s="223"/>
      <c r="P690" s="86"/>
      <c r="Q690" s="86"/>
      <c r="R690" s="86"/>
      <c r="S690" s="86"/>
      <c r="T690" s="86"/>
      <c r="U690" s="86"/>
      <c r="V690" s="86"/>
      <c r="W690" s="86"/>
      <c r="X690" s="86"/>
      <c r="Y690" s="87"/>
      <c r="Z690" s="40"/>
      <c r="AA690" s="40"/>
      <c r="AB690" s="40"/>
      <c r="AC690" s="40"/>
      <c r="AD690" s="40"/>
      <c r="AE690" s="40"/>
      <c r="AT690" s="19" t="s">
        <v>175</v>
      </c>
      <c r="AU690" s="19" t="s">
        <v>87</v>
      </c>
    </row>
    <row r="691" s="13" customFormat="1">
      <c r="A691" s="13"/>
      <c r="B691" s="227"/>
      <c r="C691" s="228"/>
      <c r="D691" s="219" t="s">
        <v>177</v>
      </c>
      <c r="E691" s="229" t="s">
        <v>20</v>
      </c>
      <c r="F691" s="230" t="s">
        <v>853</v>
      </c>
      <c r="G691" s="228"/>
      <c r="H691" s="231">
        <v>20</v>
      </c>
      <c r="I691" s="232"/>
      <c r="J691" s="232"/>
      <c r="K691" s="228"/>
      <c r="L691" s="228"/>
      <c r="M691" s="233"/>
      <c r="N691" s="234"/>
      <c r="O691" s="235"/>
      <c r="P691" s="235"/>
      <c r="Q691" s="235"/>
      <c r="R691" s="235"/>
      <c r="S691" s="235"/>
      <c r="T691" s="235"/>
      <c r="U691" s="235"/>
      <c r="V691" s="235"/>
      <c r="W691" s="235"/>
      <c r="X691" s="235"/>
      <c r="Y691" s="236"/>
      <c r="Z691" s="13"/>
      <c r="AA691" s="13"/>
      <c r="AB691" s="13"/>
      <c r="AC691" s="13"/>
      <c r="AD691" s="13"/>
      <c r="AE691" s="13"/>
      <c r="AT691" s="237" t="s">
        <v>177</v>
      </c>
      <c r="AU691" s="237" t="s">
        <v>87</v>
      </c>
      <c r="AV691" s="13" t="s">
        <v>87</v>
      </c>
      <c r="AW691" s="13" t="s">
        <v>5</v>
      </c>
      <c r="AX691" s="13" t="s">
        <v>85</v>
      </c>
      <c r="AY691" s="237" t="s">
        <v>162</v>
      </c>
    </row>
    <row r="692" s="2" customFormat="1" ht="24.15" customHeight="1">
      <c r="A692" s="40"/>
      <c r="B692" s="41"/>
      <c r="C692" s="262" t="s">
        <v>854</v>
      </c>
      <c r="D692" s="262" t="s">
        <v>269</v>
      </c>
      <c r="E692" s="263" t="s">
        <v>855</v>
      </c>
      <c r="F692" s="264" t="s">
        <v>856</v>
      </c>
      <c r="G692" s="265" t="s">
        <v>240</v>
      </c>
      <c r="H692" s="266">
        <v>20</v>
      </c>
      <c r="I692" s="267"/>
      <c r="J692" s="268"/>
      <c r="K692" s="269">
        <f>ROUND(P692*H692,2)</f>
        <v>0</v>
      </c>
      <c r="L692" s="264" t="s">
        <v>168</v>
      </c>
      <c r="M692" s="270"/>
      <c r="N692" s="271" t="s">
        <v>20</v>
      </c>
      <c r="O692" s="213" t="s">
        <v>46</v>
      </c>
      <c r="P692" s="214">
        <f>I692+J692</f>
        <v>0</v>
      </c>
      <c r="Q692" s="214">
        <f>ROUND(I692*H692,2)</f>
        <v>0</v>
      </c>
      <c r="R692" s="214">
        <f>ROUND(J692*H692,2)</f>
        <v>0</v>
      </c>
      <c r="S692" s="86"/>
      <c r="T692" s="215">
        <f>S692*H692</f>
        <v>0</v>
      </c>
      <c r="U692" s="215">
        <v>0.0012999999999999999</v>
      </c>
      <c r="V692" s="215">
        <f>U692*H692</f>
        <v>0.025999999999999999</v>
      </c>
      <c r="W692" s="215">
        <v>0</v>
      </c>
      <c r="X692" s="215">
        <f>W692*H692</f>
        <v>0</v>
      </c>
      <c r="Y692" s="216" t="s">
        <v>20</v>
      </c>
      <c r="Z692" s="40"/>
      <c r="AA692" s="40"/>
      <c r="AB692" s="40"/>
      <c r="AC692" s="40"/>
      <c r="AD692" s="40"/>
      <c r="AE692" s="40"/>
      <c r="AR692" s="217" t="s">
        <v>427</v>
      </c>
      <c r="AT692" s="217" t="s">
        <v>269</v>
      </c>
      <c r="AU692" s="217" t="s">
        <v>87</v>
      </c>
      <c r="AY692" s="19" t="s">
        <v>162</v>
      </c>
      <c r="BE692" s="218">
        <f>IF(O692="základní",K692,0)</f>
        <v>0</v>
      </c>
      <c r="BF692" s="218">
        <f>IF(O692="snížená",K692,0)</f>
        <v>0</v>
      </c>
      <c r="BG692" s="218">
        <f>IF(O692="zákl. přenesená",K692,0)</f>
        <v>0</v>
      </c>
      <c r="BH692" s="218">
        <f>IF(O692="sníž. přenesená",K692,0)</f>
        <v>0</v>
      </c>
      <c r="BI692" s="218">
        <f>IF(O692="nulová",K692,0)</f>
        <v>0</v>
      </c>
      <c r="BJ692" s="19" t="s">
        <v>85</v>
      </c>
      <c r="BK692" s="218">
        <f>ROUND(P692*H692,2)</f>
        <v>0</v>
      </c>
      <c r="BL692" s="19" t="s">
        <v>290</v>
      </c>
      <c r="BM692" s="217" t="s">
        <v>857</v>
      </c>
    </row>
    <row r="693" s="2" customFormat="1">
      <c r="A693" s="40"/>
      <c r="B693" s="41"/>
      <c r="C693" s="42"/>
      <c r="D693" s="219" t="s">
        <v>171</v>
      </c>
      <c r="E693" s="42"/>
      <c r="F693" s="220" t="s">
        <v>856</v>
      </c>
      <c r="G693" s="42"/>
      <c r="H693" s="42"/>
      <c r="I693" s="221"/>
      <c r="J693" s="221"/>
      <c r="K693" s="42"/>
      <c r="L693" s="42"/>
      <c r="M693" s="46"/>
      <c r="N693" s="222"/>
      <c r="O693" s="223"/>
      <c r="P693" s="86"/>
      <c r="Q693" s="86"/>
      <c r="R693" s="86"/>
      <c r="S693" s="86"/>
      <c r="T693" s="86"/>
      <c r="U693" s="86"/>
      <c r="V693" s="86"/>
      <c r="W693" s="86"/>
      <c r="X693" s="86"/>
      <c r="Y693" s="87"/>
      <c r="Z693" s="40"/>
      <c r="AA693" s="40"/>
      <c r="AB693" s="40"/>
      <c r="AC693" s="40"/>
      <c r="AD693" s="40"/>
      <c r="AE693" s="40"/>
      <c r="AT693" s="19" t="s">
        <v>171</v>
      </c>
      <c r="AU693" s="19" t="s">
        <v>87</v>
      </c>
    </row>
    <row r="694" s="2" customFormat="1">
      <c r="A694" s="40"/>
      <c r="B694" s="41"/>
      <c r="C694" s="42"/>
      <c r="D694" s="219" t="s">
        <v>175</v>
      </c>
      <c r="E694" s="42"/>
      <c r="F694" s="226" t="s">
        <v>679</v>
      </c>
      <c r="G694" s="42"/>
      <c r="H694" s="42"/>
      <c r="I694" s="221"/>
      <c r="J694" s="221"/>
      <c r="K694" s="42"/>
      <c r="L694" s="42"/>
      <c r="M694" s="46"/>
      <c r="N694" s="222"/>
      <c r="O694" s="223"/>
      <c r="P694" s="86"/>
      <c r="Q694" s="86"/>
      <c r="R694" s="86"/>
      <c r="S694" s="86"/>
      <c r="T694" s="86"/>
      <c r="U694" s="86"/>
      <c r="V694" s="86"/>
      <c r="W694" s="86"/>
      <c r="X694" s="86"/>
      <c r="Y694" s="87"/>
      <c r="Z694" s="40"/>
      <c r="AA694" s="40"/>
      <c r="AB694" s="40"/>
      <c r="AC694" s="40"/>
      <c r="AD694" s="40"/>
      <c r="AE694" s="40"/>
      <c r="AT694" s="19" t="s">
        <v>175</v>
      </c>
      <c r="AU694" s="19" t="s">
        <v>87</v>
      </c>
    </row>
    <row r="695" s="2" customFormat="1" ht="24.15" customHeight="1">
      <c r="A695" s="40"/>
      <c r="B695" s="41"/>
      <c r="C695" s="205" t="s">
        <v>858</v>
      </c>
      <c r="D695" s="205" t="s">
        <v>164</v>
      </c>
      <c r="E695" s="206" t="s">
        <v>859</v>
      </c>
      <c r="F695" s="207" t="s">
        <v>860</v>
      </c>
      <c r="G695" s="208" t="s">
        <v>240</v>
      </c>
      <c r="H695" s="209">
        <v>10</v>
      </c>
      <c r="I695" s="210"/>
      <c r="J695" s="210"/>
      <c r="K695" s="211">
        <f>ROUND(P695*H695,2)</f>
        <v>0</v>
      </c>
      <c r="L695" s="207" t="s">
        <v>168</v>
      </c>
      <c r="M695" s="46"/>
      <c r="N695" s="212" t="s">
        <v>20</v>
      </c>
      <c r="O695" s="213" t="s">
        <v>46</v>
      </c>
      <c r="P695" s="214">
        <f>I695+J695</f>
        <v>0</v>
      </c>
      <c r="Q695" s="214">
        <f>ROUND(I695*H695,2)</f>
        <v>0</v>
      </c>
      <c r="R695" s="214">
        <f>ROUND(J695*H695,2)</f>
        <v>0</v>
      </c>
      <c r="S695" s="86"/>
      <c r="T695" s="215">
        <f>S695*H695</f>
        <v>0</v>
      </c>
      <c r="U695" s="215">
        <v>6.0000000000000002E-05</v>
      </c>
      <c r="V695" s="215">
        <f>U695*H695</f>
        <v>0.00060000000000000006</v>
      </c>
      <c r="W695" s="215">
        <v>0</v>
      </c>
      <c r="X695" s="215">
        <f>W695*H695</f>
        <v>0</v>
      </c>
      <c r="Y695" s="216" t="s">
        <v>20</v>
      </c>
      <c r="Z695" s="40"/>
      <c r="AA695" s="40"/>
      <c r="AB695" s="40"/>
      <c r="AC695" s="40"/>
      <c r="AD695" s="40"/>
      <c r="AE695" s="40"/>
      <c r="AR695" s="217" t="s">
        <v>290</v>
      </c>
      <c r="AT695" s="217" t="s">
        <v>164</v>
      </c>
      <c r="AU695" s="217" t="s">
        <v>87</v>
      </c>
      <c r="AY695" s="19" t="s">
        <v>162</v>
      </c>
      <c r="BE695" s="218">
        <f>IF(O695="základní",K695,0)</f>
        <v>0</v>
      </c>
      <c r="BF695" s="218">
        <f>IF(O695="snížená",K695,0)</f>
        <v>0</v>
      </c>
      <c r="BG695" s="218">
        <f>IF(O695="zákl. přenesená",K695,0)</f>
        <v>0</v>
      </c>
      <c r="BH695" s="218">
        <f>IF(O695="sníž. přenesená",K695,0)</f>
        <v>0</v>
      </c>
      <c r="BI695" s="218">
        <f>IF(O695="nulová",K695,0)</f>
        <v>0</v>
      </c>
      <c r="BJ695" s="19" t="s">
        <v>85</v>
      </c>
      <c r="BK695" s="218">
        <f>ROUND(P695*H695,2)</f>
        <v>0</v>
      </c>
      <c r="BL695" s="19" t="s">
        <v>290</v>
      </c>
      <c r="BM695" s="217" t="s">
        <v>861</v>
      </c>
    </row>
    <row r="696" s="2" customFormat="1">
      <c r="A696" s="40"/>
      <c r="B696" s="41"/>
      <c r="C696" s="42"/>
      <c r="D696" s="219" t="s">
        <v>171</v>
      </c>
      <c r="E696" s="42"/>
      <c r="F696" s="220" t="s">
        <v>862</v>
      </c>
      <c r="G696" s="42"/>
      <c r="H696" s="42"/>
      <c r="I696" s="221"/>
      <c r="J696" s="221"/>
      <c r="K696" s="42"/>
      <c r="L696" s="42"/>
      <c r="M696" s="46"/>
      <c r="N696" s="222"/>
      <c r="O696" s="223"/>
      <c r="P696" s="86"/>
      <c r="Q696" s="86"/>
      <c r="R696" s="86"/>
      <c r="S696" s="86"/>
      <c r="T696" s="86"/>
      <c r="U696" s="86"/>
      <c r="V696" s="86"/>
      <c r="W696" s="86"/>
      <c r="X696" s="86"/>
      <c r="Y696" s="87"/>
      <c r="Z696" s="40"/>
      <c r="AA696" s="40"/>
      <c r="AB696" s="40"/>
      <c r="AC696" s="40"/>
      <c r="AD696" s="40"/>
      <c r="AE696" s="40"/>
      <c r="AT696" s="19" t="s">
        <v>171</v>
      </c>
      <c r="AU696" s="19" t="s">
        <v>87</v>
      </c>
    </row>
    <row r="697" s="2" customFormat="1">
      <c r="A697" s="40"/>
      <c r="B697" s="41"/>
      <c r="C697" s="42"/>
      <c r="D697" s="224" t="s">
        <v>173</v>
      </c>
      <c r="E697" s="42"/>
      <c r="F697" s="225" t="s">
        <v>863</v>
      </c>
      <c r="G697" s="42"/>
      <c r="H697" s="42"/>
      <c r="I697" s="221"/>
      <c r="J697" s="221"/>
      <c r="K697" s="42"/>
      <c r="L697" s="42"/>
      <c r="M697" s="46"/>
      <c r="N697" s="222"/>
      <c r="O697" s="223"/>
      <c r="P697" s="86"/>
      <c r="Q697" s="86"/>
      <c r="R697" s="86"/>
      <c r="S697" s="86"/>
      <c r="T697" s="86"/>
      <c r="U697" s="86"/>
      <c r="V697" s="86"/>
      <c r="W697" s="86"/>
      <c r="X697" s="86"/>
      <c r="Y697" s="87"/>
      <c r="Z697" s="40"/>
      <c r="AA697" s="40"/>
      <c r="AB697" s="40"/>
      <c r="AC697" s="40"/>
      <c r="AD697" s="40"/>
      <c r="AE697" s="40"/>
      <c r="AT697" s="19" t="s">
        <v>173</v>
      </c>
      <c r="AU697" s="19" t="s">
        <v>87</v>
      </c>
    </row>
    <row r="698" s="2" customFormat="1">
      <c r="A698" s="40"/>
      <c r="B698" s="41"/>
      <c r="C698" s="42"/>
      <c r="D698" s="219" t="s">
        <v>175</v>
      </c>
      <c r="E698" s="42"/>
      <c r="F698" s="226" t="s">
        <v>679</v>
      </c>
      <c r="G698" s="42"/>
      <c r="H698" s="42"/>
      <c r="I698" s="221"/>
      <c r="J698" s="221"/>
      <c r="K698" s="42"/>
      <c r="L698" s="42"/>
      <c r="M698" s="46"/>
      <c r="N698" s="222"/>
      <c r="O698" s="223"/>
      <c r="P698" s="86"/>
      <c r="Q698" s="86"/>
      <c r="R698" s="86"/>
      <c r="S698" s="86"/>
      <c r="T698" s="86"/>
      <c r="U698" s="86"/>
      <c r="V698" s="86"/>
      <c r="W698" s="86"/>
      <c r="X698" s="86"/>
      <c r="Y698" s="87"/>
      <c r="Z698" s="40"/>
      <c r="AA698" s="40"/>
      <c r="AB698" s="40"/>
      <c r="AC698" s="40"/>
      <c r="AD698" s="40"/>
      <c r="AE698" s="40"/>
      <c r="AT698" s="19" t="s">
        <v>175</v>
      </c>
      <c r="AU698" s="19" t="s">
        <v>87</v>
      </c>
    </row>
    <row r="699" s="14" customFormat="1">
      <c r="A699" s="14"/>
      <c r="B699" s="238"/>
      <c r="C699" s="239"/>
      <c r="D699" s="219" t="s">
        <v>177</v>
      </c>
      <c r="E699" s="240" t="s">
        <v>20</v>
      </c>
      <c r="F699" s="241" t="s">
        <v>864</v>
      </c>
      <c r="G699" s="239"/>
      <c r="H699" s="240" t="s">
        <v>20</v>
      </c>
      <c r="I699" s="242"/>
      <c r="J699" s="242"/>
      <c r="K699" s="239"/>
      <c r="L699" s="239"/>
      <c r="M699" s="243"/>
      <c r="N699" s="244"/>
      <c r="O699" s="245"/>
      <c r="P699" s="245"/>
      <c r="Q699" s="245"/>
      <c r="R699" s="245"/>
      <c r="S699" s="245"/>
      <c r="T699" s="245"/>
      <c r="U699" s="245"/>
      <c r="V699" s="245"/>
      <c r="W699" s="245"/>
      <c r="X699" s="245"/>
      <c r="Y699" s="246"/>
      <c r="Z699" s="14"/>
      <c r="AA699" s="14"/>
      <c r="AB699" s="14"/>
      <c r="AC699" s="14"/>
      <c r="AD699" s="14"/>
      <c r="AE699" s="14"/>
      <c r="AT699" s="247" t="s">
        <v>177</v>
      </c>
      <c r="AU699" s="247" t="s">
        <v>87</v>
      </c>
      <c r="AV699" s="14" t="s">
        <v>85</v>
      </c>
      <c r="AW699" s="14" t="s">
        <v>5</v>
      </c>
      <c r="AX699" s="14" t="s">
        <v>77</v>
      </c>
      <c r="AY699" s="247" t="s">
        <v>162</v>
      </c>
    </row>
    <row r="700" s="13" customFormat="1">
      <c r="A700" s="13"/>
      <c r="B700" s="227"/>
      <c r="C700" s="228"/>
      <c r="D700" s="219" t="s">
        <v>177</v>
      </c>
      <c r="E700" s="229" t="s">
        <v>20</v>
      </c>
      <c r="F700" s="230" t="s">
        <v>865</v>
      </c>
      <c r="G700" s="228"/>
      <c r="H700" s="231">
        <v>10</v>
      </c>
      <c r="I700" s="232"/>
      <c r="J700" s="232"/>
      <c r="K700" s="228"/>
      <c r="L700" s="228"/>
      <c r="M700" s="233"/>
      <c r="N700" s="234"/>
      <c r="O700" s="235"/>
      <c r="P700" s="235"/>
      <c r="Q700" s="235"/>
      <c r="R700" s="235"/>
      <c r="S700" s="235"/>
      <c r="T700" s="235"/>
      <c r="U700" s="235"/>
      <c r="V700" s="235"/>
      <c r="W700" s="235"/>
      <c r="X700" s="235"/>
      <c r="Y700" s="236"/>
      <c r="Z700" s="13"/>
      <c r="AA700" s="13"/>
      <c r="AB700" s="13"/>
      <c r="AC700" s="13"/>
      <c r="AD700" s="13"/>
      <c r="AE700" s="13"/>
      <c r="AT700" s="237" t="s">
        <v>177</v>
      </c>
      <c r="AU700" s="237" t="s">
        <v>87</v>
      </c>
      <c r="AV700" s="13" t="s">
        <v>87</v>
      </c>
      <c r="AW700" s="13" t="s">
        <v>5</v>
      </c>
      <c r="AX700" s="13" t="s">
        <v>85</v>
      </c>
      <c r="AY700" s="237" t="s">
        <v>162</v>
      </c>
    </row>
    <row r="701" s="2" customFormat="1" ht="24.15" customHeight="1">
      <c r="A701" s="40"/>
      <c r="B701" s="41"/>
      <c r="C701" s="262" t="s">
        <v>866</v>
      </c>
      <c r="D701" s="262" t="s">
        <v>269</v>
      </c>
      <c r="E701" s="263" t="s">
        <v>867</v>
      </c>
      <c r="F701" s="264" t="s">
        <v>868</v>
      </c>
      <c r="G701" s="265" t="s">
        <v>204</v>
      </c>
      <c r="H701" s="266">
        <v>0.16800000000000001</v>
      </c>
      <c r="I701" s="267"/>
      <c r="J701" s="268"/>
      <c r="K701" s="269">
        <f>ROUND(P701*H701,2)</f>
        <v>0</v>
      </c>
      <c r="L701" s="264" t="s">
        <v>168</v>
      </c>
      <c r="M701" s="270"/>
      <c r="N701" s="271" t="s">
        <v>20</v>
      </c>
      <c r="O701" s="213" t="s">
        <v>46</v>
      </c>
      <c r="P701" s="214">
        <f>I701+J701</f>
        <v>0</v>
      </c>
      <c r="Q701" s="214">
        <f>ROUND(I701*H701,2)</f>
        <v>0</v>
      </c>
      <c r="R701" s="214">
        <f>ROUND(J701*H701,2)</f>
        <v>0</v>
      </c>
      <c r="S701" s="86"/>
      <c r="T701" s="215">
        <f>S701*H701</f>
        <v>0</v>
      </c>
      <c r="U701" s="215">
        <v>0.55000000000000004</v>
      </c>
      <c r="V701" s="215">
        <f>U701*H701</f>
        <v>0.09240000000000001</v>
      </c>
      <c r="W701" s="215">
        <v>0</v>
      </c>
      <c r="X701" s="215">
        <f>W701*H701</f>
        <v>0</v>
      </c>
      <c r="Y701" s="216" t="s">
        <v>20</v>
      </c>
      <c r="Z701" s="40"/>
      <c r="AA701" s="40"/>
      <c r="AB701" s="40"/>
      <c r="AC701" s="40"/>
      <c r="AD701" s="40"/>
      <c r="AE701" s="40"/>
      <c r="AR701" s="217" t="s">
        <v>427</v>
      </c>
      <c r="AT701" s="217" t="s">
        <v>269</v>
      </c>
      <c r="AU701" s="217" t="s">
        <v>87</v>
      </c>
      <c r="AY701" s="19" t="s">
        <v>162</v>
      </c>
      <c r="BE701" s="218">
        <f>IF(O701="základní",K701,0)</f>
        <v>0</v>
      </c>
      <c r="BF701" s="218">
        <f>IF(O701="snížená",K701,0)</f>
        <v>0</v>
      </c>
      <c r="BG701" s="218">
        <f>IF(O701="zákl. přenesená",K701,0)</f>
        <v>0</v>
      </c>
      <c r="BH701" s="218">
        <f>IF(O701="sníž. přenesená",K701,0)</f>
        <v>0</v>
      </c>
      <c r="BI701" s="218">
        <f>IF(O701="nulová",K701,0)</f>
        <v>0</v>
      </c>
      <c r="BJ701" s="19" t="s">
        <v>85</v>
      </c>
      <c r="BK701" s="218">
        <f>ROUND(P701*H701,2)</f>
        <v>0</v>
      </c>
      <c r="BL701" s="19" t="s">
        <v>290</v>
      </c>
      <c r="BM701" s="217" t="s">
        <v>869</v>
      </c>
    </row>
    <row r="702" s="2" customFormat="1">
      <c r="A702" s="40"/>
      <c r="B702" s="41"/>
      <c r="C702" s="42"/>
      <c r="D702" s="219" t="s">
        <v>171</v>
      </c>
      <c r="E702" s="42"/>
      <c r="F702" s="220" t="s">
        <v>868</v>
      </c>
      <c r="G702" s="42"/>
      <c r="H702" s="42"/>
      <c r="I702" s="221"/>
      <c r="J702" s="221"/>
      <c r="K702" s="42"/>
      <c r="L702" s="42"/>
      <c r="M702" s="46"/>
      <c r="N702" s="222"/>
      <c r="O702" s="223"/>
      <c r="P702" s="86"/>
      <c r="Q702" s="86"/>
      <c r="R702" s="86"/>
      <c r="S702" s="86"/>
      <c r="T702" s="86"/>
      <c r="U702" s="86"/>
      <c r="V702" s="86"/>
      <c r="W702" s="86"/>
      <c r="X702" s="86"/>
      <c r="Y702" s="87"/>
      <c r="Z702" s="40"/>
      <c r="AA702" s="40"/>
      <c r="AB702" s="40"/>
      <c r="AC702" s="40"/>
      <c r="AD702" s="40"/>
      <c r="AE702" s="40"/>
      <c r="AT702" s="19" t="s">
        <v>171</v>
      </c>
      <c r="AU702" s="19" t="s">
        <v>87</v>
      </c>
    </row>
    <row r="703" s="2" customFormat="1">
      <c r="A703" s="40"/>
      <c r="B703" s="41"/>
      <c r="C703" s="42"/>
      <c r="D703" s="219" t="s">
        <v>175</v>
      </c>
      <c r="E703" s="42"/>
      <c r="F703" s="226" t="s">
        <v>679</v>
      </c>
      <c r="G703" s="42"/>
      <c r="H703" s="42"/>
      <c r="I703" s="221"/>
      <c r="J703" s="221"/>
      <c r="K703" s="42"/>
      <c r="L703" s="42"/>
      <c r="M703" s="46"/>
      <c r="N703" s="222"/>
      <c r="O703" s="223"/>
      <c r="P703" s="86"/>
      <c r="Q703" s="86"/>
      <c r="R703" s="86"/>
      <c r="S703" s="86"/>
      <c r="T703" s="86"/>
      <c r="U703" s="86"/>
      <c r="V703" s="86"/>
      <c r="W703" s="86"/>
      <c r="X703" s="86"/>
      <c r="Y703" s="87"/>
      <c r="Z703" s="40"/>
      <c r="AA703" s="40"/>
      <c r="AB703" s="40"/>
      <c r="AC703" s="40"/>
      <c r="AD703" s="40"/>
      <c r="AE703" s="40"/>
      <c r="AT703" s="19" t="s">
        <v>175</v>
      </c>
      <c r="AU703" s="19" t="s">
        <v>87</v>
      </c>
    </row>
    <row r="704" s="13" customFormat="1">
      <c r="A704" s="13"/>
      <c r="B704" s="227"/>
      <c r="C704" s="228"/>
      <c r="D704" s="219" t="s">
        <v>177</v>
      </c>
      <c r="E704" s="229" t="s">
        <v>20</v>
      </c>
      <c r="F704" s="230" t="s">
        <v>870</v>
      </c>
      <c r="G704" s="228"/>
      <c r="H704" s="231">
        <v>0.16800000000000001</v>
      </c>
      <c r="I704" s="232"/>
      <c r="J704" s="232"/>
      <c r="K704" s="228"/>
      <c r="L704" s="228"/>
      <c r="M704" s="233"/>
      <c r="N704" s="234"/>
      <c r="O704" s="235"/>
      <c r="P704" s="235"/>
      <c r="Q704" s="235"/>
      <c r="R704" s="235"/>
      <c r="S704" s="235"/>
      <c r="T704" s="235"/>
      <c r="U704" s="235"/>
      <c r="V704" s="235"/>
      <c r="W704" s="235"/>
      <c r="X704" s="235"/>
      <c r="Y704" s="236"/>
      <c r="Z704" s="13"/>
      <c r="AA704" s="13"/>
      <c r="AB704" s="13"/>
      <c r="AC704" s="13"/>
      <c r="AD704" s="13"/>
      <c r="AE704" s="13"/>
      <c r="AT704" s="237" t="s">
        <v>177</v>
      </c>
      <c r="AU704" s="237" t="s">
        <v>87</v>
      </c>
      <c r="AV704" s="13" t="s">
        <v>87</v>
      </c>
      <c r="AW704" s="13" t="s">
        <v>5</v>
      </c>
      <c r="AX704" s="13" t="s">
        <v>85</v>
      </c>
      <c r="AY704" s="237" t="s">
        <v>162</v>
      </c>
    </row>
    <row r="705" s="2" customFormat="1" ht="24.15" customHeight="1">
      <c r="A705" s="40"/>
      <c r="B705" s="41"/>
      <c r="C705" s="205" t="s">
        <v>871</v>
      </c>
      <c r="D705" s="205" t="s">
        <v>164</v>
      </c>
      <c r="E705" s="206" t="s">
        <v>872</v>
      </c>
      <c r="F705" s="207" t="s">
        <v>873</v>
      </c>
      <c r="G705" s="208" t="s">
        <v>240</v>
      </c>
      <c r="H705" s="209">
        <v>44.25</v>
      </c>
      <c r="I705" s="210"/>
      <c r="J705" s="210"/>
      <c r="K705" s="211">
        <f>ROUND(P705*H705,2)</f>
        <v>0</v>
      </c>
      <c r="L705" s="207" t="s">
        <v>168</v>
      </c>
      <c r="M705" s="46"/>
      <c r="N705" s="212" t="s">
        <v>20</v>
      </c>
      <c r="O705" s="213" t="s">
        <v>46</v>
      </c>
      <c r="P705" s="214">
        <f>I705+J705</f>
        <v>0</v>
      </c>
      <c r="Q705" s="214">
        <f>ROUND(I705*H705,2)</f>
        <v>0</v>
      </c>
      <c r="R705" s="214">
        <f>ROUND(J705*H705,2)</f>
        <v>0</v>
      </c>
      <c r="S705" s="86"/>
      <c r="T705" s="215">
        <f>S705*H705</f>
        <v>0</v>
      </c>
      <c r="U705" s="215">
        <v>0</v>
      </c>
      <c r="V705" s="215">
        <f>U705*H705</f>
        <v>0</v>
      </c>
      <c r="W705" s="215">
        <v>0</v>
      </c>
      <c r="X705" s="215">
        <f>W705*H705</f>
        <v>0</v>
      </c>
      <c r="Y705" s="216" t="s">
        <v>20</v>
      </c>
      <c r="Z705" s="40"/>
      <c r="AA705" s="40"/>
      <c r="AB705" s="40"/>
      <c r="AC705" s="40"/>
      <c r="AD705" s="40"/>
      <c r="AE705" s="40"/>
      <c r="AR705" s="217" t="s">
        <v>290</v>
      </c>
      <c r="AT705" s="217" t="s">
        <v>164</v>
      </c>
      <c r="AU705" s="217" t="s">
        <v>87</v>
      </c>
      <c r="AY705" s="19" t="s">
        <v>162</v>
      </c>
      <c r="BE705" s="218">
        <f>IF(O705="základní",K705,0)</f>
        <v>0</v>
      </c>
      <c r="BF705" s="218">
        <f>IF(O705="snížená",K705,0)</f>
        <v>0</v>
      </c>
      <c r="BG705" s="218">
        <f>IF(O705="zákl. přenesená",K705,0)</f>
        <v>0</v>
      </c>
      <c r="BH705" s="218">
        <f>IF(O705="sníž. přenesená",K705,0)</f>
        <v>0</v>
      </c>
      <c r="BI705" s="218">
        <f>IF(O705="nulová",K705,0)</f>
        <v>0</v>
      </c>
      <c r="BJ705" s="19" t="s">
        <v>85</v>
      </c>
      <c r="BK705" s="218">
        <f>ROUND(P705*H705,2)</f>
        <v>0</v>
      </c>
      <c r="BL705" s="19" t="s">
        <v>290</v>
      </c>
      <c r="BM705" s="217" t="s">
        <v>874</v>
      </c>
    </row>
    <row r="706" s="2" customFormat="1">
      <c r="A706" s="40"/>
      <c r="B706" s="41"/>
      <c r="C706" s="42"/>
      <c r="D706" s="219" t="s">
        <v>171</v>
      </c>
      <c r="E706" s="42"/>
      <c r="F706" s="220" t="s">
        <v>875</v>
      </c>
      <c r="G706" s="42"/>
      <c r="H706" s="42"/>
      <c r="I706" s="221"/>
      <c r="J706" s="221"/>
      <c r="K706" s="42"/>
      <c r="L706" s="42"/>
      <c r="M706" s="46"/>
      <c r="N706" s="222"/>
      <c r="O706" s="223"/>
      <c r="P706" s="86"/>
      <c r="Q706" s="86"/>
      <c r="R706" s="86"/>
      <c r="S706" s="86"/>
      <c r="T706" s="86"/>
      <c r="U706" s="86"/>
      <c r="V706" s="86"/>
      <c r="W706" s="86"/>
      <c r="X706" s="86"/>
      <c r="Y706" s="87"/>
      <c r="Z706" s="40"/>
      <c r="AA706" s="40"/>
      <c r="AB706" s="40"/>
      <c r="AC706" s="40"/>
      <c r="AD706" s="40"/>
      <c r="AE706" s="40"/>
      <c r="AT706" s="19" t="s">
        <v>171</v>
      </c>
      <c r="AU706" s="19" t="s">
        <v>87</v>
      </c>
    </row>
    <row r="707" s="2" customFormat="1">
      <c r="A707" s="40"/>
      <c r="B707" s="41"/>
      <c r="C707" s="42"/>
      <c r="D707" s="224" t="s">
        <v>173</v>
      </c>
      <c r="E707" s="42"/>
      <c r="F707" s="225" t="s">
        <v>876</v>
      </c>
      <c r="G707" s="42"/>
      <c r="H707" s="42"/>
      <c r="I707" s="221"/>
      <c r="J707" s="221"/>
      <c r="K707" s="42"/>
      <c r="L707" s="42"/>
      <c r="M707" s="46"/>
      <c r="N707" s="222"/>
      <c r="O707" s="223"/>
      <c r="P707" s="86"/>
      <c r="Q707" s="86"/>
      <c r="R707" s="86"/>
      <c r="S707" s="86"/>
      <c r="T707" s="86"/>
      <c r="U707" s="86"/>
      <c r="V707" s="86"/>
      <c r="W707" s="86"/>
      <c r="X707" s="86"/>
      <c r="Y707" s="87"/>
      <c r="Z707" s="40"/>
      <c r="AA707" s="40"/>
      <c r="AB707" s="40"/>
      <c r="AC707" s="40"/>
      <c r="AD707" s="40"/>
      <c r="AE707" s="40"/>
      <c r="AT707" s="19" t="s">
        <v>173</v>
      </c>
      <c r="AU707" s="19" t="s">
        <v>87</v>
      </c>
    </row>
    <row r="708" s="2" customFormat="1">
      <c r="A708" s="40"/>
      <c r="B708" s="41"/>
      <c r="C708" s="42"/>
      <c r="D708" s="219" t="s">
        <v>175</v>
      </c>
      <c r="E708" s="42"/>
      <c r="F708" s="226" t="s">
        <v>287</v>
      </c>
      <c r="G708" s="42"/>
      <c r="H708" s="42"/>
      <c r="I708" s="221"/>
      <c r="J708" s="221"/>
      <c r="K708" s="42"/>
      <c r="L708" s="42"/>
      <c r="M708" s="46"/>
      <c r="N708" s="222"/>
      <c r="O708" s="223"/>
      <c r="P708" s="86"/>
      <c r="Q708" s="86"/>
      <c r="R708" s="86"/>
      <c r="S708" s="86"/>
      <c r="T708" s="86"/>
      <c r="U708" s="86"/>
      <c r="V708" s="86"/>
      <c r="W708" s="86"/>
      <c r="X708" s="86"/>
      <c r="Y708" s="87"/>
      <c r="Z708" s="40"/>
      <c r="AA708" s="40"/>
      <c r="AB708" s="40"/>
      <c r="AC708" s="40"/>
      <c r="AD708" s="40"/>
      <c r="AE708" s="40"/>
      <c r="AT708" s="19" t="s">
        <v>175</v>
      </c>
      <c r="AU708" s="19" t="s">
        <v>87</v>
      </c>
    </row>
    <row r="709" s="14" customFormat="1">
      <c r="A709" s="14"/>
      <c r="B709" s="238"/>
      <c r="C709" s="239"/>
      <c r="D709" s="219" t="s">
        <v>177</v>
      </c>
      <c r="E709" s="240" t="s">
        <v>20</v>
      </c>
      <c r="F709" s="241" t="s">
        <v>877</v>
      </c>
      <c r="G709" s="239"/>
      <c r="H709" s="240" t="s">
        <v>20</v>
      </c>
      <c r="I709" s="242"/>
      <c r="J709" s="242"/>
      <c r="K709" s="239"/>
      <c r="L709" s="239"/>
      <c r="M709" s="243"/>
      <c r="N709" s="244"/>
      <c r="O709" s="245"/>
      <c r="P709" s="245"/>
      <c r="Q709" s="245"/>
      <c r="R709" s="245"/>
      <c r="S709" s="245"/>
      <c r="T709" s="245"/>
      <c r="U709" s="245"/>
      <c r="V709" s="245"/>
      <c r="W709" s="245"/>
      <c r="X709" s="245"/>
      <c r="Y709" s="246"/>
      <c r="Z709" s="14"/>
      <c r="AA709" s="14"/>
      <c r="AB709" s="14"/>
      <c r="AC709" s="14"/>
      <c r="AD709" s="14"/>
      <c r="AE709" s="14"/>
      <c r="AT709" s="247" t="s">
        <v>177</v>
      </c>
      <c r="AU709" s="247" t="s">
        <v>87</v>
      </c>
      <c r="AV709" s="14" t="s">
        <v>85</v>
      </c>
      <c r="AW709" s="14" t="s">
        <v>5</v>
      </c>
      <c r="AX709" s="14" t="s">
        <v>77</v>
      </c>
      <c r="AY709" s="247" t="s">
        <v>162</v>
      </c>
    </row>
    <row r="710" s="13" customFormat="1">
      <c r="A710" s="13"/>
      <c r="B710" s="227"/>
      <c r="C710" s="228"/>
      <c r="D710" s="219" t="s">
        <v>177</v>
      </c>
      <c r="E710" s="229" t="s">
        <v>20</v>
      </c>
      <c r="F710" s="230" t="s">
        <v>878</v>
      </c>
      <c r="G710" s="228"/>
      <c r="H710" s="231">
        <v>44.25</v>
      </c>
      <c r="I710" s="232"/>
      <c r="J710" s="232"/>
      <c r="K710" s="228"/>
      <c r="L710" s="228"/>
      <c r="M710" s="233"/>
      <c r="N710" s="234"/>
      <c r="O710" s="235"/>
      <c r="P710" s="235"/>
      <c r="Q710" s="235"/>
      <c r="R710" s="235"/>
      <c r="S710" s="235"/>
      <c r="T710" s="235"/>
      <c r="U710" s="235"/>
      <c r="V710" s="235"/>
      <c r="W710" s="235"/>
      <c r="X710" s="235"/>
      <c r="Y710" s="236"/>
      <c r="Z710" s="13"/>
      <c r="AA710" s="13"/>
      <c r="AB710" s="13"/>
      <c r="AC710" s="13"/>
      <c r="AD710" s="13"/>
      <c r="AE710" s="13"/>
      <c r="AT710" s="237" t="s">
        <v>177</v>
      </c>
      <c r="AU710" s="237" t="s">
        <v>87</v>
      </c>
      <c r="AV710" s="13" t="s">
        <v>87</v>
      </c>
      <c r="AW710" s="13" t="s">
        <v>5</v>
      </c>
      <c r="AX710" s="13" t="s">
        <v>85</v>
      </c>
      <c r="AY710" s="237" t="s">
        <v>162</v>
      </c>
    </row>
    <row r="711" s="2" customFormat="1" ht="24.15" customHeight="1">
      <c r="A711" s="40"/>
      <c r="B711" s="41"/>
      <c r="C711" s="262" t="s">
        <v>879</v>
      </c>
      <c r="D711" s="262" t="s">
        <v>269</v>
      </c>
      <c r="E711" s="263" t="s">
        <v>880</v>
      </c>
      <c r="F711" s="264" t="s">
        <v>881</v>
      </c>
      <c r="G711" s="265" t="s">
        <v>204</v>
      </c>
      <c r="H711" s="266">
        <v>1.224</v>
      </c>
      <c r="I711" s="267"/>
      <c r="J711" s="268"/>
      <c r="K711" s="269">
        <f>ROUND(P711*H711,2)</f>
        <v>0</v>
      </c>
      <c r="L711" s="264" t="s">
        <v>168</v>
      </c>
      <c r="M711" s="270"/>
      <c r="N711" s="271" t="s">
        <v>20</v>
      </c>
      <c r="O711" s="213" t="s">
        <v>46</v>
      </c>
      <c r="P711" s="214">
        <f>I711+J711</f>
        <v>0</v>
      </c>
      <c r="Q711" s="214">
        <f>ROUND(I711*H711,2)</f>
        <v>0</v>
      </c>
      <c r="R711" s="214">
        <f>ROUND(J711*H711,2)</f>
        <v>0</v>
      </c>
      <c r="S711" s="86"/>
      <c r="T711" s="215">
        <f>S711*H711</f>
        <v>0</v>
      </c>
      <c r="U711" s="215">
        <v>0.44</v>
      </c>
      <c r="V711" s="215">
        <f>U711*H711</f>
        <v>0.53856000000000004</v>
      </c>
      <c r="W711" s="215">
        <v>0</v>
      </c>
      <c r="X711" s="215">
        <f>W711*H711</f>
        <v>0</v>
      </c>
      <c r="Y711" s="216" t="s">
        <v>20</v>
      </c>
      <c r="Z711" s="40"/>
      <c r="AA711" s="40"/>
      <c r="AB711" s="40"/>
      <c r="AC711" s="40"/>
      <c r="AD711" s="40"/>
      <c r="AE711" s="40"/>
      <c r="AR711" s="217" t="s">
        <v>427</v>
      </c>
      <c r="AT711" s="217" t="s">
        <v>269</v>
      </c>
      <c r="AU711" s="217" t="s">
        <v>87</v>
      </c>
      <c r="AY711" s="19" t="s">
        <v>162</v>
      </c>
      <c r="BE711" s="218">
        <f>IF(O711="základní",K711,0)</f>
        <v>0</v>
      </c>
      <c r="BF711" s="218">
        <f>IF(O711="snížená",K711,0)</f>
        <v>0</v>
      </c>
      <c r="BG711" s="218">
        <f>IF(O711="zákl. přenesená",K711,0)</f>
        <v>0</v>
      </c>
      <c r="BH711" s="218">
        <f>IF(O711="sníž. přenesená",K711,0)</f>
        <v>0</v>
      </c>
      <c r="BI711" s="218">
        <f>IF(O711="nulová",K711,0)</f>
        <v>0</v>
      </c>
      <c r="BJ711" s="19" t="s">
        <v>85</v>
      </c>
      <c r="BK711" s="218">
        <f>ROUND(P711*H711,2)</f>
        <v>0</v>
      </c>
      <c r="BL711" s="19" t="s">
        <v>290</v>
      </c>
      <c r="BM711" s="217" t="s">
        <v>882</v>
      </c>
    </row>
    <row r="712" s="2" customFormat="1">
      <c r="A712" s="40"/>
      <c r="B712" s="41"/>
      <c r="C712" s="42"/>
      <c r="D712" s="219" t="s">
        <v>171</v>
      </c>
      <c r="E712" s="42"/>
      <c r="F712" s="220" t="s">
        <v>881</v>
      </c>
      <c r="G712" s="42"/>
      <c r="H712" s="42"/>
      <c r="I712" s="221"/>
      <c r="J712" s="221"/>
      <c r="K712" s="42"/>
      <c r="L712" s="42"/>
      <c r="M712" s="46"/>
      <c r="N712" s="222"/>
      <c r="O712" s="223"/>
      <c r="P712" s="86"/>
      <c r="Q712" s="86"/>
      <c r="R712" s="86"/>
      <c r="S712" s="86"/>
      <c r="T712" s="86"/>
      <c r="U712" s="86"/>
      <c r="V712" s="86"/>
      <c r="W712" s="86"/>
      <c r="X712" s="86"/>
      <c r="Y712" s="87"/>
      <c r="Z712" s="40"/>
      <c r="AA712" s="40"/>
      <c r="AB712" s="40"/>
      <c r="AC712" s="40"/>
      <c r="AD712" s="40"/>
      <c r="AE712" s="40"/>
      <c r="AT712" s="19" t="s">
        <v>171</v>
      </c>
      <c r="AU712" s="19" t="s">
        <v>87</v>
      </c>
    </row>
    <row r="713" s="2" customFormat="1">
      <c r="A713" s="40"/>
      <c r="B713" s="41"/>
      <c r="C713" s="42"/>
      <c r="D713" s="219" t="s">
        <v>175</v>
      </c>
      <c r="E713" s="42"/>
      <c r="F713" s="226" t="s">
        <v>287</v>
      </c>
      <c r="G713" s="42"/>
      <c r="H713" s="42"/>
      <c r="I713" s="221"/>
      <c r="J713" s="221"/>
      <c r="K713" s="42"/>
      <c r="L713" s="42"/>
      <c r="M713" s="46"/>
      <c r="N713" s="222"/>
      <c r="O713" s="223"/>
      <c r="P713" s="86"/>
      <c r="Q713" s="86"/>
      <c r="R713" s="86"/>
      <c r="S713" s="86"/>
      <c r="T713" s="86"/>
      <c r="U713" s="86"/>
      <c r="V713" s="86"/>
      <c r="W713" s="86"/>
      <c r="X713" s="86"/>
      <c r="Y713" s="87"/>
      <c r="Z713" s="40"/>
      <c r="AA713" s="40"/>
      <c r="AB713" s="40"/>
      <c r="AC713" s="40"/>
      <c r="AD713" s="40"/>
      <c r="AE713" s="40"/>
      <c r="AT713" s="19" t="s">
        <v>175</v>
      </c>
      <c r="AU713" s="19" t="s">
        <v>87</v>
      </c>
    </row>
    <row r="714" s="13" customFormat="1">
      <c r="A714" s="13"/>
      <c r="B714" s="227"/>
      <c r="C714" s="228"/>
      <c r="D714" s="219" t="s">
        <v>177</v>
      </c>
      <c r="E714" s="229" t="s">
        <v>20</v>
      </c>
      <c r="F714" s="230" t="s">
        <v>883</v>
      </c>
      <c r="G714" s="228"/>
      <c r="H714" s="231">
        <v>1.133</v>
      </c>
      <c r="I714" s="232"/>
      <c r="J714" s="232"/>
      <c r="K714" s="228"/>
      <c r="L714" s="228"/>
      <c r="M714" s="233"/>
      <c r="N714" s="234"/>
      <c r="O714" s="235"/>
      <c r="P714" s="235"/>
      <c r="Q714" s="235"/>
      <c r="R714" s="235"/>
      <c r="S714" s="235"/>
      <c r="T714" s="235"/>
      <c r="U714" s="235"/>
      <c r="V714" s="235"/>
      <c r="W714" s="235"/>
      <c r="X714" s="235"/>
      <c r="Y714" s="236"/>
      <c r="Z714" s="13"/>
      <c r="AA714" s="13"/>
      <c r="AB714" s="13"/>
      <c r="AC714" s="13"/>
      <c r="AD714" s="13"/>
      <c r="AE714" s="13"/>
      <c r="AT714" s="237" t="s">
        <v>177</v>
      </c>
      <c r="AU714" s="237" t="s">
        <v>87</v>
      </c>
      <c r="AV714" s="13" t="s">
        <v>87</v>
      </c>
      <c r="AW714" s="13" t="s">
        <v>5</v>
      </c>
      <c r="AX714" s="13" t="s">
        <v>85</v>
      </c>
      <c r="AY714" s="237" t="s">
        <v>162</v>
      </c>
    </row>
    <row r="715" s="13" customFormat="1">
      <c r="A715" s="13"/>
      <c r="B715" s="227"/>
      <c r="C715" s="228"/>
      <c r="D715" s="219" t="s">
        <v>177</v>
      </c>
      <c r="E715" s="228"/>
      <c r="F715" s="230" t="s">
        <v>884</v>
      </c>
      <c r="G715" s="228"/>
      <c r="H715" s="231">
        <v>1.224</v>
      </c>
      <c r="I715" s="232"/>
      <c r="J715" s="232"/>
      <c r="K715" s="228"/>
      <c r="L715" s="228"/>
      <c r="M715" s="233"/>
      <c r="N715" s="234"/>
      <c r="O715" s="235"/>
      <c r="P715" s="235"/>
      <c r="Q715" s="235"/>
      <c r="R715" s="235"/>
      <c r="S715" s="235"/>
      <c r="T715" s="235"/>
      <c r="U715" s="235"/>
      <c r="V715" s="235"/>
      <c r="W715" s="235"/>
      <c r="X715" s="235"/>
      <c r="Y715" s="236"/>
      <c r="Z715" s="13"/>
      <c r="AA715" s="13"/>
      <c r="AB715" s="13"/>
      <c r="AC715" s="13"/>
      <c r="AD715" s="13"/>
      <c r="AE715" s="13"/>
      <c r="AT715" s="237" t="s">
        <v>177</v>
      </c>
      <c r="AU715" s="237" t="s">
        <v>87</v>
      </c>
      <c r="AV715" s="13" t="s">
        <v>87</v>
      </c>
      <c r="AW715" s="13" t="s">
        <v>4</v>
      </c>
      <c r="AX715" s="13" t="s">
        <v>85</v>
      </c>
      <c r="AY715" s="237" t="s">
        <v>162</v>
      </c>
    </row>
    <row r="716" s="2" customFormat="1" ht="24.15" customHeight="1">
      <c r="A716" s="40"/>
      <c r="B716" s="41"/>
      <c r="C716" s="205" t="s">
        <v>885</v>
      </c>
      <c r="D716" s="205" t="s">
        <v>164</v>
      </c>
      <c r="E716" s="206" t="s">
        <v>798</v>
      </c>
      <c r="F716" s="207" t="s">
        <v>799</v>
      </c>
      <c r="G716" s="208" t="s">
        <v>204</v>
      </c>
      <c r="H716" s="209">
        <v>1.133</v>
      </c>
      <c r="I716" s="210"/>
      <c r="J716" s="210"/>
      <c r="K716" s="211">
        <f>ROUND(P716*H716,2)</f>
        <v>0</v>
      </c>
      <c r="L716" s="207" t="s">
        <v>168</v>
      </c>
      <c r="M716" s="46"/>
      <c r="N716" s="212" t="s">
        <v>20</v>
      </c>
      <c r="O716" s="213" t="s">
        <v>46</v>
      </c>
      <c r="P716" s="214">
        <f>I716+J716</f>
        <v>0</v>
      </c>
      <c r="Q716" s="214">
        <f>ROUND(I716*H716,2)</f>
        <v>0</v>
      </c>
      <c r="R716" s="214">
        <f>ROUND(J716*H716,2)</f>
        <v>0</v>
      </c>
      <c r="S716" s="86"/>
      <c r="T716" s="215">
        <f>S716*H716</f>
        <v>0</v>
      </c>
      <c r="U716" s="215">
        <v>0.022839999999999999</v>
      </c>
      <c r="V716" s="215">
        <f>U716*H716</f>
        <v>0.02587772</v>
      </c>
      <c r="W716" s="215">
        <v>0</v>
      </c>
      <c r="X716" s="215">
        <f>W716*H716</f>
        <v>0</v>
      </c>
      <c r="Y716" s="216" t="s">
        <v>20</v>
      </c>
      <c r="Z716" s="40"/>
      <c r="AA716" s="40"/>
      <c r="AB716" s="40"/>
      <c r="AC716" s="40"/>
      <c r="AD716" s="40"/>
      <c r="AE716" s="40"/>
      <c r="AR716" s="217" t="s">
        <v>290</v>
      </c>
      <c r="AT716" s="217" t="s">
        <v>164</v>
      </c>
      <c r="AU716" s="217" t="s">
        <v>87</v>
      </c>
      <c r="AY716" s="19" t="s">
        <v>162</v>
      </c>
      <c r="BE716" s="218">
        <f>IF(O716="základní",K716,0)</f>
        <v>0</v>
      </c>
      <c r="BF716" s="218">
        <f>IF(O716="snížená",K716,0)</f>
        <v>0</v>
      </c>
      <c r="BG716" s="218">
        <f>IF(O716="zákl. přenesená",K716,0)</f>
        <v>0</v>
      </c>
      <c r="BH716" s="218">
        <f>IF(O716="sníž. přenesená",K716,0)</f>
        <v>0</v>
      </c>
      <c r="BI716" s="218">
        <f>IF(O716="nulová",K716,0)</f>
        <v>0</v>
      </c>
      <c r="BJ716" s="19" t="s">
        <v>85</v>
      </c>
      <c r="BK716" s="218">
        <f>ROUND(P716*H716,2)</f>
        <v>0</v>
      </c>
      <c r="BL716" s="19" t="s">
        <v>290</v>
      </c>
      <c r="BM716" s="217" t="s">
        <v>886</v>
      </c>
    </row>
    <row r="717" s="2" customFormat="1">
      <c r="A717" s="40"/>
      <c r="B717" s="41"/>
      <c r="C717" s="42"/>
      <c r="D717" s="219" t="s">
        <v>171</v>
      </c>
      <c r="E717" s="42"/>
      <c r="F717" s="220" t="s">
        <v>801</v>
      </c>
      <c r="G717" s="42"/>
      <c r="H717" s="42"/>
      <c r="I717" s="221"/>
      <c r="J717" s="221"/>
      <c r="K717" s="42"/>
      <c r="L717" s="42"/>
      <c r="M717" s="46"/>
      <c r="N717" s="222"/>
      <c r="O717" s="223"/>
      <c r="P717" s="86"/>
      <c r="Q717" s="86"/>
      <c r="R717" s="86"/>
      <c r="S717" s="86"/>
      <c r="T717" s="86"/>
      <c r="U717" s="86"/>
      <c r="V717" s="86"/>
      <c r="W717" s="86"/>
      <c r="X717" s="86"/>
      <c r="Y717" s="87"/>
      <c r="Z717" s="40"/>
      <c r="AA717" s="40"/>
      <c r="AB717" s="40"/>
      <c r="AC717" s="40"/>
      <c r="AD717" s="40"/>
      <c r="AE717" s="40"/>
      <c r="AT717" s="19" t="s">
        <v>171</v>
      </c>
      <c r="AU717" s="19" t="s">
        <v>87</v>
      </c>
    </row>
    <row r="718" s="2" customFormat="1">
      <c r="A718" s="40"/>
      <c r="B718" s="41"/>
      <c r="C718" s="42"/>
      <c r="D718" s="224" t="s">
        <v>173</v>
      </c>
      <c r="E718" s="42"/>
      <c r="F718" s="225" t="s">
        <v>802</v>
      </c>
      <c r="G718" s="42"/>
      <c r="H718" s="42"/>
      <c r="I718" s="221"/>
      <c r="J718" s="221"/>
      <c r="K718" s="42"/>
      <c r="L718" s="42"/>
      <c r="M718" s="46"/>
      <c r="N718" s="222"/>
      <c r="O718" s="223"/>
      <c r="P718" s="86"/>
      <c r="Q718" s="86"/>
      <c r="R718" s="86"/>
      <c r="S718" s="86"/>
      <c r="T718" s="86"/>
      <c r="U718" s="86"/>
      <c r="V718" s="86"/>
      <c r="W718" s="86"/>
      <c r="X718" s="86"/>
      <c r="Y718" s="87"/>
      <c r="Z718" s="40"/>
      <c r="AA718" s="40"/>
      <c r="AB718" s="40"/>
      <c r="AC718" s="40"/>
      <c r="AD718" s="40"/>
      <c r="AE718" s="40"/>
      <c r="AT718" s="19" t="s">
        <v>173</v>
      </c>
      <c r="AU718" s="19" t="s">
        <v>87</v>
      </c>
    </row>
    <row r="719" s="2" customFormat="1">
      <c r="A719" s="40"/>
      <c r="B719" s="41"/>
      <c r="C719" s="42"/>
      <c r="D719" s="219" t="s">
        <v>175</v>
      </c>
      <c r="E719" s="42"/>
      <c r="F719" s="226" t="s">
        <v>287</v>
      </c>
      <c r="G719" s="42"/>
      <c r="H719" s="42"/>
      <c r="I719" s="221"/>
      <c r="J719" s="221"/>
      <c r="K719" s="42"/>
      <c r="L719" s="42"/>
      <c r="M719" s="46"/>
      <c r="N719" s="222"/>
      <c r="O719" s="223"/>
      <c r="P719" s="86"/>
      <c r="Q719" s="86"/>
      <c r="R719" s="86"/>
      <c r="S719" s="86"/>
      <c r="T719" s="86"/>
      <c r="U719" s="86"/>
      <c r="V719" s="86"/>
      <c r="W719" s="86"/>
      <c r="X719" s="86"/>
      <c r="Y719" s="87"/>
      <c r="Z719" s="40"/>
      <c r="AA719" s="40"/>
      <c r="AB719" s="40"/>
      <c r="AC719" s="40"/>
      <c r="AD719" s="40"/>
      <c r="AE719" s="40"/>
      <c r="AT719" s="19" t="s">
        <v>175</v>
      </c>
      <c r="AU719" s="19" t="s">
        <v>87</v>
      </c>
    </row>
    <row r="720" s="13" customFormat="1">
      <c r="A720" s="13"/>
      <c r="B720" s="227"/>
      <c r="C720" s="228"/>
      <c r="D720" s="219" t="s">
        <v>177</v>
      </c>
      <c r="E720" s="229" t="s">
        <v>20</v>
      </c>
      <c r="F720" s="230" t="s">
        <v>887</v>
      </c>
      <c r="G720" s="228"/>
      <c r="H720" s="231">
        <v>1.133</v>
      </c>
      <c r="I720" s="232"/>
      <c r="J720" s="232"/>
      <c r="K720" s="228"/>
      <c r="L720" s="228"/>
      <c r="M720" s="233"/>
      <c r="N720" s="234"/>
      <c r="O720" s="235"/>
      <c r="P720" s="235"/>
      <c r="Q720" s="235"/>
      <c r="R720" s="235"/>
      <c r="S720" s="235"/>
      <c r="T720" s="235"/>
      <c r="U720" s="235"/>
      <c r="V720" s="235"/>
      <c r="W720" s="235"/>
      <c r="X720" s="235"/>
      <c r="Y720" s="236"/>
      <c r="Z720" s="13"/>
      <c r="AA720" s="13"/>
      <c r="AB720" s="13"/>
      <c r="AC720" s="13"/>
      <c r="AD720" s="13"/>
      <c r="AE720" s="13"/>
      <c r="AT720" s="237" t="s">
        <v>177</v>
      </c>
      <c r="AU720" s="237" t="s">
        <v>87</v>
      </c>
      <c r="AV720" s="13" t="s">
        <v>87</v>
      </c>
      <c r="AW720" s="13" t="s">
        <v>5</v>
      </c>
      <c r="AX720" s="13" t="s">
        <v>85</v>
      </c>
      <c r="AY720" s="237" t="s">
        <v>162</v>
      </c>
    </row>
    <row r="721" s="2" customFormat="1" ht="24.15" customHeight="1">
      <c r="A721" s="40"/>
      <c r="B721" s="41"/>
      <c r="C721" s="205" t="s">
        <v>888</v>
      </c>
      <c r="D721" s="205" t="s">
        <v>164</v>
      </c>
      <c r="E721" s="206" t="s">
        <v>889</v>
      </c>
      <c r="F721" s="207" t="s">
        <v>890</v>
      </c>
      <c r="G721" s="208" t="s">
        <v>204</v>
      </c>
      <c r="H721" s="209">
        <v>1.3009999999999999</v>
      </c>
      <c r="I721" s="210"/>
      <c r="J721" s="210"/>
      <c r="K721" s="211">
        <f>ROUND(P721*H721,2)</f>
        <v>0</v>
      </c>
      <c r="L721" s="207" t="s">
        <v>168</v>
      </c>
      <c r="M721" s="46"/>
      <c r="N721" s="212" t="s">
        <v>20</v>
      </c>
      <c r="O721" s="213" t="s">
        <v>46</v>
      </c>
      <c r="P721" s="214">
        <f>I721+J721</f>
        <v>0</v>
      </c>
      <c r="Q721" s="214">
        <f>ROUND(I721*H721,2)</f>
        <v>0</v>
      </c>
      <c r="R721" s="214">
        <f>ROUND(J721*H721,2)</f>
        <v>0</v>
      </c>
      <c r="S721" s="86"/>
      <c r="T721" s="215">
        <f>S721*H721</f>
        <v>0</v>
      </c>
      <c r="U721" s="215">
        <v>0.00122</v>
      </c>
      <c r="V721" s="215">
        <f>U721*H721</f>
        <v>0.0015872199999999999</v>
      </c>
      <c r="W721" s="215">
        <v>0</v>
      </c>
      <c r="X721" s="215">
        <f>W721*H721</f>
        <v>0</v>
      </c>
      <c r="Y721" s="216" t="s">
        <v>20</v>
      </c>
      <c r="Z721" s="40"/>
      <c r="AA721" s="40"/>
      <c r="AB721" s="40"/>
      <c r="AC721" s="40"/>
      <c r="AD721" s="40"/>
      <c r="AE721" s="40"/>
      <c r="AR721" s="217" t="s">
        <v>290</v>
      </c>
      <c r="AT721" s="217" t="s">
        <v>164</v>
      </c>
      <c r="AU721" s="217" t="s">
        <v>87</v>
      </c>
      <c r="AY721" s="19" t="s">
        <v>162</v>
      </c>
      <c r="BE721" s="218">
        <f>IF(O721="základní",K721,0)</f>
        <v>0</v>
      </c>
      <c r="BF721" s="218">
        <f>IF(O721="snížená",K721,0)</f>
        <v>0</v>
      </c>
      <c r="BG721" s="218">
        <f>IF(O721="zákl. přenesená",K721,0)</f>
        <v>0</v>
      </c>
      <c r="BH721" s="218">
        <f>IF(O721="sníž. přenesená",K721,0)</f>
        <v>0</v>
      </c>
      <c r="BI721" s="218">
        <f>IF(O721="nulová",K721,0)</f>
        <v>0</v>
      </c>
      <c r="BJ721" s="19" t="s">
        <v>85</v>
      </c>
      <c r="BK721" s="218">
        <f>ROUND(P721*H721,2)</f>
        <v>0</v>
      </c>
      <c r="BL721" s="19" t="s">
        <v>290</v>
      </c>
      <c r="BM721" s="217" t="s">
        <v>891</v>
      </c>
    </row>
    <row r="722" s="2" customFormat="1">
      <c r="A722" s="40"/>
      <c r="B722" s="41"/>
      <c r="C722" s="42"/>
      <c r="D722" s="219" t="s">
        <v>171</v>
      </c>
      <c r="E722" s="42"/>
      <c r="F722" s="220" t="s">
        <v>892</v>
      </c>
      <c r="G722" s="42"/>
      <c r="H722" s="42"/>
      <c r="I722" s="221"/>
      <c r="J722" s="221"/>
      <c r="K722" s="42"/>
      <c r="L722" s="42"/>
      <c r="M722" s="46"/>
      <c r="N722" s="222"/>
      <c r="O722" s="223"/>
      <c r="P722" s="86"/>
      <c r="Q722" s="86"/>
      <c r="R722" s="86"/>
      <c r="S722" s="86"/>
      <c r="T722" s="86"/>
      <c r="U722" s="86"/>
      <c r="V722" s="86"/>
      <c r="W722" s="86"/>
      <c r="X722" s="86"/>
      <c r="Y722" s="87"/>
      <c r="Z722" s="40"/>
      <c r="AA722" s="40"/>
      <c r="AB722" s="40"/>
      <c r="AC722" s="40"/>
      <c r="AD722" s="40"/>
      <c r="AE722" s="40"/>
      <c r="AT722" s="19" t="s">
        <v>171</v>
      </c>
      <c r="AU722" s="19" t="s">
        <v>87</v>
      </c>
    </row>
    <row r="723" s="2" customFormat="1">
      <c r="A723" s="40"/>
      <c r="B723" s="41"/>
      <c r="C723" s="42"/>
      <c r="D723" s="224" t="s">
        <v>173</v>
      </c>
      <c r="E723" s="42"/>
      <c r="F723" s="225" t="s">
        <v>893</v>
      </c>
      <c r="G723" s="42"/>
      <c r="H723" s="42"/>
      <c r="I723" s="221"/>
      <c r="J723" s="221"/>
      <c r="K723" s="42"/>
      <c r="L723" s="42"/>
      <c r="M723" s="46"/>
      <c r="N723" s="222"/>
      <c r="O723" s="223"/>
      <c r="P723" s="86"/>
      <c r="Q723" s="86"/>
      <c r="R723" s="86"/>
      <c r="S723" s="86"/>
      <c r="T723" s="86"/>
      <c r="U723" s="86"/>
      <c r="V723" s="86"/>
      <c r="W723" s="86"/>
      <c r="X723" s="86"/>
      <c r="Y723" s="87"/>
      <c r="Z723" s="40"/>
      <c r="AA723" s="40"/>
      <c r="AB723" s="40"/>
      <c r="AC723" s="40"/>
      <c r="AD723" s="40"/>
      <c r="AE723" s="40"/>
      <c r="AT723" s="19" t="s">
        <v>173</v>
      </c>
      <c r="AU723" s="19" t="s">
        <v>87</v>
      </c>
    </row>
    <row r="724" s="2" customFormat="1">
      <c r="A724" s="40"/>
      <c r="B724" s="41"/>
      <c r="C724" s="42"/>
      <c r="D724" s="219" t="s">
        <v>175</v>
      </c>
      <c r="E724" s="42"/>
      <c r="F724" s="226" t="s">
        <v>894</v>
      </c>
      <c r="G724" s="42"/>
      <c r="H724" s="42"/>
      <c r="I724" s="221"/>
      <c r="J724" s="221"/>
      <c r="K724" s="42"/>
      <c r="L724" s="42"/>
      <c r="M724" s="46"/>
      <c r="N724" s="222"/>
      <c r="O724" s="223"/>
      <c r="P724" s="86"/>
      <c r="Q724" s="86"/>
      <c r="R724" s="86"/>
      <c r="S724" s="86"/>
      <c r="T724" s="86"/>
      <c r="U724" s="86"/>
      <c r="V724" s="86"/>
      <c r="W724" s="86"/>
      <c r="X724" s="86"/>
      <c r="Y724" s="87"/>
      <c r="Z724" s="40"/>
      <c r="AA724" s="40"/>
      <c r="AB724" s="40"/>
      <c r="AC724" s="40"/>
      <c r="AD724" s="40"/>
      <c r="AE724" s="40"/>
      <c r="AT724" s="19" t="s">
        <v>175</v>
      </c>
      <c r="AU724" s="19" t="s">
        <v>87</v>
      </c>
    </row>
    <row r="725" s="13" customFormat="1">
      <c r="A725" s="13"/>
      <c r="B725" s="227"/>
      <c r="C725" s="228"/>
      <c r="D725" s="219" t="s">
        <v>177</v>
      </c>
      <c r="E725" s="229" t="s">
        <v>20</v>
      </c>
      <c r="F725" s="230" t="s">
        <v>895</v>
      </c>
      <c r="G725" s="228"/>
      <c r="H725" s="231">
        <v>1.133</v>
      </c>
      <c r="I725" s="232"/>
      <c r="J725" s="232"/>
      <c r="K725" s="228"/>
      <c r="L725" s="228"/>
      <c r="M725" s="233"/>
      <c r="N725" s="234"/>
      <c r="O725" s="235"/>
      <c r="P725" s="235"/>
      <c r="Q725" s="235"/>
      <c r="R725" s="235"/>
      <c r="S725" s="235"/>
      <c r="T725" s="235"/>
      <c r="U725" s="235"/>
      <c r="V725" s="235"/>
      <c r="W725" s="235"/>
      <c r="X725" s="235"/>
      <c r="Y725" s="236"/>
      <c r="Z725" s="13"/>
      <c r="AA725" s="13"/>
      <c r="AB725" s="13"/>
      <c r="AC725" s="13"/>
      <c r="AD725" s="13"/>
      <c r="AE725" s="13"/>
      <c r="AT725" s="237" t="s">
        <v>177</v>
      </c>
      <c r="AU725" s="237" t="s">
        <v>87</v>
      </c>
      <c r="AV725" s="13" t="s">
        <v>87</v>
      </c>
      <c r="AW725" s="13" t="s">
        <v>5</v>
      </c>
      <c r="AX725" s="13" t="s">
        <v>77</v>
      </c>
      <c r="AY725" s="237" t="s">
        <v>162</v>
      </c>
    </row>
    <row r="726" s="13" customFormat="1">
      <c r="A726" s="13"/>
      <c r="B726" s="227"/>
      <c r="C726" s="228"/>
      <c r="D726" s="219" t="s">
        <v>177</v>
      </c>
      <c r="E726" s="229" t="s">
        <v>20</v>
      </c>
      <c r="F726" s="230" t="s">
        <v>896</v>
      </c>
      <c r="G726" s="228"/>
      <c r="H726" s="231">
        <v>0.16800000000000001</v>
      </c>
      <c r="I726" s="232"/>
      <c r="J726" s="232"/>
      <c r="K726" s="228"/>
      <c r="L726" s="228"/>
      <c r="M726" s="233"/>
      <c r="N726" s="234"/>
      <c r="O726" s="235"/>
      <c r="P726" s="235"/>
      <c r="Q726" s="235"/>
      <c r="R726" s="235"/>
      <c r="S726" s="235"/>
      <c r="T726" s="235"/>
      <c r="U726" s="235"/>
      <c r="V726" s="235"/>
      <c r="W726" s="235"/>
      <c r="X726" s="235"/>
      <c r="Y726" s="236"/>
      <c r="Z726" s="13"/>
      <c r="AA726" s="13"/>
      <c r="AB726" s="13"/>
      <c r="AC726" s="13"/>
      <c r="AD726" s="13"/>
      <c r="AE726" s="13"/>
      <c r="AT726" s="237" t="s">
        <v>177</v>
      </c>
      <c r="AU726" s="237" t="s">
        <v>87</v>
      </c>
      <c r="AV726" s="13" t="s">
        <v>87</v>
      </c>
      <c r="AW726" s="13" t="s">
        <v>5</v>
      </c>
      <c r="AX726" s="13" t="s">
        <v>77</v>
      </c>
      <c r="AY726" s="237" t="s">
        <v>162</v>
      </c>
    </row>
    <row r="727" s="15" customFormat="1">
      <c r="A727" s="15"/>
      <c r="B727" s="248"/>
      <c r="C727" s="249"/>
      <c r="D727" s="219" t="s">
        <v>177</v>
      </c>
      <c r="E727" s="250" t="s">
        <v>20</v>
      </c>
      <c r="F727" s="251" t="s">
        <v>195</v>
      </c>
      <c r="G727" s="249"/>
      <c r="H727" s="252">
        <v>1.3009999999999999</v>
      </c>
      <c r="I727" s="253"/>
      <c r="J727" s="253"/>
      <c r="K727" s="249"/>
      <c r="L727" s="249"/>
      <c r="M727" s="254"/>
      <c r="N727" s="255"/>
      <c r="O727" s="256"/>
      <c r="P727" s="256"/>
      <c r="Q727" s="256"/>
      <c r="R727" s="256"/>
      <c r="S727" s="256"/>
      <c r="T727" s="256"/>
      <c r="U727" s="256"/>
      <c r="V727" s="256"/>
      <c r="W727" s="256"/>
      <c r="X727" s="256"/>
      <c r="Y727" s="257"/>
      <c r="Z727" s="15"/>
      <c r="AA727" s="15"/>
      <c r="AB727" s="15"/>
      <c r="AC727" s="15"/>
      <c r="AD727" s="15"/>
      <c r="AE727" s="15"/>
      <c r="AT727" s="258" t="s">
        <v>177</v>
      </c>
      <c r="AU727" s="258" t="s">
        <v>87</v>
      </c>
      <c r="AV727" s="15" t="s">
        <v>169</v>
      </c>
      <c r="AW727" s="15" t="s">
        <v>5</v>
      </c>
      <c r="AX727" s="15" t="s">
        <v>85</v>
      </c>
      <c r="AY727" s="258" t="s">
        <v>162</v>
      </c>
    </row>
    <row r="728" s="2" customFormat="1" ht="24.15" customHeight="1">
      <c r="A728" s="40"/>
      <c r="B728" s="41"/>
      <c r="C728" s="205" t="s">
        <v>897</v>
      </c>
      <c r="D728" s="205" t="s">
        <v>164</v>
      </c>
      <c r="E728" s="206" t="s">
        <v>898</v>
      </c>
      <c r="F728" s="207" t="s">
        <v>899</v>
      </c>
      <c r="G728" s="208" t="s">
        <v>90</v>
      </c>
      <c r="H728" s="209">
        <v>58.520000000000003</v>
      </c>
      <c r="I728" s="210"/>
      <c r="J728" s="210"/>
      <c r="K728" s="211">
        <f>ROUND(P728*H728,2)</f>
        <v>0</v>
      </c>
      <c r="L728" s="207" t="s">
        <v>168</v>
      </c>
      <c r="M728" s="46"/>
      <c r="N728" s="212" t="s">
        <v>20</v>
      </c>
      <c r="O728" s="213" t="s">
        <v>46</v>
      </c>
      <c r="P728" s="214">
        <f>I728+J728</f>
        <v>0</v>
      </c>
      <c r="Q728" s="214">
        <f>ROUND(I728*H728,2)</f>
        <v>0</v>
      </c>
      <c r="R728" s="214">
        <f>ROUND(J728*H728,2)</f>
        <v>0</v>
      </c>
      <c r="S728" s="86"/>
      <c r="T728" s="215">
        <f>S728*H728</f>
        <v>0</v>
      </c>
      <c r="U728" s="215">
        <v>0.01389</v>
      </c>
      <c r="V728" s="215">
        <f>U728*H728</f>
        <v>0.81284279999999998</v>
      </c>
      <c r="W728" s="215">
        <v>0</v>
      </c>
      <c r="X728" s="215">
        <f>W728*H728</f>
        <v>0</v>
      </c>
      <c r="Y728" s="216" t="s">
        <v>20</v>
      </c>
      <c r="Z728" s="40"/>
      <c r="AA728" s="40"/>
      <c r="AB728" s="40"/>
      <c r="AC728" s="40"/>
      <c r="AD728" s="40"/>
      <c r="AE728" s="40"/>
      <c r="AR728" s="217" t="s">
        <v>290</v>
      </c>
      <c r="AT728" s="217" t="s">
        <v>164</v>
      </c>
      <c r="AU728" s="217" t="s">
        <v>87</v>
      </c>
      <c r="AY728" s="19" t="s">
        <v>162</v>
      </c>
      <c r="BE728" s="218">
        <f>IF(O728="základní",K728,0)</f>
        <v>0</v>
      </c>
      <c r="BF728" s="218">
        <f>IF(O728="snížená",K728,0)</f>
        <v>0</v>
      </c>
      <c r="BG728" s="218">
        <f>IF(O728="zákl. přenesená",K728,0)</f>
        <v>0</v>
      </c>
      <c r="BH728" s="218">
        <f>IF(O728="sníž. přenesená",K728,0)</f>
        <v>0</v>
      </c>
      <c r="BI728" s="218">
        <f>IF(O728="nulová",K728,0)</f>
        <v>0</v>
      </c>
      <c r="BJ728" s="19" t="s">
        <v>85</v>
      </c>
      <c r="BK728" s="218">
        <f>ROUND(P728*H728,2)</f>
        <v>0</v>
      </c>
      <c r="BL728" s="19" t="s">
        <v>290</v>
      </c>
      <c r="BM728" s="217" t="s">
        <v>900</v>
      </c>
    </row>
    <row r="729" s="2" customFormat="1">
      <c r="A729" s="40"/>
      <c r="B729" s="41"/>
      <c r="C729" s="42"/>
      <c r="D729" s="219" t="s">
        <v>171</v>
      </c>
      <c r="E729" s="42"/>
      <c r="F729" s="220" t="s">
        <v>901</v>
      </c>
      <c r="G729" s="42"/>
      <c r="H729" s="42"/>
      <c r="I729" s="221"/>
      <c r="J729" s="221"/>
      <c r="K729" s="42"/>
      <c r="L729" s="42"/>
      <c r="M729" s="46"/>
      <c r="N729" s="222"/>
      <c r="O729" s="223"/>
      <c r="P729" s="86"/>
      <c r="Q729" s="86"/>
      <c r="R729" s="86"/>
      <c r="S729" s="86"/>
      <c r="T729" s="86"/>
      <c r="U729" s="86"/>
      <c r="V729" s="86"/>
      <c r="W729" s="86"/>
      <c r="X729" s="86"/>
      <c r="Y729" s="87"/>
      <c r="Z729" s="40"/>
      <c r="AA729" s="40"/>
      <c r="AB729" s="40"/>
      <c r="AC729" s="40"/>
      <c r="AD729" s="40"/>
      <c r="AE729" s="40"/>
      <c r="AT729" s="19" t="s">
        <v>171</v>
      </c>
      <c r="AU729" s="19" t="s">
        <v>87</v>
      </c>
    </row>
    <row r="730" s="2" customFormat="1">
      <c r="A730" s="40"/>
      <c r="B730" s="41"/>
      <c r="C730" s="42"/>
      <c r="D730" s="224" t="s">
        <v>173</v>
      </c>
      <c r="E730" s="42"/>
      <c r="F730" s="225" t="s">
        <v>902</v>
      </c>
      <c r="G730" s="42"/>
      <c r="H730" s="42"/>
      <c r="I730" s="221"/>
      <c r="J730" s="221"/>
      <c r="K730" s="42"/>
      <c r="L730" s="42"/>
      <c r="M730" s="46"/>
      <c r="N730" s="222"/>
      <c r="O730" s="223"/>
      <c r="P730" s="86"/>
      <c r="Q730" s="86"/>
      <c r="R730" s="86"/>
      <c r="S730" s="86"/>
      <c r="T730" s="86"/>
      <c r="U730" s="86"/>
      <c r="V730" s="86"/>
      <c r="W730" s="86"/>
      <c r="X730" s="86"/>
      <c r="Y730" s="87"/>
      <c r="Z730" s="40"/>
      <c r="AA730" s="40"/>
      <c r="AB730" s="40"/>
      <c r="AC730" s="40"/>
      <c r="AD730" s="40"/>
      <c r="AE730" s="40"/>
      <c r="AT730" s="19" t="s">
        <v>173</v>
      </c>
      <c r="AU730" s="19" t="s">
        <v>87</v>
      </c>
    </row>
    <row r="731" s="2" customFormat="1">
      <c r="A731" s="40"/>
      <c r="B731" s="41"/>
      <c r="C731" s="42"/>
      <c r="D731" s="219" t="s">
        <v>175</v>
      </c>
      <c r="E731" s="42"/>
      <c r="F731" s="226" t="s">
        <v>287</v>
      </c>
      <c r="G731" s="42"/>
      <c r="H731" s="42"/>
      <c r="I731" s="221"/>
      <c r="J731" s="221"/>
      <c r="K731" s="42"/>
      <c r="L731" s="42"/>
      <c r="M731" s="46"/>
      <c r="N731" s="222"/>
      <c r="O731" s="223"/>
      <c r="P731" s="86"/>
      <c r="Q731" s="86"/>
      <c r="R731" s="86"/>
      <c r="S731" s="86"/>
      <c r="T731" s="86"/>
      <c r="U731" s="86"/>
      <c r="V731" s="86"/>
      <c r="W731" s="86"/>
      <c r="X731" s="86"/>
      <c r="Y731" s="87"/>
      <c r="Z731" s="40"/>
      <c r="AA731" s="40"/>
      <c r="AB731" s="40"/>
      <c r="AC731" s="40"/>
      <c r="AD731" s="40"/>
      <c r="AE731" s="40"/>
      <c r="AT731" s="19" t="s">
        <v>175</v>
      </c>
      <c r="AU731" s="19" t="s">
        <v>87</v>
      </c>
    </row>
    <row r="732" s="13" customFormat="1">
      <c r="A732" s="13"/>
      <c r="B732" s="227"/>
      <c r="C732" s="228"/>
      <c r="D732" s="219" t="s">
        <v>177</v>
      </c>
      <c r="E732" s="229" t="s">
        <v>20</v>
      </c>
      <c r="F732" s="230" t="s">
        <v>903</v>
      </c>
      <c r="G732" s="228"/>
      <c r="H732" s="231">
        <v>53.200000000000003</v>
      </c>
      <c r="I732" s="232"/>
      <c r="J732" s="232"/>
      <c r="K732" s="228"/>
      <c r="L732" s="228"/>
      <c r="M732" s="233"/>
      <c r="N732" s="234"/>
      <c r="O732" s="235"/>
      <c r="P732" s="235"/>
      <c r="Q732" s="235"/>
      <c r="R732" s="235"/>
      <c r="S732" s="235"/>
      <c r="T732" s="235"/>
      <c r="U732" s="235"/>
      <c r="V732" s="235"/>
      <c r="W732" s="235"/>
      <c r="X732" s="235"/>
      <c r="Y732" s="236"/>
      <c r="Z732" s="13"/>
      <c r="AA732" s="13"/>
      <c r="AB732" s="13"/>
      <c r="AC732" s="13"/>
      <c r="AD732" s="13"/>
      <c r="AE732" s="13"/>
      <c r="AT732" s="237" t="s">
        <v>177</v>
      </c>
      <c r="AU732" s="237" t="s">
        <v>87</v>
      </c>
      <c r="AV732" s="13" t="s">
        <v>87</v>
      </c>
      <c r="AW732" s="13" t="s">
        <v>5</v>
      </c>
      <c r="AX732" s="13" t="s">
        <v>85</v>
      </c>
      <c r="AY732" s="237" t="s">
        <v>162</v>
      </c>
    </row>
    <row r="733" s="2" customFormat="1">
      <c r="A733" s="40"/>
      <c r="B733" s="41"/>
      <c r="C733" s="42"/>
      <c r="D733" s="219" t="s">
        <v>219</v>
      </c>
      <c r="E733" s="42"/>
      <c r="F733" s="259" t="s">
        <v>814</v>
      </c>
      <c r="G733" s="42"/>
      <c r="H733" s="42"/>
      <c r="I733" s="42"/>
      <c r="J733" s="42"/>
      <c r="K733" s="42"/>
      <c r="L733" s="42"/>
      <c r="M733" s="46"/>
      <c r="N733" s="222"/>
      <c r="O733" s="223"/>
      <c r="P733" s="86"/>
      <c r="Q733" s="86"/>
      <c r="R733" s="86"/>
      <c r="S733" s="86"/>
      <c r="T733" s="86"/>
      <c r="U733" s="86"/>
      <c r="V733" s="86"/>
      <c r="W733" s="86"/>
      <c r="X733" s="86"/>
      <c r="Y733" s="87"/>
      <c r="Z733" s="40"/>
      <c r="AA733" s="40"/>
      <c r="AB733" s="40"/>
      <c r="AC733" s="40"/>
      <c r="AD733" s="40"/>
      <c r="AE733" s="40"/>
      <c r="AU733" s="19" t="s">
        <v>87</v>
      </c>
    </row>
    <row r="734" s="2" customFormat="1">
      <c r="A734" s="40"/>
      <c r="B734" s="41"/>
      <c r="C734" s="42"/>
      <c r="D734" s="219" t="s">
        <v>219</v>
      </c>
      <c r="E734" s="42"/>
      <c r="F734" s="260" t="s">
        <v>99</v>
      </c>
      <c r="G734" s="42"/>
      <c r="H734" s="261">
        <v>53.200000000000003</v>
      </c>
      <c r="I734" s="42"/>
      <c r="J734" s="42"/>
      <c r="K734" s="42"/>
      <c r="L734" s="42"/>
      <c r="M734" s="46"/>
      <c r="N734" s="222"/>
      <c r="O734" s="223"/>
      <c r="P734" s="86"/>
      <c r="Q734" s="86"/>
      <c r="R734" s="86"/>
      <c r="S734" s="86"/>
      <c r="T734" s="86"/>
      <c r="U734" s="86"/>
      <c r="V734" s="86"/>
      <c r="W734" s="86"/>
      <c r="X734" s="86"/>
      <c r="Y734" s="87"/>
      <c r="Z734" s="40"/>
      <c r="AA734" s="40"/>
      <c r="AB734" s="40"/>
      <c r="AC734" s="40"/>
      <c r="AD734" s="40"/>
      <c r="AE734" s="40"/>
      <c r="AU734" s="19" t="s">
        <v>87</v>
      </c>
    </row>
    <row r="735" s="13" customFormat="1">
      <c r="A735" s="13"/>
      <c r="B735" s="227"/>
      <c r="C735" s="228"/>
      <c r="D735" s="219" t="s">
        <v>177</v>
      </c>
      <c r="E735" s="228"/>
      <c r="F735" s="230" t="s">
        <v>904</v>
      </c>
      <c r="G735" s="228"/>
      <c r="H735" s="231">
        <v>58.520000000000003</v>
      </c>
      <c r="I735" s="232"/>
      <c r="J735" s="232"/>
      <c r="K735" s="228"/>
      <c r="L735" s="228"/>
      <c r="M735" s="233"/>
      <c r="N735" s="234"/>
      <c r="O735" s="235"/>
      <c r="P735" s="235"/>
      <c r="Q735" s="235"/>
      <c r="R735" s="235"/>
      <c r="S735" s="235"/>
      <c r="T735" s="235"/>
      <c r="U735" s="235"/>
      <c r="V735" s="235"/>
      <c r="W735" s="235"/>
      <c r="X735" s="235"/>
      <c r="Y735" s="236"/>
      <c r="Z735" s="13"/>
      <c r="AA735" s="13"/>
      <c r="AB735" s="13"/>
      <c r="AC735" s="13"/>
      <c r="AD735" s="13"/>
      <c r="AE735" s="13"/>
      <c r="AT735" s="237" t="s">
        <v>177</v>
      </c>
      <c r="AU735" s="237" t="s">
        <v>87</v>
      </c>
      <c r="AV735" s="13" t="s">
        <v>87</v>
      </c>
      <c r="AW735" s="13" t="s">
        <v>4</v>
      </c>
      <c r="AX735" s="13" t="s">
        <v>85</v>
      </c>
      <c r="AY735" s="237" t="s">
        <v>162</v>
      </c>
    </row>
    <row r="736" s="2" customFormat="1" ht="24.15" customHeight="1">
      <c r="A736" s="40"/>
      <c r="B736" s="41"/>
      <c r="C736" s="205" t="s">
        <v>905</v>
      </c>
      <c r="D736" s="205" t="s">
        <v>164</v>
      </c>
      <c r="E736" s="206" t="s">
        <v>906</v>
      </c>
      <c r="F736" s="207" t="s">
        <v>907</v>
      </c>
      <c r="G736" s="208" t="s">
        <v>90</v>
      </c>
      <c r="H736" s="209">
        <v>53.200000000000003</v>
      </c>
      <c r="I736" s="210"/>
      <c r="J736" s="210"/>
      <c r="K736" s="211">
        <f>ROUND(P736*H736,2)</f>
        <v>0</v>
      </c>
      <c r="L736" s="207" t="s">
        <v>168</v>
      </c>
      <c r="M736" s="46"/>
      <c r="N736" s="212" t="s">
        <v>20</v>
      </c>
      <c r="O736" s="213" t="s">
        <v>46</v>
      </c>
      <c r="P736" s="214">
        <f>I736+J736</f>
        <v>0</v>
      </c>
      <c r="Q736" s="214">
        <f>ROUND(I736*H736,2)</f>
        <v>0</v>
      </c>
      <c r="R736" s="214">
        <f>ROUND(J736*H736,2)</f>
        <v>0</v>
      </c>
      <c r="S736" s="86"/>
      <c r="T736" s="215">
        <f>S736*H736</f>
        <v>0</v>
      </c>
      <c r="U736" s="215">
        <v>0.00018000000000000001</v>
      </c>
      <c r="V736" s="215">
        <f>U736*H736</f>
        <v>0.0095760000000000012</v>
      </c>
      <c r="W736" s="215">
        <v>0</v>
      </c>
      <c r="X736" s="215">
        <f>W736*H736</f>
        <v>0</v>
      </c>
      <c r="Y736" s="216" t="s">
        <v>20</v>
      </c>
      <c r="Z736" s="40"/>
      <c r="AA736" s="40"/>
      <c r="AB736" s="40"/>
      <c r="AC736" s="40"/>
      <c r="AD736" s="40"/>
      <c r="AE736" s="40"/>
      <c r="AR736" s="217" t="s">
        <v>290</v>
      </c>
      <c r="AT736" s="217" t="s">
        <v>164</v>
      </c>
      <c r="AU736" s="217" t="s">
        <v>87</v>
      </c>
      <c r="AY736" s="19" t="s">
        <v>162</v>
      </c>
      <c r="BE736" s="218">
        <f>IF(O736="základní",K736,0)</f>
        <v>0</v>
      </c>
      <c r="BF736" s="218">
        <f>IF(O736="snížená",K736,0)</f>
        <v>0</v>
      </c>
      <c r="BG736" s="218">
        <f>IF(O736="zákl. přenesená",K736,0)</f>
        <v>0</v>
      </c>
      <c r="BH736" s="218">
        <f>IF(O736="sníž. přenesená",K736,0)</f>
        <v>0</v>
      </c>
      <c r="BI736" s="218">
        <f>IF(O736="nulová",K736,0)</f>
        <v>0</v>
      </c>
      <c r="BJ736" s="19" t="s">
        <v>85</v>
      </c>
      <c r="BK736" s="218">
        <f>ROUND(P736*H736,2)</f>
        <v>0</v>
      </c>
      <c r="BL736" s="19" t="s">
        <v>290</v>
      </c>
      <c r="BM736" s="217" t="s">
        <v>908</v>
      </c>
    </row>
    <row r="737" s="2" customFormat="1">
      <c r="A737" s="40"/>
      <c r="B737" s="41"/>
      <c r="C737" s="42"/>
      <c r="D737" s="219" t="s">
        <v>171</v>
      </c>
      <c r="E737" s="42"/>
      <c r="F737" s="220" t="s">
        <v>909</v>
      </c>
      <c r="G737" s="42"/>
      <c r="H737" s="42"/>
      <c r="I737" s="221"/>
      <c r="J737" s="221"/>
      <c r="K737" s="42"/>
      <c r="L737" s="42"/>
      <c r="M737" s="46"/>
      <c r="N737" s="222"/>
      <c r="O737" s="223"/>
      <c r="P737" s="86"/>
      <c r="Q737" s="86"/>
      <c r="R737" s="86"/>
      <c r="S737" s="86"/>
      <c r="T737" s="86"/>
      <c r="U737" s="86"/>
      <c r="V737" s="86"/>
      <c r="W737" s="86"/>
      <c r="X737" s="86"/>
      <c r="Y737" s="87"/>
      <c r="Z737" s="40"/>
      <c r="AA737" s="40"/>
      <c r="AB737" s="40"/>
      <c r="AC737" s="40"/>
      <c r="AD737" s="40"/>
      <c r="AE737" s="40"/>
      <c r="AT737" s="19" t="s">
        <v>171</v>
      </c>
      <c r="AU737" s="19" t="s">
        <v>87</v>
      </c>
    </row>
    <row r="738" s="2" customFormat="1">
      <c r="A738" s="40"/>
      <c r="B738" s="41"/>
      <c r="C738" s="42"/>
      <c r="D738" s="224" t="s">
        <v>173</v>
      </c>
      <c r="E738" s="42"/>
      <c r="F738" s="225" t="s">
        <v>910</v>
      </c>
      <c r="G738" s="42"/>
      <c r="H738" s="42"/>
      <c r="I738" s="221"/>
      <c r="J738" s="221"/>
      <c r="K738" s="42"/>
      <c r="L738" s="42"/>
      <c r="M738" s="46"/>
      <c r="N738" s="222"/>
      <c r="O738" s="223"/>
      <c r="P738" s="86"/>
      <c r="Q738" s="86"/>
      <c r="R738" s="86"/>
      <c r="S738" s="86"/>
      <c r="T738" s="86"/>
      <c r="U738" s="86"/>
      <c r="V738" s="86"/>
      <c r="W738" s="86"/>
      <c r="X738" s="86"/>
      <c r="Y738" s="87"/>
      <c r="Z738" s="40"/>
      <c r="AA738" s="40"/>
      <c r="AB738" s="40"/>
      <c r="AC738" s="40"/>
      <c r="AD738" s="40"/>
      <c r="AE738" s="40"/>
      <c r="AT738" s="19" t="s">
        <v>173</v>
      </c>
      <c r="AU738" s="19" t="s">
        <v>87</v>
      </c>
    </row>
    <row r="739" s="2" customFormat="1">
      <c r="A739" s="40"/>
      <c r="B739" s="41"/>
      <c r="C739" s="42"/>
      <c r="D739" s="219" t="s">
        <v>175</v>
      </c>
      <c r="E739" s="42"/>
      <c r="F739" s="226" t="s">
        <v>287</v>
      </c>
      <c r="G739" s="42"/>
      <c r="H739" s="42"/>
      <c r="I739" s="221"/>
      <c r="J739" s="221"/>
      <c r="K739" s="42"/>
      <c r="L739" s="42"/>
      <c r="M739" s="46"/>
      <c r="N739" s="222"/>
      <c r="O739" s="223"/>
      <c r="P739" s="86"/>
      <c r="Q739" s="86"/>
      <c r="R739" s="86"/>
      <c r="S739" s="86"/>
      <c r="T739" s="86"/>
      <c r="U739" s="86"/>
      <c r="V739" s="86"/>
      <c r="W739" s="86"/>
      <c r="X739" s="86"/>
      <c r="Y739" s="87"/>
      <c r="Z739" s="40"/>
      <c r="AA739" s="40"/>
      <c r="AB739" s="40"/>
      <c r="AC739" s="40"/>
      <c r="AD739" s="40"/>
      <c r="AE739" s="40"/>
      <c r="AT739" s="19" t="s">
        <v>175</v>
      </c>
      <c r="AU739" s="19" t="s">
        <v>87</v>
      </c>
    </row>
    <row r="740" s="13" customFormat="1">
      <c r="A740" s="13"/>
      <c r="B740" s="227"/>
      <c r="C740" s="228"/>
      <c r="D740" s="219" t="s">
        <v>177</v>
      </c>
      <c r="E740" s="229" t="s">
        <v>20</v>
      </c>
      <c r="F740" s="230" t="s">
        <v>911</v>
      </c>
      <c r="G740" s="228"/>
      <c r="H740" s="231">
        <v>53.200000000000003</v>
      </c>
      <c r="I740" s="232"/>
      <c r="J740" s="232"/>
      <c r="K740" s="228"/>
      <c r="L740" s="228"/>
      <c r="M740" s="233"/>
      <c r="N740" s="234"/>
      <c r="O740" s="235"/>
      <c r="P740" s="235"/>
      <c r="Q740" s="235"/>
      <c r="R740" s="235"/>
      <c r="S740" s="235"/>
      <c r="T740" s="235"/>
      <c r="U740" s="235"/>
      <c r="V740" s="235"/>
      <c r="W740" s="235"/>
      <c r="X740" s="235"/>
      <c r="Y740" s="236"/>
      <c r="Z740" s="13"/>
      <c r="AA740" s="13"/>
      <c r="AB740" s="13"/>
      <c r="AC740" s="13"/>
      <c r="AD740" s="13"/>
      <c r="AE740" s="13"/>
      <c r="AT740" s="237" t="s">
        <v>177</v>
      </c>
      <c r="AU740" s="237" t="s">
        <v>87</v>
      </c>
      <c r="AV740" s="13" t="s">
        <v>87</v>
      </c>
      <c r="AW740" s="13" t="s">
        <v>5</v>
      </c>
      <c r="AX740" s="13" t="s">
        <v>77</v>
      </c>
      <c r="AY740" s="237" t="s">
        <v>162</v>
      </c>
    </row>
    <row r="741" s="15" customFormat="1">
      <c r="A741" s="15"/>
      <c r="B741" s="248"/>
      <c r="C741" s="249"/>
      <c r="D741" s="219" t="s">
        <v>177</v>
      </c>
      <c r="E741" s="250" t="s">
        <v>20</v>
      </c>
      <c r="F741" s="251" t="s">
        <v>195</v>
      </c>
      <c r="G741" s="249"/>
      <c r="H741" s="252">
        <v>53.200000000000003</v>
      </c>
      <c r="I741" s="253"/>
      <c r="J741" s="253"/>
      <c r="K741" s="249"/>
      <c r="L741" s="249"/>
      <c r="M741" s="254"/>
      <c r="N741" s="255"/>
      <c r="O741" s="256"/>
      <c r="P741" s="256"/>
      <c r="Q741" s="256"/>
      <c r="R741" s="256"/>
      <c r="S741" s="256"/>
      <c r="T741" s="256"/>
      <c r="U741" s="256"/>
      <c r="V741" s="256"/>
      <c r="W741" s="256"/>
      <c r="X741" s="256"/>
      <c r="Y741" s="257"/>
      <c r="Z741" s="15"/>
      <c r="AA741" s="15"/>
      <c r="AB741" s="15"/>
      <c r="AC741" s="15"/>
      <c r="AD741" s="15"/>
      <c r="AE741" s="15"/>
      <c r="AT741" s="258" t="s">
        <v>177</v>
      </c>
      <c r="AU741" s="258" t="s">
        <v>87</v>
      </c>
      <c r="AV741" s="15" t="s">
        <v>169</v>
      </c>
      <c r="AW741" s="15" t="s">
        <v>5</v>
      </c>
      <c r="AX741" s="15" t="s">
        <v>85</v>
      </c>
      <c r="AY741" s="258" t="s">
        <v>162</v>
      </c>
    </row>
    <row r="742" s="2" customFormat="1">
      <c r="A742" s="40"/>
      <c r="B742" s="41"/>
      <c r="C742" s="42"/>
      <c r="D742" s="219" t="s">
        <v>219</v>
      </c>
      <c r="E742" s="42"/>
      <c r="F742" s="259" t="s">
        <v>814</v>
      </c>
      <c r="G742" s="42"/>
      <c r="H742" s="42"/>
      <c r="I742" s="42"/>
      <c r="J742" s="42"/>
      <c r="K742" s="42"/>
      <c r="L742" s="42"/>
      <c r="M742" s="46"/>
      <c r="N742" s="222"/>
      <c r="O742" s="223"/>
      <c r="P742" s="86"/>
      <c r="Q742" s="86"/>
      <c r="R742" s="86"/>
      <c r="S742" s="86"/>
      <c r="T742" s="86"/>
      <c r="U742" s="86"/>
      <c r="V742" s="86"/>
      <c r="W742" s="86"/>
      <c r="X742" s="86"/>
      <c r="Y742" s="87"/>
      <c r="Z742" s="40"/>
      <c r="AA742" s="40"/>
      <c r="AB742" s="40"/>
      <c r="AC742" s="40"/>
      <c r="AD742" s="40"/>
      <c r="AE742" s="40"/>
      <c r="AU742" s="19" t="s">
        <v>87</v>
      </c>
    </row>
    <row r="743" s="2" customFormat="1">
      <c r="A743" s="40"/>
      <c r="B743" s="41"/>
      <c r="C743" s="42"/>
      <c r="D743" s="219" t="s">
        <v>219</v>
      </c>
      <c r="E743" s="42"/>
      <c r="F743" s="260" t="s">
        <v>99</v>
      </c>
      <c r="G743" s="42"/>
      <c r="H743" s="261">
        <v>53.200000000000003</v>
      </c>
      <c r="I743" s="42"/>
      <c r="J743" s="42"/>
      <c r="K743" s="42"/>
      <c r="L743" s="42"/>
      <c r="M743" s="46"/>
      <c r="N743" s="222"/>
      <c r="O743" s="223"/>
      <c r="P743" s="86"/>
      <c r="Q743" s="86"/>
      <c r="R743" s="86"/>
      <c r="S743" s="86"/>
      <c r="T743" s="86"/>
      <c r="U743" s="86"/>
      <c r="V743" s="86"/>
      <c r="W743" s="86"/>
      <c r="X743" s="86"/>
      <c r="Y743" s="87"/>
      <c r="Z743" s="40"/>
      <c r="AA743" s="40"/>
      <c r="AB743" s="40"/>
      <c r="AC743" s="40"/>
      <c r="AD743" s="40"/>
      <c r="AE743" s="40"/>
      <c r="AU743" s="19" t="s">
        <v>87</v>
      </c>
    </row>
    <row r="744" s="2" customFormat="1" ht="24.15" customHeight="1">
      <c r="A744" s="40"/>
      <c r="B744" s="41"/>
      <c r="C744" s="205" t="s">
        <v>912</v>
      </c>
      <c r="D744" s="205" t="s">
        <v>164</v>
      </c>
      <c r="E744" s="206" t="s">
        <v>913</v>
      </c>
      <c r="F744" s="207" t="s">
        <v>914</v>
      </c>
      <c r="G744" s="208" t="s">
        <v>248</v>
      </c>
      <c r="H744" s="209">
        <v>2.8610000000000002</v>
      </c>
      <c r="I744" s="210"/>
      <c r="J744" s="210"/>
      <c r="K744" s="211">
        <f>ROUND(P744*H744,2)</f>
        <v>0</v>
      </c>
      <c r="L744" s="207" t="s">
        <v>168</v>
      </c>
      <c r="M744" s="46"/>
      <c r="N744" s="212" t="s">
        <v>20</v>
      </c>
      <c r="O744" s="213" t="s">
        <v>46</v>
      </c>
      <c r="P744" s="214">
        <f>I744+J744</f>
        <v>0</v>
      </c>
      <c r="Q744" s="214">
        <f>ROUND(I744*H744,2)</f>
        <v>0</v>
      </c>
      <c r="R744" s="214">
        <f>ROUND(J744*H744,2)</f>
        <v>0</v>
      </c>
      <c r="S744" s="86"/>
      <c r="T744" s="215">
        <f>S744*H744</f>
        <v>0</v>
      </c>
      <c r="U744" s="215">
        <v>0</v>
      </c>
      <c r="V744" s="215">
        <f>U744*H744</f>
        <v>0</v>
      </c>
      <c r="W744" s="215">
        <v>0</v>
      </c>
      <c r="X744" s="215">
        <f>W744*H744</f>
        <v>0</v>
      </c>
      <c r="Y744" s="216" t="s">
        <v>20</v>
      </c>
      <c r="Z744" s="40"/>
      <c r="AA744" s="40"/>
      <c r="AB744" s="40"/>
      <c r="AC744" s="40"/>
      <c r="AD744" s="40"/>
      <c r="AE744" s="40"/>
      <c r="AR744" s="217" t="s">
        <v>290</v>
      </c>
      <c r="AT744" s="217" t="s">
        <v>164</v>
      </c>
      <c r="AU744" s="217" t="s">
        <v>87</v>
      </c>
      <c r="AY744" s="19" t="s">
        <v>162</v>
      </c>
      <c r="BE744" s="218">
        <f>IF(O744="základní",K744,0)</f>
        <v>0</v>
      </c>
      <c r="BF744" s="218">
        <f>IF(O744="snížená",K744,0)</f>
        <v>0</v>
      </c>
      <c r="BG744" s="218">
        <f>IF(O744="zákl. přenesená",K744,0)</f>
        <v>0</v>
      </c>
      <c r="BH744" s="218">
        <f>IF(O744="sníž. přenesená",K744,0)</f>
        <v>0</v>
      </c>
      <c r="BI744" s="218">
        <f>IF(O744="nulová",K744,0)</f>
        <v>0</v>
      </c>
      <c r="BJ744" s="19" t="s">
        <v>85</v>
      </c>
      <c r="BK744" s="218">
        <f>ROUND(P744*H744,2)</f>
        <v>0</v>
      </c>
      <c r="BL744" s="19" t="s">
        <v>290</v>
      </c>
      <c r="BM744" s="217" t="s">
        <v>915</v>
      </c>
    </row>
    <row r="745" s="2" customFormat="1">
      <c r="A745" s="40"/>
      <c r="B745" s="41"/>
      <c r="C745" s="42"/>
      <c r="D745" s="219" t="s">
        <v>171</v>
      </c>
      <c r="E745" s="42"/>
      <c r="F745" s="220" t="s">
        <v>916</v>
      </c>
      <c r="G745" s="42"/>
      <c r="H745" s="42"/>
      <c r="I745" s="221"/>
      <c r="J745" s="221"/>
      <c r="K745" s="42"/>
      <c r="L745" s="42"/>
      <c r="M745" s="46"/>
      <c r="N745" s="222"/>
      <c r="O745" s="223"/>
      <c r="P745" s="86"/>
      <c r="Q745" s="86"/>
      <c r="R745" s="86"/>
      <c r="S745" s="86"/>
      <c r="T745" s="86"/>
      <c r="U745" s="86"/>
      <c r="V745" s="86"/>
      <c r="W745" s="86"/>
      <c r="X745" s="86"/>
      <c r="Y745" s="87"/>
      <c r="Z745" s="40"/>
      <c r="AA745" s="40"/>
      <c r="AB745" s="40"/>
      <c r="AC745" s="40"/>
      <c r="AD745" s="40"/>
      <c r="AE745" s="40"/>
      <c r="AT745" s="19" t="s">
        <v>171</v>
      </c>
      <c r="AU745" s="19" t="s">
        <v>87</v>
      </c>
    </row>
    <row r="746" s="2" customFormat="1">
      <c r="A746" s="40"/>
      <c r="B746" s="41"/>
      <c r="C746" s="42"/>
      <c r="D746" s="224" t="s">
        <v>173</v>
      </c>
      <c r="E746" s="42"/>
      <c r="F746" s="225" t="s">
        <v>917</v>
      </c>
      <c r="G746" s="42"/>
      <c r="H746" s="42"/>
      <c r="I746" s="221"/>
      <c r="J746" s="221"/>
      <c r="K746" s="42"/>
      <c r="L746" s="42"/>
      <c r="M746" s="46"/>
      <c r="N746" s="222"/>
      <c r="O746" s="223"/>
      <c r="P746" s="86"/>
      <c r="Q746" s="86"/>
      <c r="R746" s="86"/>
      <c r="S746" s="86"/>
      <c r="T746" s="86"/>
      <c r="U746" s="86"/>
      <c r="V746" s="86"/>
      <c r="W746" s="86"/>
      <c r="X746" s="86"/>
      <c r="Y746" s="87"/>
      <c r="Z746" s="40"/>
      <c r="AA746" s="40"/>
      <c r="AB746" s="40"/>
      <c r="AC746" s="40"/>
      <c r="AD746" s="40"/>
      <c r="AE746" s="40"/>
      <c r="AT746" s="19" t="s">
        <v>173</v>
      </c>
      <c r="AU746" s="19" t="s">
        <v>87</v>
      </c>
    </row>
    <row r="747" s="2" customFormat="1" ht="24.15" customHeight="1">
      <c r="A747" s="40"/>
      <c r="B747" s="41"/>
      <c r="C747" s="205" t="s">
        <v>918</v>
      </c>
      <c r="D747" s="205" t="s">
        <v>164</v>
      </c>
      <c r="E747" s="206" t="s">
        <v>919</v>
      </c>
      <c r="F747" s="207" t="s">
        <v>920</v>
      </c>
      <c r="G747" s="208" t="s">
        <v>248</v>
      </c>
      <c r="H747" s="209">
        <v>2.8610000000000002</v>
      </c>
      <c r="I747" s="210"/>
      <c r="J747" s="210"/>
      <c r="K747" s="211">
        <f>ROUND(P747*H747,2)</f>
        <v>0</v>
      </c>
      <c r="L747" s="207" t="s">
        <v>168</v>
      </c>
      <c r="M747" s="46"/>
      <c r="N747" s="212" t="s">
        <v>20</v>
      </c>
      <c r="O747" s="213" t="s">
        <v>46</v>
      </c>
      <c r="P747" s="214">
        <f>I747+J747</f>
        <v>0</v>
      </c>
      <c r="Q747" s="214">
        <f>ROUND(I747*H747,2)</f>
        <v>0</v>
      </c>
      <c r="R747" s="214">
        <f>ROUND(J747*H747,2)</f>
        <v>0</v>
      </c>
      <c r="S747" s="86"/>
      <c r="T747" s="215">
        <f>S747*H747</f>
        <v>0</v>
      </c>
      <c r="U747" s="215">
        <v>0</v>
      </c>
      <c r="V747" s="215">
        <f>U747*H747</f>
        <v>0</v>
      </c>
      <c r="W747" s="215">
        <v>0</v>
      </c>
      <c r="X747" s="215">
        <f>W747*H747</f>
        <v>0</v>
      </c>
      <c r="Y747" s="216" t="s">
        <v>20</v>
      </c>
      <c r="Z747" s="40"/>
      <c r="AA747" s="40"/>
      <c r="AB747" s="40"/>
      <c r="AC747" s="40"/>
      <c r="AD747" s="40"/>
      <c r="AE747" s="40"/>
      <c r="AR747" s="217" t="s">
        <v>290</v>
      </c>
      <c r="AT747" s="217" t="s">
        <v>164</v>
      </c>
      <c r="AU747" s="217" t="s">
        <v>87</v>
      </c>
      <c r="AY747" s="19" t="s">
        <v>162</v>
      </c>
      <c r="BE747" s="218">
        <f>IF(O747="základní",K747,0)</f>
        <v>0</v>
      </c>
      <c r="BF747" s="218">
        <f>IF(O747="snížená",K747,0)</f>
        <v>0</v>
      </c>
      <c r="BG747" s="218">
        <f>IF(O747="zákl. přenesená",K747,0)</f>
        <v>0</v>
      </c>
      <c r="BH747" s="218">
        <f>IF(O747="sníž. přenesená",K747,0)</f>
        <v>0</v>
      </c>
      <c r="BI747" s="218">
        <f>IF(O747="nulová",K747,0)</f>
        <v>0</v>
      </c>
      <c r="BJ747" s="19" t="s">
        <v>85</v>
      </c>
      <c r="BK747" s="218">
        <f>ROUND(P747*H747,2)</f>
        <v>0</v>
      </c>
      <c r="BL747" s="19" t="s">
        <v>290</v>
      </c>
      <c r="BM747" s="217" t="s">
        <v>921</v>
      </c>
    </row>
    <row r="748" s="2" customFormat="1">
      <c r="A748" s="40"/>
      <c r="B748" s="41"/>
      <c r="C748" s="42"/>
      <c r="D748" s="219" t="s">
        <v>171</v>
      </c>
      <c r="E748" s="42"/>
      <c r="F748" s="220" t="s">
        <v>922</v>
      </c>
      <c r="G748" s="42"/>
      <c r="H748" s="42"/>
      <c r="I748" s="221"/>
      <c r="J748" s="221"/>
      <c r="K748" s="42"/>
      <c r="L748" s="42"/>
      <c r="M748" s="46"/>
      <c r="N748" s="222"/>
      <c r="O748" s="223"/>
      <c r="P748" s="86"/>
      <c r="Q748" s="86"/>
      <c r="R748" s="86"/>
      <c r="S748" s="86"/>
      <c r="T748" s="86"/>
      <c r="U748" s="86"/>
      <c r="V748" s="86"/>
      <c r="W748" s="86"/>
      <c r="X748" s="86"/>
      <c r="Y748" s="87"/>
      <c r="Z748" s="40"/>
      <c r="AA748" s="40"/>
      <c r="AB748" s="40"/>
      <c r="AC748" s="40"/>
      <c r="AD748" s="40"/>
      <c r="AE748" s="40"/>
      <c r="AT748" s="19" t="s">
        <v>171</v>
      </c>
      <c r="AU748" s="19" t="s">
        <v>87</v>
      </c>
    </row>
    <row r="749" s="2" customFormat="1">
      <c r="A749" s="40"/>
      <c r="B749" s="41"/>
      <c r="C749" s="42"/>
      <c r="D749" s="224" t="s">
        <v>173</v>
      </c>
      <c r="E749" s="42"/>
      <c r="F749" s="225" t="s">
        <v>923</v>
      </c>
      <c r="G749" s="42"/>
      <c r="H749" s="42"/>
      <c r="I749" s="221"/>
      <c r="J749" s="221"/>
      <c r="K749" s="42"/>
      <c r="L749" s="42"/>
      <c r="M749" s="46"/>
      <c r="N749" s="222"/>
      <c r="O749" s="223"/>
      <c r="P749" s="86"/>
      <c r="Q749" s="86"/>
      <c r="R749" s="86"/>
      <c r="S749" s="86"/>
      <c r="T749" s="86"/>
      <c r="U749" s="86"/>
      <c r="V749" s="86"/>
      <c r="W749" s="86"/>
      <c r="X749" s="86"/>
      <c r="Y749" s="87"/>
      <c r="Z749" s="40"/>
      <c r="AA749" s="40"/>
      <c r="AB749" s="40"/>
      <c r="AC749" s="40"/>
      <c r="AD749" s="40"/>
      <c r="AE749" s="40"/>
      <c r="AT749" s="19" t="s">
        <v>173</v>
      </c>
      <c r="AU749" s="19" t="s">
        <v>87</v>
      </c>
    </row>
    <row r="750" s="12" customFormat="1" ht="22.8" customHeight="1">
      <c r="A750" s="12"/>
      <c r="B750" s="188"/>
      <c r="C750" s="189"/>
      <c r="D750" s="190" t="s">
        <v>76</v>
      </c>
      <c r="E750" s="203" t="s">
        <v>924</v>
      </c>
      <c r="F750" s="203" t="s">
        <v>925</v>
      </c>
      <c r="G750" s="189"/>
      <c r="H750" s="189"/>
      <c r="I750" s="192"/>
      <c r="J750" s="192"/>
      <c r="K750" s="204">
        <f>BK750</f>
        <v>0</v>
      </c>
      <c r="L750" s="189"/>
      <c r="M750" s="194"/>
      <c r="N750" s="195"/>
      <c r="O750" s="196"/>
      <c r="P750" s="196"/>
      <c r="Q750" s="197">
        <f>Q751+SUM(Q752:Q853)</f>
        <v>0</v>
      </c>
      <c r="R750" s="197">
        <f>R751+SUM(R752:R853)</f>
        <v>0</v>
      </c>
      <c r="S750" s="196"/>
      <c r="T750" s="198">
        <f>T751+SUM(T752:T853)</f>
        <v>0</v>
      </c>
      <c r="U750" s="196"/>
      <c r="V750" s="198">
        <f>V751+SUM(V752:V853)</f>
        <v>10.801638600949998</v>
      </c>
      <c r="W750" s="196"/>
      <c r="X750" s="198">
        <f>X751+SUM(X752:X853)</f>
        <v>13.089926</v>
      </c>
      <c r="Y750" s="199"/>
      <c r="Z750" s="12"/>
      <c r="AA750" s="12"/>
      <c r="AB750" s="12"/>
      <c r="AC750" s="12"/>
      <c r="AD750" s="12"/>
      <c r="AE750" s="12"/>
      <c r="AR750" s="200" t="s">
        <v>87</v>
      </c>
      <c r="AT750" s="201" t="s">
        <v>76</v>
      </c>
      <c r="AU750" s="201" t="s">
        <v>85</v>
      </c>
      <c r="AY750" s="200" t="s">
        <v>162</v>
      </c>
      <c r="BK750" s="202">
        <f>BK751+SUM(BK752:BK853)</f>
        <v>0</v>
      </c>
    </row>
    <row r="751" s="2" customFormat="1" ht="24.15" customHeight="1">
      <c r="A751" s="40"/>
      <c r="B751" s="41"/>
      <c r="C751" s="205" t="s">
        <v>926</v>
      </c>
      <c r="D751" s="272" t="s">
        <v>164</v>
      </c>
      <c r="E751" s="206" t="s">
        <v>927</v>
      </c>
      <c r="F751" s="207" t="s">
        <v>928</v>
      </c>
      <c r="G751" s="208" t="s">
        <v>90</v>
      </c>
      <c r="H751" s="209">
        <v>760.60000000000002</v>
      </c>
      <c r="I751" s="210"/>
      <c r="J751" s="210"/>
      <c r="K751" s="211">
        <f>ROUND(P751*H751,2)</f>
        <v>0</v>
      </c>
      <c r="L751" s="207" t="s">
        <v>168</v>
      </c>
      <c r="M751" s="46"/>
      <c r="N751" s="212" t="s">
        <v>20</v>
      </c>
      <c r="O751" s="213" t="s">
        <v>46</v>
      </c>
      <c r="P751" s="214">
        <f>I751+J751</f>
        <v>0</v>
      </c>
      <c r="Q751" s="214">
        <f>ROUND(I751*H751,2)</f>
        <v>0</v>
      </c>
      <c r="R751" s="214">
        <f>ROUND(J751*H751,2)</f>
        <v>0</v>
      </c>
      <c r="S751" s="86"/>
      <c r="T751" s="215">
        <f>S751*H751</f>
        <v>0</v>
      </c>
      <c r="U751" s="215">
        <v>0</v>
      </c>
      <c r="V751" s="215">
        <f>U751*H751</f>
        <v>0</v>
      </c>
      <c r="W751" s="215">
        <v>0.01721</v>
      </c>
      <c r="X751" s="215">
        <f>W751*H751</f>
        <v>13.089926</v>
      </c>
      <c r="Y751" s="216" t="s">
        <v>20</v>
      </c>
      <c r="Z751" s="40"/>
      <c r="AA751" s="40"/>
      <c r="AB751" s="40"/>
      <c r="AC751" s="40"/>
      <c r="AD751" s="40"/>
      <c r="AE751" s="40"/>
      <c r="AR751" s="217" t="s">
        <v>290</v>
      </c>
      <c r="AT751" s="217" t="s">
        <v>164</v>
      </c>
      <c r="AU751" s="217" t="s">
        <v>87</v>
      </c>
      <c r="AY751" s="19" t="s">
        <v>162</v>
      </c>
      <c r="BE751" s="218">
        <f>IF(O751="základní",K751,0)</f>
        <v>0</v>
      </c>
      <c r="BF751" s="218">
        <f>IF(O751="snížená",K751,0)</f>
        <v>0</v>
      </c>
      <c r="BG751" s="218">
        <f>IF(O751="zákl. přenesená",K751,0)</f>
        <v>0</v>
      </c>
      <c r="BH751" s="218">
        <f>IF(O751="sníž. přenesená",K751,0)</f>
        <v>0</v>
      </c>
      <c r="BI751" s="218">
        <f>IF(O751="nulová",K751,0)</f>
        <v>0</v>
      </c>
      <c r="BJ751" s="19" t="s">
        <v>85</v>
      </c>
      <c r="BK751" s="218">
        <f>ROUND(P751*H751,2)</f>
        <v>0</v>
      </c>
      <c r="BL751" s="19" t="s">
        <v>290</v>
      </c>
      <c r="BM751" s="217" t="s">
        <v>929</v>
      </c>
    </row>
    <row r="752" s="2" customFormat="1">
      <c r="A752" s="40"/>
      <c r="B752" s="41"/>
      <c r="C752" s="42"/>
      <c r="D752" s="219" t="s">
        <v>171</v>
      </c>
      <c r="E752" s="42"/>
      <c r="F752" s="220" t="s">
        <v>930</v>
      </c>
      <c r="G752" s="42"/>
      <c r="H752" s="42"/>
      <c r="I752" s="221"/>
      <c r="J752" s="221"/>
      <c r="K752" s="42"/>
      <c r="L752" s="42"/>
      <c r="M752" s="46"/>
      <c r="N752" s="222"/>
      <c r="O752" s="223"/>
      <c r="P752" s="86"/>
      <c r="Q752" s="86"/>
      <c r="R752" s="86"/>
      <c r="S752" s="86"/>
      <c r="T752" s="86"/>
      <c r="U752" s="86"/>
      <c r="V752" s="86"/>
      <c r="W752" s="86"/>
      <c r="X752" s="86"/>
      <c r="Y752" s="87"/>
      <c r="Z752" s="40"/>
      <c r="AA752" s="40"/>
      <c r="AB752" s="40"/>
      <c r="AC752" s="40"/>
      <c r="AD752" s="40"/>
      <c r="AE752" s="40"/>
      <c r="AT752" s="19" t="s">
        <v>171</v>
      </c>
      <c r="AU752" s="19" t="s">
        <v>87</v>
      </c>
    </row>
    <row r="753" s="2" customFormat="1">
      <c r="A753" s="40"/>
      <c r="B753" s="41"/>
      <c r="C753" s="42"/>
      <c r="D753" s="224" t="s">
        <v>173</v>
      </c>
      <c r="E753" s="42"/>
      <c r="F753" s="225" t="s">
        <v>931</v>
      </c>
      <c r="G753" s="42"/>
      <c r="H753" s="42"/>
      <c r="I753" s="221"/>
      <c r="J753" s="221"/>
      <c r="K753" s="42"/>
      <c r="L753" s="42"/>
      <c r="M753" s="46"/>
      <c r="N753" s="222"/>
      <c r="O753" s="223"/>
      <c r="P753" s="86"/>
      <c r="Q753" s="86"/>
      <c r="R753" s="86"/>
      <c r="S753" s="86"/>
      <c r="T753" s="86"/>
      <c r="U753" s="86"/>
      <c r="V753" s="86"/>
      <c r="W753" s="86"/>
      <c r="X753" s="86"/>
      <c r="Y753" s="87"/>
      <c r="Z753" s="40"/>
      <c r="AA753" s="40"/>
      <c r="AB753" s="40"/>
      <c r="AC753" s="40"/>
      <c r="AD753" s="40"/>
      <c r="AE753" s="40"/>
      <c r="AT753" s="19" t="s">
        <v>173</v>
      </c>
      <c r="AU753" s="19" t="s">
        <v>87</v>
      </c>
    </row>
    <row r="754" s="2" customFormat="1">
      <c r="A754" s="40"/>
      <c r="B754" s="41"/>
      <c r="C754" s="42"/>
      <c r="D754" s="219" t="s">
        <v>175</v>
      </c>
      <c r="E754" s="42"/>
      <c r="F754" s="226" t="s">
        <v>932</v>
      </c>
      <c r="G754" s="42"/>
      <c r="H754" s="42"/>
      <c r="I754" s="221"/>
      <c r="J754" s="221"/>
      <c r="K754" s="42"/>
      <c r="L754" s="42"/>
      <c r="M754" s="46"/>
      <c r="N754" s="222"/>
      <c r="O754" s="223"/>
      <c r="P754" s="86"/>
      <c r="Q754" s="86"/>
      <c r="R754" s="86"/>
      <c r="S754" s="86"/>
      <c r="T754" s="86"/>
      <c r="U754" s="86"/>
      <c r="V754" s="86"/>
      <c r="W754" s="86"/>
      <c r="X754" s="86"/>
      <c r="Y754" s="87"/>
      <c r="Z754" s="40"/>
      <c r="AA754" s="40"/>
      <c r="AB754" s="40"/>
      <c r="AC754" s="40"/>
      <c r="AD754" s="40"/>
      <c r="AE754" s="40"/>
      <c r="AT754" s="19" t="s">
        <v>175</v>
      </c>
      <c r="AU754" s="19" t="s">
        <v>87</v>
      </c>
    </row>
    <row r="755" s="13" customFormat="1">
      <c r="A755" s="13"/>
      <c r="B755" s="227"/>
      <c r="C755" s="228"/>
      <c r="D755" s="219" t="s">
        <v>177</v>
      </c>
      <c r="E755" s="229" t="s">
        <v>20</v>
      </c>
      <c r="F755" s="230" t="s">
        <v>933</v>
      </c>
      <c r="G755" s="228"/>
      <c r="H755" s="231">
        <v>295.5</v>
      </c>
      <c r="I755" s="232"/>
      <c r="J755" s="232"/>
      <c r="K755" s="228"/>
      <c r="L755" s="228"/>
      <c r="M755" s="233"/>
      <c r="N755" s="234"/>
      <c r="O755" s="235"/>
      <c r="P755" s="235"/>
      <c r="Q755" s="235"/>
      <c r="R755" s="235"/>
      <c r="S755" s="235"/>
      <c r="T755" s="235"/>
      <c r="U755" s="235"/>
      <c r="V755" s="235"/>
      <c r="W755" s="235"/>
      <c r="X755" s="235"/>
      <c r="Y755" s="236"/>
      <c r="Z755" s="13"/>
      <c r="AA755" s="13"/>
      <c r="AB755" s="13"/>
      <c r="AC755" s="13"/>
      <c r="AD755" s="13"/>
      <c r="AE755" s="13"/>
      <c r="AT755" s="237" t="s">
        <v>177</v>
      </c>
      <c r="AU755" s="237" t="s">
        <v>87</v>
      </c>
      <c r="AV755" s="13" t="s">
        <v>87</v>
      </c>
      <c r="AW755" s="13" t="s">
        <v>5</v>
      </c>
      <c r="AX755" s="13" t="s">
        <v>77</v>
      </c>
      <c r="AY755" s="237" t="s">
        <v>162</v>
      </c>
    </row>
    <row r="756" s="13" customFormat="1">
      <c r="A756" s="13"/>
      <c r="B756" s="227"/>
      <c r="C756" s="228"/>
      <c r="D756" s="219" t="s">
        <v>177</v>
      </c>
      <c r="E756" s="229" t="s">
        <v>20</v>
      </c>
      <c r="F756" s="230" t="s">
        <v>934</v>
      </c>
      <c r="G756" s="228"/>
      <c r="H756" s="231">
        <v>465.10000000000002</v>
      </c>
      <c r="I756" s="232"/>
      <c r="J756" s="232"/>
      <c r="K756" s="228"/>
      <c r="L756" s="228"/>
      <c r="M756" s="233"/>
      <c r="N756" s="234"/>
      <c r="O756" s="235"/>
      <c r="P756" s="235"/>
      <c r="Q756" s="235"/>
      <c r="R756" s="235"/>
      <c r="S756" s="235"/>
      <c r="T756" s="235"/>
      <c r="U756" s="235"/>
      <c r="V756" s="235"/>
      <c r="W756" s="235"/>
      <c r="X756" s="235"/>
      <c r="Y756" s="236"/>
      <c r="Z756" s="13"/>
      <c r="AA756" s="13"/>
      <c r="AB756" s="13"/>
      <c r="AC756" s="13"/>
      <c r="AD756" s="13"/>
      <c r="AE756" s="13"/>
      <c r="AT756" s="237" t="s">
        <v>177</v>
      </c>
      <c r="AU756" s="237" t="s">
        <v>87</v>
      </c>
      <c r="AV756" s="13" t="s">
        <v>87</v>
      </c>
      <c r="AW756" s="13" t="s">
        <v>5</v>
      </c>
      <c r="AX756" s="13" t="s">
        <v>77</v>
      </c>
      <c r="AY756" s="237" t="s">
        <v>162</v>
      </c>
    </row>
    <row r="757" s="15" customFormat="1">
      <c r="A757" s="15"/>
      <c r="B757" s="248"/>
      <c r="C757" s="249"/>
      <c r="D757" s="219" t="s">
        <v>177</v>
      </c>
      <c r="E757" s="250" t="s">
        <v>20</v>
      </c>
      <c r="F757" s="251" t="s">
        <v>195</v>
      </c>
      <c r="G757" s="249"/>
      <c r="H757" s="252">
        <v>760.60000000000002</v>
      </c>
      <c r="I757" s="253"/>
      <c r="J757" s="253"/>
      <c r="K757" s="249"/>
      <c r="L757" s="249"/>
      <c r="M757" s="254"/>
      <c r="N757" s="255"/>
      <c r="O757" s="256"/>
      <c r="P757" s="256"/>
      <c r="Q757" s="256"/>
      <c r="R757" s="256"/>
      <c r="S757" s="256"/>
      <c r="T757" s="256"/>
      <c r="U757" s="256"/>
      <c r="V757" s="256"/>
      <c r="W757" s="256"/>
      <c r="X757" s="256"/>
      <c r="Y757" s="257"/>
      <c r="Z757" s="15"/>
      <c r="AA757" s="15"/>
      <c r="AB757" s="15"/>
      <c r="AC757" s="15"/>
      <c r="AD757" s="15"/>
      <c r="AE757" s="15"/>
      <c r="AT757" s="258" t="s">
        <v>177</v>
      </c>
      <c r="AU757" s="258" t="s">
        <v>87</v>
      </c>
      <c r="AV757" s="15" t="s">
        <v>169</v>
      </c>
      <c r="AW757" s="15" t="s">
        <v>5</v>
      </c>
      <c r="AX757" s="15" t="s">
        <v>85</v>
      </c>
      <c r="AY757" s="258" t="s">
        <v>162</v>
      </c>
    </row>
    <row r="758" s="2" customFormat="1">
      <c r="A758" s="40"/>
      <c r="B758" s="41"/>
      <c r="C758" s="42"/>
      <c r="D758" s="219" t="s">
        <v>219</v>
      </c>
      <c r="E758" s="42"/>
      <c r="F758" s="259" t="s">
        <v>305</v>
      </c>
      <c r="G758" s="42"/>
      <c r="H758" s="42"/>
      <c r="I758" s="42"/>
      <c r="J758" s="42"/>
      <c r="K758" s="42"/>
      <c r="L758" s="42"/>
      <c r="M758" s="46"/>
      <c r="N758" s="222"/>
      <c r="O758" s="223"/>
      <c r="P758" s="86"/>
      <c r="Q758" s="86"/>
      <c r="R758" s="86"/>
      <c r="S758" s="86"/>
      <c r="T758" s="86"/>
      <c r="U758" s="86"/>
      <c r="V758" s="86"/>
      <c r="W758" s="86"/>
      <c r="X758" s="86"/>
      <c r="Y758" s="87"/>
      <c r="Z758" s="40"/>
      <c r="AA758" s="40"/>
      <c r="AB758" s="40"/>
      <c r="AC758" s="40"/>
      <c r="AD758" s="40"/>
      <c r="AE758" s="40"/>
      <c r="AU758" s="19" t="s">
        <v>87</v>
      </c>
    </row>
    <row r="759" s="2" customFormat="1">
      <c r="A759" s="40"/>
      <c r="B759" s="41"/>
      <c r="C759" s="42"/>
      <c r="D759" s="219" t="s">
        <v>219</v>
      </c>
      <c r="E759" s="42"/>
      <c r="F759" s="260" t="s">
        <v>95</v>
      </c>
      <c r="G759" s="42"/>
      <c r="H759" s="261">
        <v>295.5</v>
      </c>
      <c r="I759" s="42"/>
      <c r="J759" s="42"/>
      <c r="K759" s="42"/>
      <c r="L759" s="42"/>
      <c r="M759" s="46"/>
      <c r="N759" s="222"/>
      <c r="O759" s="223"/>
      <c r="P759" s="86"/>
      <c r="Q759" s="86"/>
      <c r="R759" s="86"/>
      <c r="S759" s="86"/>
      <c r="T759" s="86"/>
      <c r="U759" s="86"/>
      <c r="V759" s="86"/>
      <c r="W759" s="86"/>
      <c r="X759" s="86"/>
      <c r="Y759" s="87"/>
      <c r="Z759" s="40"/>
      <c r="AA759" s="40"/>
      <c r="AB759" s="40"/>
      <c r="AC759" s="40"/>
      <c r="AD759" s="40"/>
      <c r="AE759" s="40"/>
      <c r="AU759" s="19" t="s">
        <v>87</v>
      </c>
    </row>
    <row r="760" s="2" customFormat="1">
      <c r="A760" s="40"/>
      <c r="B760" s="41"/>
      <c r="C760" s="42"/>
      <c r="D760" s="219" t="s">
        <v>219</v>
      </c>
      <c r="E760" s="42"/>
      <c r="F760" s="259" t="s">
        <v>220</v>
      </c>
      <c r="G760" s="42"/>
      <c r="H760" s="42"/>
      <c r="I760" s="42"/>
      <c r="J760" s="42"/>
      <c r="K760" s="42"/>
      <c r="L760" s="42"/>
      <c r="M760" s="46"/>
      <c r="N760" s="222"/>
      <c r="O760" s="223"/>
      <c r="P760" s="86"/>
      <c r="Q760" s="86"/>
      <c r="R760" s="86"/>
      <c r="S760" s="86"/>
      <c r="T760" s="86"/>
      <c r="U760" s="86"/>
      <c r="V760" s="86"/>
      <c r="W760" s="86"/>
      <c r="X760" s="86"/>
      <c r="Y760" s="87"/>
      <c r="Z760" s="40"/>
      <c r="AA760" s="40"/>
      <c r="AB760" s="40"/>
      <c r="AC760" s="40"/>
      <c r="AD760" s="40"/>
      <c r="AE760" s="40"/>
      <c r="AU760" s="19" t="s">
        <v>87</v>
      </c>
    </row>
    <row r="761" s="2" customFormat="1">
      <c r="A761" s="40"/>
      <c r="B761" s="41"/>
      <c r="C761" s="42"/>
      <c r="D761" s="219" t="s">
        <v>219</v>
      </c>
      <c r="E761" s="42"/>
      <c r="F761" s="260" t="s">
        <v>91</v>
      </c>
      <c r="G761" s="42"/>
      <c r="H761" s="261">
        <v>465.10000000000002</v>
      </c>
      <c r="I761" s="42"/>
      <c r="J761" s="42"/>
      <c r="K761" s="42"/>
      <c r="L761" s="42"/>
      <c r="M761" s="46"/>
      <c r="N761" s="222"/>
      <c r="O761" s="223"/>
      <c r="P761" s="86"/>
      <c r="Q761" s="86"/>
      <c r="R761" s="86"/>
      <c r="S761" s="86"/>
      <c r="T761" s="86"/>
      <c r="U761" s="86"/>
      <c r="V761" s="86"/>
      <c r="W761" s="86"/>
      <c r="X761" s="86"/>
      <c r="Y761" s="87"/>
      <c r="Z761" s="40"/>
      <c r="AA761" s="40"/>
      <c r="AB761" s="40"/>
      <c r="AC761" s="40"/>
      <c r="AD761" s="40"/>
      <c r="AE761" s="40"/>
      <c r="AU761" s="19" t="s">
        <v>87</v>
      </c>
    </row>
    <row r="762" s="2" customFormat="1" ht="24.15" customHeight="1">
      <c r="A762" s="40"/>
      <c r="B762" s="41"/>
      <c r="C762" s="205" t="s">
        <v>935</v>
      </c>
      <c r="D762" s="272" t="s">
        <v>164</v>
      </c>
      <c r="E762" s="206" t="s">
        <v>936</v>
      </c>
      <c r="F762" s="207" t="s">
        <v>937</v>
      </c>
      <c r="G762" s="208" t="s">
        <v>90</v>
      </c>
      <c r="H762" s="209">
        <v>295.5</v>
      </c>
      <c r="I762" s="210"/>
      <c r="J762" s="210"/>
      <c r="K762" s="211">
        <f>ROUND(P762*H762,2)</f>
        <v>0</v>
      </c>
      <c r="L762" s="207" t="s">
        <v>168</v>
      </c>
      <c r="M762" s="46"/>
      <c r="N762" s="212" t="s">
        <v>20</v>
      </c>
      <c r="O762" s="213" t="s">
        <v>46</v>
      </c>
      <c r="P762" s="214">
        <f>I762+J762</f>
        <v>0</v>
      </c>
      <c r="Q762" s="214">
        <f>ROUND(I762*H762,2)</f>
        <v>0</v>
      </c>
      <c r="R762" s="214">
        <f>ROUND(J762*H762,2)</f>
        <v>0</v>
      </c>
      <c r="S762" s="86"/>
      <c r="T762" s="215">
        <f>S762*H762</f>
        <v>0</v>
      </c>
      <c r="U762" s="215">
        <v>0.012204690900000001</v>
      </c>
      <c r="V762" s="215">
        <f>U762*H762</f>
        <v>3.6064861609500003</v>
      </c>
      <c r="W762" s="215">
        <v>0</v>
      </c>
      <c r="X762" s="215">
        <f>W762*H762</f>
        <v>0</v>
      </c>
      <c r="Y762" s="216" t="s">
        <v>20</v>
      </c>
      <c r="Z762" s="40"/>
      <c r="AA762" s="40"/>
      <c r="AB762" s="40"/>
      <c r="AC762" s="40"/>
      <c r="AD762" s="40"/>
      <c r="AE762" s="40"/>
      <c r="AR762" s="217" t="s">
        <v>290</v>
      </c>
      <c r="AT762" s="217" t="s">
        <v>164</v>
      </c>
      <c r="AU762" s="217" t="s">
        <v>87</v>
      </c>
      <c r="AY762" s="19" t="s">
        <v>162</v>
      </c>
      <c r="BE762" s="218">
        <f>IF(O762="základní",K762,0)</f>
        <v>0</v>
      </c>
      <c r="BF762" s="218">
        <f>IF(O762="snížená",K762,0)</f>
        <v>0</v>
      </c>
      <c r="BG762" s="218">
        <f>IF(O762="zákl. přenesená",K762,0)</f>
        <v>0</v>
      </c>
      <c r="BH762" s="218">
        <f>IF(O762="sníž. přenesená",K762,0)</f>
        <v>0</v>
      </c>
      <c r="BI762" s="218">
        <f>IF(O762="nulová",K762,0)</f>
        <v>0</v>
      </c>
      <c r="BJ762" s="19" t="s">
        <v>85</v>
      </c>
      <c r="BK762" s="218">
        <f>ROUND(P762*H762,2)</f>
        <v>0</v>
      </c>
      <c r="BL762" s="19" t="s">
        <v>290</v>
      </c>
      <c r="BM762" s="217" t="s">
        <v>938</v>
      </c>
    </row>
    <row r="763" s="2" customFormat="1">
      <c r="A763" s="40"/>
      <c r="B763" s="41"/>
      <c r="C763" s="42"/>
      <c r="D763" s="219" t="s">
        <v>171</v>
      </c>
      <c r="E763" s="42"/>
      <c r="F763" s="220" t="s">
        <v>939</v>
      </c>
      <c r="G763" s="42"/>
      <c r="H763" s="42"/>
      <c r="I763" s="221"/>
      <c r="J763" s="221"/>
      <c r="K763" s="42"/>
      <c r="L763" s="42"/>
      <c r="M763" s="46"/>
      <c r="N763" s="222"/>
      <c r="O763" s="223"/>
      <c r="P763" s="86"/>
      <c r="Q763" s="86"/>
      <c r="R763" s="86"/>
      <c r="S763" s="86"/>
      <c r="T763" s="86"/>
      <c r="U763" s="86"/>
      <c r="V763" s="86"/>
      <c r="W763" s="86"/>
      <c r="X763" s="86"/>
      <c r="Y763" s="87"/>
      <c r="Z763" s="40"/>
      <c r="AA763" s="40"/>
      <c r="AB763" s="40"/>
      <c r="AC763" s="40"/>
      <c r="AD763" s="40"/>
      <c r="AE763" s="40"/>
      <c r="AT763" s="19" t="s">
        <v>171</v>
      </c>
      <c r="AU763" s="19" t="s">
        <v>87</v>
      </c>
    </row>
    <row r="764" s="2" customFormat="1">
      <c r="A764" s="40"/>
      <c r="B764" s="41"/>
      <c r="C764" s="42"/>
      <c r="D764" s="224" t="s">
        <v>173</v>
      </c>
      <c r="E764" s="42"/>
      <c r="F764" s="225" t="s">
        <v>940</v>
      </c>
      <c r="G764" s="42"/>
      <c r="H764" s="42"/>
      <c r="I764" s="221"/>
      <c r="J764" s="221"/>
      <c r="K764" s="42"/>
      <c r="L764" s="42"/>
      <c r="M764" s="46"/>
      <c r="N764" s="222"/>
      <c r="O764" s="223"/>
      <c r="P764" s="86"/>
      <c r="Q764" s="86"/>
      <c r="R764" s="86"/>
      <c r="S764" s="86"/>
      <c r="T764" s="86"/>
      <c r="U764" s="86"/>
      <c r="V764" s="86"/>
      <c r="W764" s="86"/>
      <c r="X764" s="86"/>
      <c r="Y764" s="87"/>
      <c r="Z764" s="40"/>
      <c r="AA764" s="40"/>
      <c r="AB764" s="40"/>
      <c r="AC764" s="40"/>
      <c r="AD764" s="40"/>
      <c r="AE764" s="40"/>
      <c r="AT764" s="19" t="s">
        <v>173</v>
      </c>
      <c r="AU764" s="19" t="s">
        <v>87</v>
      </c>
    </row>
    <row r="765" s="2" customFormat="1">
      <c r="A765" s="40"/>
      <c r="B765" s="41"/>
      <c r="C765" s="42"/>
      <c r="D765" s="219" t="s">
        <v>175</v>
      </c>
      <c r="E765" s="42"/>
      <c r="F765" s="226" t="s">
        <v>679</v>
      </c>
      <c r="G765" s="42"/>
      <c r="H765" s="42"/>
      <c r="I765" s="221"/>
      <c r="J765" s="221"/>
      <c r="K765" s="42"/>
      <c r="L765" s="42"/>
      <c r="M765" s="46"/>
      <c r="N765" s="222"/>
      <c r="O765" s="223"/>
      <c r="P765" s="86"/>
      <c r="Q765" s="86"/>
      <c r="R765" s="86"/>
      <c r="S765" s="86"/>
      <c r="T765" s="86"/>
      <c r="U765" s="86"/>
      <c r="V765" s="86"/>
      <c r="W765" s="86"/>
      <c r="X765" s="86"/>
      <c r="Y765" s="87"/>
      <c r="Z765" s="40"/>
      <c r="AA765" s="40"/>
      <c r="AB765" s="40"/>
      <c r="AC765" s="40"/>
      <c r="AD765" s="40"/>
      <c r="AE765" s="40"/>
      <c r="AT765" s="19" t="s">
        <v>175</v>
      </c>
      <c r="AU765" s="19" t="s">
        <v>87</v>
      </c>
    </row>
    <row r="766" s="13" customFormat="1">
      <c r="A766" s="13"/>
      <c r="B766" s="227"/>
      <c r="C766" s="228"/>
      <c r="D766" s="219" t="s">
        <v>177</v>
      </c>
      <c r="E766" s="229" t="s">
        <v>20</v>
      </c>
      <c r="F766" s="230" t="s">
        <v>93</v>
      </c>
      <c r="G766" s="228"/>
      <c r="H766" s="231">
        <v>295.5</v>
      </c>
      <c r="I766" s="232"/>
      <c r="J766" s="232"/>
      <c r="K766" s="228"/>
      <c r="L766" s="228"/>
      <c r="M766" s="233"/>
      <c r="N766" s="234"/>
      <c r="O766" s="235"/>
      <c r="P766" s="235"/>
      <c r="Q766" s="235"/>
      <c r="R766" s="235"/>
      <c r="S766" s="235"/>
      <c r="T766" s="235"/>
      <c r="U766" s="235"/>
      <c r="V766" s="235"/>
      <c r="W766" s="235"/>
      <c r="X766" s="235"/>
      <c r="Y766" s="236"/>
      <c r="Z766" s="13"/>
      <c r="AA766" s="13"/>
      <c r="AB766" s="13"/>
      <c r="AC766" s="13"/>
      <c r="AD766" s="13"/>
      <c r="AE766" s="13"/>
      <c r="AT766" s="237" t="s">
        <v>177</v>
      </c>
      <c r="AU766" s="237" t="s">
        <v>87</v>
      </c>
      <c r="AV766" s="13" t="s">
        <v>87</v>
      </c>
      <c r="AW766" s="13" t="s">
        <v>5</v>
      </c>
      <c r="AX766" s="13" t="s">
        <v>85</v>
      </c>
      <c r="AY766" s="237" t="s">
        <v>162</v>
      </c>
    </row>
    <row r="767" s="2" customFormat="1">
      <c r="A767" s="40"/>
      <c r="B767" s="41"/>
      <c r="C767" s="42"/>
      <c r="D767" s="219" t="s">
        <v>219</v>
      </c>
      <c r="E767" s="42"/>
      <c r="F767" s="259" t="s">
        <v>305</v>
      </c>
      <c r="G767" s="42"/>
      <c r="H767" s="42"/>
      <c r="I767" s="42"/>
      <c r="J767" s="42"/>
      <c r="K767" s="42"/>
      <c r="L767" s="42"/>
      <c r="M767" s="46"/>
      <c r="N767" s="222"/>
      <c r="O767" s="223"/>
      <c r="P767" s="86"/>
      <c r="Q767" s="86"/>
      <c r="R767" s="86"/>
      <c r="S767" s="86"/>
      <c r="T767" s="86"/>
      <c r="U767" s="86"/>
      <c r="V767" s="86"/>
      <c r="W767" s="86"/>
      <c r="X767" s="86"/>
      <c r="Y767" s="87"/>
      <c r="Z767" s="40"/>
      <c r="AA767" s="40"/>
      <c r="AB767" s="40"/>
      <c r="AC767" s="40"/>
      <c r="AD767" s="40"/>
      <c r="AE767" s="40"/>
      <c r="AU767" s="19" t="s">
        <v>87</v>
      </c>
    </row>
    <row r="768" s="2" customFormat="1">
      <c r="A768" s="40"/>
      <c r="B768" s="41"/>
      <c r="C768" s="42"/>
      <c r="D768" s="219" t="s">
        <v>219</v>
      </c>
      <c r="E768" s="42"/>
      <c r="F768" s="260" t="s">
        <v>95</v>
      </c>
      <c r="G768" s="42"/>
      <c r="H768" s="261">
        <v>295.5</v>
      </c>
      <c r="I768" s="42"/>
      <c r="J768" s="42"/>
      <c r="K768" s="42"/>
      <c r="L768" s="42"/>
      <c r="M768" s="46"/>
      <c r="N768" s="222"/>
      <c r="O768" s="223"/>
      <c r="P768" s="86"/>
      <c r="Q768" s="86"/>
      <c r="R768" s="86"/>
      <c r="S768" s="86"/>
      <c r="T768" s="86"/>
      <c r="U768" s="86"/>
      <c r="V768" s="86"/>
      <c r="W768" s="86"/>
      <c r="X768" s="86"/>
      <c r="Y768" s="87"/>
      <c r="Z768" s="40"/>
      <c r="AA768" s="40"/>
      <c r="AB768" s="40"/>
      <c r="AC768" s="40"/>
      <c r="AD768" s="40"/>
      <c r="AE768" s="40"/>
      <c r="AU768" s="19" t="s">
        <v>87</v>
      </c>
    </row>
    <row r="769" s="2" customFormat="1" ht="24.15" customHeight="1">
      <c r="A769" s="40"/>
      <c r="B769" s="41"/>
      <c r="C769" s="205" t="s">
        <v>941</v>
      </c>
      <c r="D769" s="272" t="s">
        <v>164</v>
      </c>
      <c r="E769" s="206" t="s">
        <v>942</v>
      </c>
      <c r="F769" s="207" t="s">
        <v>943</v>
      </c>
      <c r="G769" s="208" t="s">
        <v>90</v>
      </c>
      <c r="H769" s="209">
        <v>457.85000000000002</v>
      </c>
      <c r="I769" s="210"/>
      <c r="J769" s="210"/>
      <c r="K769" s="211">
        <f>ROUND(P769*H769,2)</f>
        <v>0</v>
      </c>
      <c r="L769" s="207" t="s">
        <v>168</v>
      </c>
      <c r="M769" s="46"/>
      <c r="N769" s="212" t="s">
        <v>20</v>
      </c>
      <c r="O769" s="213" t="s">
        <v>46</v>
      </c>
      <c r="P769" s="214">
        <f>I769+J769</f>
        <v>0</v>
      </c>
      <c r="Q769" s="214">
        <f>ROUND(I769*H769,2)</f>
        <v>0</v>
      </c>
      <c r="R769" s="214">
        <f>ROUND(J769*H769,2)</f>
        <v>0</v>
      </c>
      <c r="S769" s="86"/>
      <c r="T769" s="215">
        <f>S769*H769</f>
        <v>0</v>
      </c>
      <c r="U769" s="215">
        <v>0.013860000000000001</v>
      </c>
      <c r="V769" s="215">
        <f>U769*H769</f>
        <v>6.3458010000000007</v>
      </c>
      <c r="W769" s="215">
        <v>0</v>
      </c>
      <c r="X769" s="215">
        <f>W769*H769</f>
        <v>0</v>
      </c>
      <c r="Y769" s="216" t="s">
        <v>20</v>
      </c>
      <c r="Z769" s="40"/>
      <c r="AA769" s="40"/>
      <c r="AB769" s="40"/>
      <c r="AC769" s="40"/>
      <c r="AD769" s="40"/>
      <c r="AE769" s="40"/>
      <c r="AR769" s="217" t="s">
        <v>290</v>
      </c>
      <c r="AT769" s="217" t="s">
        <v>164</v>
      </c>
      <c r="AU769" s="217" t="s">
        <v>87</v>
      </c>
      <c r="AY769" s="19" t="s">
        <v>162</v>
      </c>
      <c r="BE769" s="218">
        <f>IF(O769="základní",K769,0)</f>
        <v>0</v>
      </c>
      <c r="BF769" s="218">
        <f>IF(O769="snížená",K769,0)</f>
        <v>0</v>
      </c>
      <c r="BG769" s="218">
        <f>IF(O769="zákl. přenesená",K769,0)</f>
        <v>0</v>
      </c>
      <c r="BH769" s="218">
        <f>IF(O769="sníž. přenesená",K769,0)</f>
        <v>0</v>
      </c>
      <c r="BI769" s="218">
        <f>IF(O769="nulová",K769,0)</f>
        <v>0</v>
      </c>
      <c r="BJ769" s="19" t="s">
        <v>85</v>
      </c>
      <c r="BK769" s="218">
        <f>ROUND(P769*H769,2)</f>
        <v>0</v>
      </c>
      <c r="BL769" s="19" t="s">
        <v>290</v>
      </c>
      <c r="BM769" s="217" t="s">
        <v>944</v>
      </c>
    </row>
    <row r="770" s="2" customFormat="1">
      <c r="A770" s="40"/>
      <c r="B770" s="41"/>
      <c r="C770" s="42"/>
      <c r="D770" s="219" t="s">
        <v>171</v>
      </c>
      <c r="E770" s="42"/>
      <c r="F770" s="220" t="s">
        <v>945</v>
      </c>
      <c r="G770" s="42"/>
      <c r="H770" s="42"/>
      <c r="I770" s="221"/>
      <c r="J770" s="221"/>
      <c r="K770" s="42"/>
      <c r="L770" s="42"/>
      <c r="M770" s="46"/>
      <c r="N770" s="222"/>
      <c r="O770" s="223"/>
      <c r="P770" s="86"/>
      <c r="Q770" s="86"/>
      <c r="R770" s="86"/>
      <c r="S770" s="86"/>
      <c r="T770" s="86"/>
      <c r="U770" s="86"/>
      <c r="V770" s="86"/>
      <c r="W770" s="86"/>
      <c r="X770" s="86"/>
      <c r="Y770" s="87"/>
      <c r="Z770" s="40"/>
      <c r="AA770" s="40"/>
      <c r="AB770" s="40"/>
      <c r="AC770" s="40"/>
      <c r="AD770" s="40"/>
      <c r="AE770" s="40"/>
      <c r="AT770" s="19" t="s">
        <v>171</v>
      </c>
      <c r="AU770" s="19" t="s">
        <v>87</v>
      </c>
    </row>
    <row r="771" s="2" customFormat="1">
      <c r="A771" s="40"/>
      <c r="B771" s="41"/>
      <c r="C771" s="42"/>
      <c r="D771" s="224" t="s">
        <v>173</v>
      </c>
      <c r="E771" s="42"/>
      <c r="F771" s="225" t="s">
        <v>946</v>
      </c>
      <c r="G771" s="42"/>
      <c r="H771" s="42"/>
      <c r="I771" s="221"/>
      <c r="J771" s="221"/>
      <c r="K771" s="42"/>
      <c r="L771" s="42"/>
      <c r="M771" s="46"/>
      <c r="N771" s="222"/>
      <c r="O771" s="223"/>
      <c r="P771" s="86"/>
      <c r="Q771" s="86"/>
      <c r="R771" s="86"/>
      <c r="S771" s="86"/>
      <c r="T771" s="86"/>
      <c r="U771" s="86"/>
      <c r="V771" s="86"/>
      <c r="W771" s="86"/>
      <c r="X771" s="86"/>
      <c r="Y771" s="87"/>
      <c r="Z771" s="40"/>
      <c r="AA771" s="40"/>
      <c r="AB771" s="40"/>
      <c r="AC771" s="40"/>
      <c r="AD771" s="40"/>
      <c r="AE771" s="40"/>
      <c r="AT771" s="19" t="s">
        <v>173</v>
      </c>
      <c r="AU771" s="19" t="s">
        <v>87</v>
      </c>
    </row>
    <row r="772" s="2" customFormat="1">
      <c r="A772" s="40"/>
      <c r="B772" s="41"/>
      <c r="C772" s="42"/>
      <c r="D772" s="219" t="s">
        <v>175</v>
      </c>
      <c r="E772" s="42"/>
      <c r="F772" s="226" t="s">
        <v>176</v>
      </c>
      <c r="G772" s="42"/>
      <c r="H772" s="42"/>
      <c r="I772" s="221"/>
      <c r="J772" s="221"/>
      <c r="K772" s="42"/>
      <c r="L772" s="42"/>
      <c r="M772" s="46"/>
      <c r="N772" s="222"/>
      <c r="O772" s="223"/>
      <c r="P772" s="86"/>
      <c r="Q772" s="86"/>
      <c r="R772" s="86"/>
      <c r="S772" s="86"/>
      <c r="T772" s="86"/>
      <c r="U772" s="86"/>
      <c r="V772" s="86"/>
      <c r="W772" s="86"/>
      <c r="X772" s="86"/>
      <c r="Y772" s="87"/>
      <c r="Z772" s="40"/>
      <c r="AA772" s="40"/>
      <c r="AB772" s="40"/>
      <c r="AC772" s="40"/>
      <c r="AD772" s="40"/>
      <c r="AE772" s="40"/>
      <c r="AT772" s="19" t="s">
        <v>175</v>
      </c>
      <c r="AU772" s="19" t="s">
        <v>87</v>
      </c>
    </row>
    <row r="773" s="13" customFormat="1">
      <c r="A773" s="13"/>
      <c r="B773" s="227"/>
      <c r="C773" s="228"/>
      <c r="D773" s="219" t="s">
        <v>177</v>
      </c>
      <c r="E773" s="229" t="s">
        <v>20</v>
      </c>
      <c r="F773" s="230" t="s">
        <v>88</v>
      </c>
      <c r="G773" s="228"/>
      <c r="H773" s="231">
        <v>465.10000000000002</v>
      </c>
      <c r="I773" s="232"/>
      <c r="J773" s="232"/>
      <c r="K773" s="228"/>
      <c r="L773" s="228"/>
      <c r="M773" s="233"/>
      <c r="N773" s="234"/>
      <c r="O773" s="235"/>
      <c r="P773" s="235"/>
      <c r="Q773" s="235"/>
      <c r="R773" s="235"/>
      <c r="S773" s="235"/>
      <c r="T773" s="235"/>
      <c r="U773" s="235"/>
      <c r="V773" s="235"/>
      <c r="W773" s="235"/>
      <c r="X773" s="235"/>
      <c r="Y773" s="236"/>
      <c r="Z773" s="13"/>
      <c r="AA773" s="13"/>
      <c r="AB773" s="13"/>
      <c r="AC773" s="13"/>
      <c r="AD773" s="13"/>
      <c r="AE773" s="13"/>
      <c r="AT773" s="237" t="s">
        <v>177</v>
      </c>
      <c r="AU773" s="237" t="s">
        <v>87</v>
      </c>
      <c r="AV773" s="13" t="s">
        <v>87</v>
      </c>
      <c r="AW773" s="13" t="s">
        <v>5</v>
      </c>
      <c r="AX773" s="13" t="s">
        <v>77</v>
      </c>
      <c r="AY773" s="237" t="s">
        <v>162</v>
      </c>
    </row>
    <row r="774" s="13" customFormat="1">
      <c r="A774" s="13"/>
      <c r="B774" s="227"/>
      <c r="C774" s="228"/>
      <c r="D774" s="219" t="s">
        <v>177</v>
      </c>
      <c r="E774" s="229" t="s">
        <v>20</v>
      </c>
      <c r="F774" s="230" t="s">
        <v>947</v>
      </c>
      <c r="G774" s="228"/>
      <c r="H774" s="231">
        <v>-7.25</v>
      </c>
      <c r="I774" s="232"/>
      <c r="J774" s="232"/>
      <c r="K774" s="228"/>
      <c r="L774" s="228"/>
      <c r="M774" s="233"/>
      <c r="N774" s="234"/>
      <c r="O774" s="235"/>
      <c r="P774" s="235"/>
      <c r="Q774" s="235"/>
      <c r="R774" s="235"/>
      <c r="S774" s="235"/>
      <c r="T774" s="235"/>
      <c r="U774" s="235"/>
      <c r="V774" s="235"/>
      <c r="W774" s="235"/>
      <c r="X774" s="235"/>
      <c r="Y774" s="236"/>
      <c r="Z774" s="13"/>
      <c r="AA774" s="13"/>
      <c r="AB774" s="13"/>
      <c r="AC774" s="13"/>
      <c r="AD774" s="13"/>
      <c r="AE774" s="13"/>
      <c r="AT774" s="237" t="s">
        <v>177</v>
      </c>
      <c r="AU774" s="237" t="s">
        <v>87</v>
      </c>
      <c r="AV774" s="13" t="s">
        <v>87</v>
      </c>
      <c r="AW774" s="13" t="s">
        <v>5</v>
      </c>
      <c r="AX774" s="13" t="s">
        <v>77</v>
      </c>
      <c r="AY774" s="237" t="s">
        <v>162</v>
      </c>
    </row>
    <row r="775" s="15" customFormat="1">
      <c r="A775" s="15"/>
      <c r="B775" s="248"/>
      <c r="C775" s="249"/>
      <c r="D775" s="219" t="s">
        <v>177</v>
      </c>
      <c r="E775" s="250" t="s">
        <v>20</v>
      </c>
      <c r="F775" s="251" t="s">
        <v>195</v>
      </c>
      <c r="G775" s="249"/>
      <c r="H775" s="252">
        <v>457.85000000000002</v>
      </c>
      <c r="I775" s="253"/>
      <c r="J775" s="253"/>
      <c r="K775" s="249"/>
      <c r="L775" s="249"/>
      <c r="M775" s="254"/>
      <c r="N775" s="255"/>
      <c r="O775" s="256"/>
      <c r="P775" s="256"/>
      <c r="Q775" s="256"/>
      <c r="R775" s="256"/>
      <c r="S775" s="256"/>
      <c r="T775" s="256"/>
      <c r="U775" s="256"/>
      <c r="V775" s="256"/>
      <c r="W775" s="256"/>
      <c r="X775" s="256"/>
      <c r="Y775" s="257"/>
      <c r="Z775" s="15"/>
      <c r="AA775" s="15"/>
      <c r="AB775" s="15"/>
      <c r="AC775" s="15"/>
      <c r="AD775" s="15"/>
      <c r="AE775" s="15"/>
      <c r="AT775" s="258" t="s">
        <v>177</v>
      </c>
      <c r="AU775" s="258" t="s">
        <v>87</v>
      </c>
      <c r="AV775" s="15" t="s">
        <v>169</v>
      </c>
      <c r="AW775" s="15" t="s">
        <v>5</v>
      </c>
      <c r="AX775" s="15" t="s">
        <v>85</v>
      </c>
      <c r="AY775" s="258" t="s">
        <v>162</v>
      </c>
    </row>
    <row r="776" s="2" customFormat="1">
      <c r="A776" s="40"/>
      <c r="B776" s="41"/>
      <c r="C776" s="42"/>
      <c r="D776" s="219" t="s">
        <v>219</v>
      </c>
      <c r="E776" s="42"/>
      <c r="F776" s="259" t="s">
        <v>220</v>
      </c>
      <c r="G776" s="42"/>
      <c r="H776" s="42"/>
      <c r="I776" s="42"/>
      <c r="J776" s="42"/>
      <c r="K776" s="42"/>
      <c r="L776" s="42"/>
      <c r="M776" s="46"/>
      <c r="N776" s="222"/>
      <c r="O776" s="223"/>
      <c r="P776" s="86"/>
      <c r="Q776" s="86"/>
      <c r="R776" s="86"/>
      <c r="S776" s="86"/>
      <c r="T776" s="86"/>
      <c r="U776" s="86"/>
      <c r="V776" s="86"/>
      <c r="W776" s="86"/>
      <c r="X776" s="86"/>
      <c r="Y776" s="87"/>
      <c r="Z776" s="40"/>
      <c r="AA776" s="40"/>
      <c r="AB776" s="40"/>
      <c r="AC776" s="40"/>
      <c r="AD776" s="40"/>
      <c r="AE776" s="40"/>
      <c r="AU776" s="19" t="s">
        <v>87</v>
      </c>
    </row>
    <row r="777" s="2" customFormat="1">
      <c r="A777" s="40"/>
      <c r="B777" s="41"/>
      <c r="C777" s="42"/>
      <c r="D777" s="219" t="s">
        <v>219</v>
      </c>
      <c r="E777" s="42"/>
      <c r="F777" s="260" t="s">
        <v>91</v>
      </c>
      <c r="G777" s="42"/>
      <c r="H777" s="261">
        <v>465.10000000000002</v>
      </c>
      <c r="I777" s="42"/>
      <c r="J777" s="42"/>
      <c r="K777" s="42"/>
      <c r="L777" s="42"/>
      <c r="M777" s="46"/>
      <c r="N777" s="222"/>
      <c r="O777" s="223"/>
      <c r="P777" s="86"/>
      <c r="Q777" s="86"/>
      <c r="R777" s="86"/>
      <c r="S777" s="86"/>
      <c r="T777" s="86"/>
      <c r="U777" s="86"/>
      <c r="V777" s="86"/>
      <c r="W777" s="86"/>
      <c r="X777" s="86"/>
      <c r="Y777" s="87"/>
      <c r="Z777" s="40"/>
      <c r="AA777" s="40"/>
      <c r="AB777" s="40"/>
      <c r="AC777" s="40"/>
      <c r="AD777" s="40"/>
      <c r="AE777" s="40"/>
      <c r="AU777" s="19" t="s">
        <v>87</v>
      </c>
    </row>
    <row r="778" s="2" customFormat="1" ht="24.15" customHeight="1">
      <c r="A778" s="40"/>
      <c r="B778" s="41"/>
      <c r="C778" s="205" t="s">
        <v>948</v>
      </c>
      <c r="D778" s="272" t="s">
        <v>164</v>
      </c>
      <c r="E778" s="206" t="s">
        <v>949</v>
      </c>
      <c r="F778" s="207" t="s">
        <v>950</v>
      </c>
      <c r="G778" s="208" t="s">
        <v>90</v>
      </c>
      <c r="H778" s="209">
        <v>7.25</v>
      </c>
      <c r="I778" s="210"/>
      <c r="J778" s="210"/>
      <c r="K778" s="211">
        <f>ROUND(P778*H778,2)</f>
        <v>0</v>
      </c>
      <c r="L778" s="207" t="s">
        <v>168</v>
      </c>
      <c r="M778" s="46"/>
      <c r="N778" s="212" t="s">
        <v>20</v>
      </c>
      <c r="O778" s="213" t="s">
        <v>46</v>
      </c>
      <c r="P778" s="214">
        <f>I778+J778</f>
        <v>0</v>
      </c>
      <c r="Q778" s="214">
        <f>ROUND(I778*H778,2)</f>
        <v>0</v>
      </c>
      <c r="R778" s="214">
        <f>ROUND(J778*H778,2)</f>
        <v>0</v>
      </c>
      <c r="S778" s="86"/>
      <c r="T778" s="215">
        <f>S778*H778</f>
        <v>0</v>
      </c>
      <c r="U778" s="215">
        <v>0.013860000000000001</v>
      </c>
      <c r="V778" s="215">
        <f>U778*H778</f>
        <v>0.10048500000000001</v>
      </c>
      <c r="W778" s="215">
        <v>0</v>
      </c>
      <c r="X778" s="215">
        <f>W778*H778</f>
        <v>0</v>
      </c>
      <c r="Y778" s="216" t="s">
        <v>20</v>
      </c>
      <c r="Z778" s="40"/>
      <c r="AA778" s="40"/>
      <c r="AB778" s="40"/>
      <c r="AC778" s="40"/>
      <c r="AD778" s="40"/>
      <c r="AE778" s="40"/>
      <c r="AR778" s="217" t="s">
        <v>290</v>
      </c>
      <c r="AT778" s="217" t="s">
        <v>164</v>
      </c>
      <c r="AU778" s="217" t="s">
        <v>87</v>
      </c>
      <c r="AY778" s="19" t="s">
        <v>162</v>
      </c>
      <c r="BE778" s="218">
        <f>IF(O778="základní",K778,0)</f>
        <v>0</v>
      </c>
      <c r="BF778" s="218">
        <f>IF(O778="snížená",K778,0)</f>
        <v>0</v>
      </c>
      <c r="BG778" s="218">
        <f>IF(O778="zákl. přenesená",K778,0)</f>
        <v>0</v>
      </c>
      <c r="BH778" s="218">
        <f>IF(O778="sníž. přenesená",K778,0)</f>
        <v>0</v>
      </c>
      <c r="BI778" s="218">
        <f>IF(O778="nulová",K778,0)</f>
        <v>0</v>
      </c>
      <c r="BJ778" s="19" t="s">
        <v>85</v>
      </c>
      <c r="BK778" s="218">
        <f>ROUND(P778*H778,2)</f>
        <v>0</v>
      </c>
      <c r="BL778" s="19" t="s">
        <v>290</v>
      </c>
      <c r="BM778" s="217" t="s">
        <v>951</v>
      </c>
    </row>
    <row r="779" s="2" customFormat="1">
      <c r="A779" s="40"/>
      <c r="B779" s="41"/>
      <c r="C779" s="42"/>
      <c r="D779" s="219" t="s">
        <v>171</v>
      </c>
      <c r="E779" s="42"/>
      <c r="F779" s="220" t="s">
        <v>952</v>
      </c>
      <c r="G779" s="42"/>
      <c r="H779" s="42"/>
      <c r="I779" s="221"/>
      <c r="J779" s="221"/>
      <c r="K779" s="42"/>
      <c r="L779" s="42"/>
      <c r="M779" s="46"/>
      <c r="N779" s="222"/>
      <c r="O779" s="223"/>
      <c r="P779" s="86"/>
      <c r="Q779" s="86"/>
      <c r="R779" s="86"/>
      <c r="S779" s="86"/>
      <c r="T779" s="86"/>
      <c r="U779" s="86"/>
      <c r="V779" s="86"/>
      <c r="W779" s="86"/>
      <c r="X779" s="86"/>
      <c r="Y779" s="87"/>
      <c r="Z779" s="40"/>
      <c r="AA779" s="40"/>
      <c r="AB779" s="40"/>
      <c r="AC779" s="40"/>
      <c r="AD779" s="40"/>
      <c r="AE779" s="40"/>
      <c r="AT779" s="19" t="s">
        <v>171</v>
      </c>
      <c r="AU779" s="19" t="s">
        <v>87</v>
      </c>
    </row>
    <row r="780" s="2" customFormat="1">
      <c r="A780" s="40"/>
      <c r="B780" s="41"/>
      <c r="C780" s="42"/>
      <c r="D780" s="224" t="s">
        <v>173</v>
      </c>
      <c r="E780" s="42"/>
      <c r="F780" s="225" t="s">
        <v>953</v>
      </c>
      <c r="G780" s="42"/>
      <c r="H780" s="42"/>
      <c r="I780" s="221"/>
      <c r="J780" s="221"/>
      <c r="K780" s="42"/>
      <c r="L780" s="42"/>
      <c r="M780" s="46"/>
      <c r="N780" s="222"/>
      <c r="O780" s="223"/>
      <c r="P780" s="86"/>
      <c r="Q780" s="86"/>
      <c r="R780" s="86"/>
      <c r="S780" s="86"/>
      <c r="T780" s="86"/>
      <c r="U780" s="86"/>
      <c r="V780" s="86"/>
      <c r="W780" s="86"/>
      <c r="X780" s="86"/>
      <c r="Y780" s="87"/>
      <c r="Z780" s="40"/>
      <c r="AA780" s="40"/>
      <c r="AB780" s="40"/>
      <c r="AC780" s="40"/>
      <c r="AD780" s="40"/>
      <c r="AE780" s="40"/>
      <c r="AT780" s="19" t="s">
        <v>173</v>
      </c>
      <c r="AU780" s="19" t="s">
        <v>87</v>
      </c>
    </row>
    <row r="781" s="2" customFormat="1">
      <c r="A781" s="40"/>
      <c r="B781" s="41"/>
      <c r="C781" s="42"/>
      <c r="D781" s="219" t="s">
        <v>175</v>
      </c>
      <c r="E781" s="42"/>
      <c r="F781" s="226" t="s">
        <v>176</v>
      </c>
      <c r="G781" s="42"/>
      <c r="H781" s="42"/>
      <c r="I781" s="221"/>
      <c r="J781" s="221"/>
      <c r="K781" s="42"/>
      <c r="L781" s="42"/>
      <c r="M781" s="46"/>
      <c r="N781" s="222"/>
      <c r="O781" s="223"/>
      <c r="P781" s="86"/>
      <c r="Q781" s="86"/>
      <c r="R781" s="86"/>
      <c r="S781" s="86"/>
      <c r="T781" s="86"/>
      <c r="U781" s="86"/>
      <c r="V781" s="86"/>
      <c r="W781" s="86"/>
      <c r="X781" s="86"/>
      <c r="Y781" s="87"/>
      <c r="Z781" s="40"/>
      <c r="AA781" s="40"/>
      <c r="AB781" s="40"/>
      <c r="AC781" s="40"/>
      <c r="AD781" s="40"/>
      <c r="AE781" s="40"/>
      <c r="AT781" s="19" t="s">
        <v>175</v>
      </c>
      <c r="AU781" s="19" t="s">
        <v>87</v>
      </c>
    </row>
    <row r="782" s="13" customFormat="1">
      <c r="A782" s="13"/>
      <c r="B782" s="227"/>
      <c r="C782" s="228"/>
      <c r="D782" s="219" t="s">
        <v>177</v>
      </c>
      <c r="E782" s="229" t="s">
        <v>20</v>
      </c>
      <c r="F782" s="230" t="s">
        <v>954</v>
      </c>
      <c r="G782" s="228"/>
      <c r="H782" s="231">
        <v>7.25</v>
      </c>
      <c r="I782" s="232"/>
      <c r="J782" s="232"/>
      <c r="K782" s="228"/>
      <c r="L782" s="228"/>
      <c r="M782" s="233"/>
      <c r="N782" s="234"/>
      <c r="O782" s="235"/>
      <c r="P782" s="235"/>
      <c r="Q782" s="235"/>
      <c r="R782" s="235"/>
      <c r="S782" s="235"/>
      <c r="T782" s="235"/>
      <c r="U782" s="235"/>
      <c r="V782" s="235"/>
      <c r="W782" s="235"/>
      <c r="X782" s="235"/>
      <c r="Y782" s="236"/>
      <c r="Z782" s="13"/>
      <c r="AA782" s="13"/>
      <c r="AB782" s="13"/>
      <c r="AC782" s="13"/>
      <c r="AD782" s="13"/>
      <c r="AE782" s="13"/>
      <c r="AT782" s="237" t="s">
        <v>177</v>
      </c>
      <c r="AU782" s="237" t="s">
        <v>87</v>
      </c>
      <c r="AV782" s="13" t="s">
        <v>87</v>
      </c>
      <c r="AW782" s="13" t="s">
        <v>5</v>
      </c>
      <c r="AX782" s="13" t="s">
        <v>85</v>
      </c>
      <c r="AY782" s="237" t="s">
        <v>162</v>
      </c>
    </row>
    <row r="783" s="2" customFormat="1" ht="24.15" customHeight="1">
      <c r="A783" s="40"/>
      <c r="B783" s="41"/>
      <c r="C783" s="205" t="s">
        <v>955</v>
      </c>
      <c r="D783" s="272" t="s">
        <v>164</v>
      </c>
      <c r="E783" s="206" t="s">
        <v>956</v>
      </c>
      <c r="F783" s="207" t="s">
        <v>957</v>
      </c>
      <c r="G783" s="208" t="s">
        <v>90</v>
      </c>
      <c r="H783" s="209">
        <v>12.9</v>
      </c>
      <c r="I783" s="210"/>
      <c r="J783" s="210"/>
      <c r="K783" s="211">
        <f>ROUND(P783*H783,2)</f>
        <v>0</v>
      </c>
      <c r="L783" s="207" t="s">
        <v>168</v>
      </c>
      <c r="M783" s="46"/>
      <c r="N783" s="212" t="s">
        <v>20</v>
      </c>
      <c r="O783" s="213" t="s">
        <v>46</v>
      </c>
      <c r="P783" s="214">
        <f>I783+J783</f>
        <v>0</v>
      </c>
      <c r="Q783" s="214">
        <f>ROUND(I783*H783,2)</f>
        <v>0</v>
      </c>
      <c r="R783" s="214">
        <f>ROUND(J783*H783,2)</f>
        <v>0</v>
      </c>
      <c r="S783" s="86"/>
      <c r="T783" s="215">
        <f>S783*H783</f>
        <v>0</v>
      </c>
      <c r="U783" s="215">
        <v>0.00035</v>
      </c>
      <c r="V783" s="215">
        <f>U783*H783</f>
        <v>0.0045149999999999999</v>
      </c>
      <c r="W783" s="215">
        <v>0</v>
      </c>
      <c r="X783" s="215">
        <f>W783*H783</f>
        <v>0</v>
      </c>
      <c r="Y783" s="216" t="s">
        <v>20</v>
      </c>
      <c r="Z783" s="40"/>
      <c r="AA783" s="40"/>
      <c r="AB783" s="40"/>
      <c r="AC783" s="40"/>
      <c r="AD783" s="40"/>
      <c r="AE783" s="40"/>
      <c r="AR783" s="217" t="s">
        <v>290</v>
      </c>
      <c r="AT783" s="217" t="s">
        <v>164</v>
      </c>
      <c r="AU783" s="217" t="s">
        <v>87</v>
      </c>
      <c r="AY783" s="19" t="s">
        <v>162</v>
      </c>
      <c r="BE783" s="218">
        <f>IF(O783="základní",K783,0)</f>
        <v>0</v>
      </c>
      <c r="BF783" s="218">
        <f>IF(O783="snížená",K783,0)</f>
        <v>0</v>
      </c>
      <c r="BG783" s="218">
        <f>IF(O783="zákl. přenesená",K783,0)</f>
        <v>0</v>
      </c>
      <c r="BH783" s="218">
        <f>IF(O783="sníž. přenesená",K783,0)</f>
        <v>0</v>
      </c>
      <c r="BI783" s="218">
        <f>IF(O783="nulová",K783,0)</f>
        <v>0</v>
      </c>
      <c r="BJ783" s="19" t="s">
        <v>85</v>
      </c>
      <c r="BK783" s="218">
        <f>ROUND(P783*H783,2)</f>
        <v>0</v>
      </c>
      <c r="BL783" s="19" t="s">
        <v>290</v>
      </c>
      <c r="BM783" s="217" t="s">
        <v>958</v>
      </c>
    </row>
    <row r="784" s="2" customFormat="1">
      <c r="A784" s="40"/>
      <c r="B784" s="41"/>
      <c r="C784" s="42"/>
      <c r="D784" s="219" t="s">
        <v>171</v>
      </c>
      <c r="E784" s="42"/>
      <c r="F784" s="220" t="s">
        <v>959</v>
      </c>
      <c r="G784" s="42"/>
      <c r="H784" s="42"/>
      <c r="I784" s="221"/>
      <c r="J784" s="221"/>
      <c r="K784" s="42"/>
      <c r="L784" s="42"/>
      <c r="M784" s="46"/>
      <c r="N784" s="222"/>
      <c r="O784" s="223"/>
      <c r="P784" s="86"/>
      <c r="Q784" s="86"/>
      <c r="R784" s="86"/>
      <c r="S784" s="86"/>
      <c r="T784" s="86"/>
      <c r="U784" s="86"/>
      <c r="V784" s="86"/>
      <c r="W784" s="86"/>
      <c r="X784" s="86"/>
      <c r="Y784" s="87"/>
      <c r="Z784" s="40"/>
      <c r="AA784" s="40"/>
      <c r="AB784" s="40"/>
      <c r="AC784" s="40"/>
      <c r="AD784" s="40"/>
      <c r="AE784" s="40"/>
      <c r="AT784" s="19" t="s">
        <v>171</v>
      </c>
      <c r="AU784" s="19" t="s">
        <v>87</v>
      </c>
    </row>
    <row r="785" s="2" customFormat="1">
      <c r="A785" s="40"/>
      <c r="B785" s="41"/>
      <c r="C785" s="42"/>
      <c r="D785" s="224" t="s">
        <v>173</v>
      </c>
      <c r="E785" s="42"/>
      <c r="F785" s="225" t="s">
        <v>960</v>
      </c>
      <c r="G785" s="42"/>
      <c r="H785" s="42"/>
      <c r="I785" s="221"/>
      <c r="J785" s="221"/>
      <c r="K785" s="42"/>
      <c r="L785" s="42"/>
      <c r="M785" s="46"/>
      <c r="N785" s="222"/>
      <c r="O785" s="223"/>
      <c r="P785" s="86"/>
      <c r="Q785" s="86"/>
      <c r="R785" s="86"/>
      <c r="S785" s="86"/>
      <c r="T785" s="86"/>
      <c r="U785" s="86"/>
      <c r="V785" s="86"/>
      <c r="W785" s="86"/>
      <c r="X785" s="86"/>
      <c r="Y785" s="87"/>
      <c r="Z785" s="40"/>
      <c r="AA785" s="40"/>
      <c r="AB785" s="40"/>
      <c r="AC785" s="40"/>
      <c r="AD785" s="40"/>
      <c r="AE785" s="40"/>
      <c r="AT785" s="19" t="s">
        <v>173</v>
      </c>
      <c r="AU785" s="19" t="s">
        <v>87</v>
      </c>
    </row>
    <row r="786" s="2" customFormat="1">
      <c r="A786" s="40"/>
      <c r="B786" s="41"/>
      <c r="C786" s="42"/>
      <c r="D786" s="219" t="s">
        <v>175</v>
      </c>
      <c r="E786" s="42"/>
      <c r="F786" s="226" t="s">
        <v>176</v>
      </c>
      <c r="G786" s="42"/>
      <c r="H786" s="42"/>
      <c r="I786" s="221"/>
      <c r="J786" s="221"/>
      <c r="K786" s="42"/>
      <c r="L786" s="42"/>
      <c r="M786" s="46"/>
      <c r="N786" s="222"/>
      <c r="O786" s="223"/>
      <c r="P786" s="86"/>
      <c r="Q786" s="86"/>
      <c r="R786" s="86"/>
      <c r="S786" s="86"/>
      <c r="T786" s="86"/>
      <c r="U786" s="86"/>
      <c r="V786" s="86"/>
      <c r="W786" s="86"/>
      <c r="X786" s="86"/>
      <c r="Y786" s="87"/>
      <c r="Z786" s="40"/>
      <c r="AA786" s="40"/>
      <c r="AB786" s="40"/>
      <c r="AC786" s="40"/>
      <c r="AD786" s="40"/>
      <c r="AE786" s="40"/>
      <c r="AT786" s="19" t="s">
        <v>175</v>
      </c>
      <c r="AU786" s="19" t="s">
        <v>87</v>
      </c>
    </row>
    <row r="787" s="13" customFormat="1">
      <c r="A787" s="13"/>
      <c r="B787" s="227"/>
      <c r="C787" s="228"/>
      <c r="D787" s="219" t="s">
        <v>177</v>
      </c>
      <c r="E787" s="229" t="s">
        <v>20</v>
      </c>
      <c r="F787" s="230" t="s">
        <v>961</v>
      </c>
      <c r="G787" s="228"/>
      <c r="H787" s="231">
        <v>8.9000000000000004</v>
      </c>
      <c r="I787" s="232"/>
      <c r="J787" s="232"/>
      <c r="K787" s="228"/>
      <c r="L787" s="228"/>
      <c r="M787" s="233"/>
      <c r="N787" s="234"/>
      <c r="O787" s="235"/>
      <c r="P787" s="235"/>
      <c r="Q787" s="235"/>
      <c r="R787" s="235"/>
      <c r="S787" s="235"/>
      <c r="T787" s="235"/>
      <c r="U787" s="235"/>
      <c r="V787" s="235"/>
      <c r="W787" s="235"/>
      <c r="X787" s="235"/>
      <c r="Y787" s="236"/>
      <c r="Z787" s="13"/>
      <c r="AA787" s="13"/>
      <c r="AB787" s="13"/>
      <c r="AC787" s="13"/>
      <c r="AD787" s="13"/>
      <c r="AE787" s="13"/>
      <c r="AT787" s="237" t="s">
        <v>177</v>
      </c>
      <c r="AU787" s="237" t="s">
        <v>87</v>
      </c>
      <c r="AV787" s="13" t="s">
        <v>87</v>
      </c>
      <c r="AW787" s="13" t="s">
        <v>5</v>
      </c>
      <c r="AX787" s="13" t="s">
        <v>77</v>
      </c>
      <c r="AY787" s="237" t="s">
        <v>162</v>
      </c>
    </row>
    <row r="788" s="13" customFormat="1">
      <c r="A788" s="13"/>
      <c r="B788" s="227"/>
      <c r="C788" s="228"/>
      <c r="D788" s="219" t="s">
        <v>177</v>
      </c>
      <c r="E788" s="229" t="s">
        <v>20</v>
      </c>
      <c r="F788" s="230" t="s">
        <v>962</v>
      </c>
      <c r="G788" s="228"/>
      <c r="H788" s="231">
        <v>4</v>
      </c>
      <c r="I788" s="232"/>
      <c r="J788" s="232"/>
      <c r="K788" s="228"/>
      <c r="L788" s="228"/>
      <c r="M788" s="233"/>
      <c r="N788" s="234"/>
      <c r="O788" s="235"/>
      <c r="P788" s="235"/>
      <c r="Q788" s="235"/>
      <c r="R788" s="235"/>
      <c r="S788" s="235"/>
      <c r="T788" s="235"/>
      <c r="U788" s="235"/>
      <c r="V788" s="235"/>
      <c r="W788" s="235"/>
      <c r="X788" s="235"/>
      <c r="Y788" s="236"/>
      <c r="Z788" s="13"/>
      <c r="AA788" s="13"/>
      <c r="AB788" s="13"/>
      <c r="AC788" s="13"/>
      <c r="AD788" s="13"/>
      <c r="AE788" s="13"/>
      <c r="AT788" s="237" t="s">
        <v>177</v>
      </c>
      <c r="AU788" s="237" t="s">
        <v>87</v>
      </c>
      <c r="AV788" s="13" t="s">
        <v>87</v>
      </c>
      <c r="AW788" s="13" t="s">
        <v>5</v>
      </c>
      <c r="AX788" s="13" t="s">
        <v>77</v>
      </c>
      <c r="AY788" s="237" t="s">
        <v>162</v>
      </c>
    </row>
    <row r="789" s="15" customFormat="1">
      <c r="A789" s="15"/>
      <c r="B789" s="248"/>
      <c r="C789" s="249"/>
      <c r="D789" s="219" t="s">
        <v>177</v>
      </c>
      <c r="E789" s="250" t="s">
        <v>20</v>
      </c>
      <c r="F789" s="251" t="s">
        <v>195</v>
      </c>
      <c r="G789" s="249"/>
      <c r="H789" s="252">
        <v>12.9</v>
      </c>
      <c r="I789" s="253"/>
      <c r="J789" s="253"/>
      <c r="K789" s="249"/>
      <c r="L789" s="249"/>
      <c r="M789" s="254"/>
      <c r="N789" s="255"/>
      <c r="O789" s="256"/>
      <c r="P789" s="256"/>
      <c r="Q789" s="256"/>
      <c r="R789" s="256"/>
      <c r="S789" s="256"/>
      <c r="T789" s="256"/>
      <c r="U789" s="256"/>
      <c r="V789" s="256"/>
      <c r="W789" s="256"/>
      <c r="X789" s="256"/>
      <c r="Y789" s="257"/>
      <c r="Z789" s="15"/>
      <c r="AA789" s="15"/>
      <c r="AB789" s="15"/>
      <c r="AC789" s="15"/>
      <c r="AD789" s="15"/>
      <c r="AE789" s="15"/>
      <c r="AT789" s="258" t="s">
        <v>177</v>
      </c>
      <c r="AU789" s="258" t="s">
        <v>87</v>
      </c>
      <c r="AV789" s="15" t="s">
        <v>169</v>
      </c>
      <c r="AW789" s="15" t="s">
        <v>5</v>
      </c>
      <c r="AX789" s="15" t="s">
        <v>85</v>
      </c>
      <c r="AY789" s="258" t="s">
        <v>162</v>
      </c>
    </row>
    <row r="790" s="2" customFormat="1" ht="24.15" customHeight="1">
      <c r="A790" s="40"/>
      <c r="B790" s="41"/>
      <c r="C790" s="262" t="s">
        <v>963</v>
      </c>
      <c r="D790" s="274" t="s">
        <v>269</v>
      </c>
      <c r="E790" s="263" t="s">
        <v>964</v>
      </c>
      <c r="F790" s="264" t="s">
        <v>965</v>
      </c>
      <c r="G790" s="265" t="s">
        <v>240</v>
      </c>
      <c r="H790" s="266">
        <v>54</v>
      </c>
      <c r="I790" s="267"/>
      <c r="J790" s="268"/>
      <c r="K790" s="269">
        <f>ROUND(P790*H790,2)</f>
        <v>0</v>
      </c>
      <c r="L790" s="264" t="s">
        <v>168</v>
      </c>
      <c r="M790" s="270"/>
      <c r="N790" s="271" t="s">
        <v>20</v>
      </c>
      <c r="O790" s="213" t="s">
        <v>46</v>
      </c>
      <c r="P790" s="214">
        <f>I790+J790</f>
        <v>0</v>
      </c>
      <c r="Q790" s="214">
        <f>ROUND(I790*H790,2)</f>
        <v>0</v>
      </c>
      <c r="R790" s="214">
        <f>ROUND(J790*H790,2)</f>
        <v>0</v>
      </c>
      <c r="S790" s="86"/>
      <c r="T790" s="215">
        <f>S790*H790</f>
        <v>0</v>
      </c>
      <c r="U790" s="215">
        <v>0.00054000000000000001</v>
      </c>
      <c r="V790" s="215">
        <f>U790*H790</f>
        <v>0.029160000000000002</v>
      </c>
      <c r="W790" s="215">
        <v>0</v>
      </c>
      <c r="X790" s="215">
        <f>W790*H790</f>
        <v>0</v>
      </c>
      <c r="Y790" s="216" t="s">
        <v>20</v>
      </c>
      <c r="Z790" s="40"/>
      <c r="AA790" s="40"/>
      <c r="AB790" s="40"/>
      <c r="AC790" s="40"/>
      <c r="AD790" s="40"/>
      <c r="AE790" s="40"/>
      <c r="AR790" s="217" t="s">
        <v>427</v>
      </c>
      <c r="AT790" s="217" t="s">
        <v>269</v>
      </c>
      <c r="AU790" s="217" t="s">
        <v>87</v>
      </c>
      <c r="AY790" s="19" t="s">
        <v>162</v>
      </c>
      <c r="BE790" s="218">
        <f>IF(O790="základní",K790,0)</f>
        <v>0</v>
      </c>
      <c r="BF790" s="218">
        <f>IF(O790="snížená",K790,0)</f>
        <v>0</v>
      </c>
      <c r="BG790" s="218">
        <f>IF(O790="zákl. přenesená",K790,0)</f>
        <v>0</v>
      </c>
      <c r="BH790" s="218">
        <f>IF(O790="sníž. přenesená",K790,0)</f>
        <v>0</v>
      </c>
      <c r="BI790" s="218">
        <f>IF(O790="nulová",K790,0)</f>
        <v>0</v>
      </c>
      <c r="BJ790" s="19" t="s">
        <v>85</v>
      </c>
      <c r="BK790" s="218">
        <f>ROUND(P790*H790,2)</f>
        <v>0</v>
      </c>
      <c r="BL790" s="19" t="s">
        <v>290</v>
      </c>
      <c r="BM790" s="217" t="s">
        <v>966</v>
      </c>
    </row>
    <row r="791" s="2" customFormat="1">
      <c r="A791" s="40"/>
      <c r="B791" s="41"/>
      <c r="C791" s="42"/>
      <c r="D791" s="219" t="s">
        <v>171</v>
      </c>
      <c r="E791" s="42"/>
      <c r="F791" s="220" t="s">
        <v>965</v>
      </c>
      <c r="G791" s="42"/>
      <c r="H791" s="42"/>
      <c r="I791" s="221"/>
      <c r="J791" s="221"/>
      <c r="K791" s="42"/>
      <c r="L791" s="42"/>
      <c r="M791" s="46"/>
      <c r="N791" s="222"/>
      <c r="O791" s="223"/>
      <c r="P791" s="86"/>
      <c r="Q791" s="86"/>
      <c r="R791" s="86"/>
      <c r="S791" s="86"/>
      <c r="T791" s="86"/>
      <c r="U791" s="86"/>
      <c r="V791" s="86"/>
      <c r="W791" s="86"/>
      <c r="X791" s="86"/>
      <c r="Y791" s="87"/>
      <c r="Z791" s="40"/>
      <c r="AA791" s="40"/>
      <c r="AB791" s="40"/>
      <c r="AC791" s="40"/>
      <c r="AD791" s="40"/>
      <c r="AE791" s="40"/>
      <c r="AT791" s="19" t="s">
        <v>171</v>
      </c>
      <c r="AU791" s="19" t="s">
        <v>87</v>
      </c>
    </row>
    <row r="792" s="2" customFormat="1">
      <c r="A792" s="40"/>
      <c r="B792" s="41"/>
      <c r="C792" s="42"/>
      <c r="D792" s="219" t="s">
        <v>175</v>
      </c>
      <c r="E792" s="42"/>
      <c r="F792" s="226" t="s">
        <v>176</v>
      </c>
      <c r="G792" s="42"/>
      <c r="H792" s="42"/>
      <c r="I792" s="221"/>
      <c r="J792" s="221"/>
      <c r="K792" s="42"/>
      <c r="L792" s="42"/>
      <c r="M792" s="46"/>
      <c r="N792" s="222"/>
      <c r="O792" s="223"/>
      <c r="P792" s="86"/>
      <c r="Q792" s="86"/>
      <c r="R792" s="86"/>
      <c r="S792" s="86"/>
      <c r="T792" s="86"/>
      <c r="U792" s="86"/>
      <c r="V792" s="86"/>
      <c r="W792" s="86"/>
      <c r="X792" s="86"/>
      <c r="Y792" s="87"/>
      <c r="Z792" s="40"/>
      <c r="AA792" s="40"/>
      <c r="AB792" s="40"/>
      <c r="AC792" s="40"/>
      <c r="AD792" s="40"/>
      <c r="AE792" s="40"/>
      <c r="AT792" s="19" t="s">
        <v>175</v>
      </c>
      <c r="AU792" s="19" t="s">
        <v>87</v>
      </c>
    </row>
    <row r="793" s="13" customFormat="1">
      <c r="A793" s="13"/>
      <c r="B793" s="227"/>
      <c r="C793" s="228"/>
      <c r="D793" s="219" t="s">
        <v>177</v>
      </c>
      <c r="E793" s="229" t="s">
        <v>20</v>
      </c>
      <c r="F793" s="230" t="s">
        <v>967</v>
      </c>
      <c r="G793" s="228"/>
      <c r="H793" s="231">
        <v>38</v>
      </c>
      <c r="I793" s="232"/>
      <c r="J793" s="232"/>
      <c r="K793" s="228"/>
      <c r="L793" s="228"/>
      <c r="M793" s="233"/>
      <c r="N793" s="234"/>
      <c r="O793" s="235"/>
      <c r="P793" s="235"/>
      <c r="Q793" s="235"/>
      <c r="R793" s="235"/>
      <c r="S793" s="235"/>
      <c r="T793" s="235"/>
      <c r="U793" s="235"/>
      <c r="V793" s="235"/>
      <c r="W793" s="235"/>
      <c r="X793" s="235"/>
      <c r="Y793" s="236"/>
      <c r="Z793" s="13"/>
      <c r="AA793" s="13"/>
      <c r="AB793" s="13"/>
      <c r="AC793" s="13"/>
      <c r="AD793" s="13"/>
      <c r="AE793" s="13"/>
      <c r="AT793" s="237" t="s">
        <v>177</v>
      </c>
      <c r="AU793" s="237" t="s">
        <v>87</v>
      </c>
      <c r="AV793" s="13" t="s">
        <v>87</v>
      </c>
      <c r="AW793" s="13" t="s">
        <v>5</v>
      </c>
      <c r="AX793" s="13" t="s">
        <v>77</v>
      </c>
      <c r="AY793" s="237" t="s">
        <v>162</v>
      </c>
    </row>
    <row r="794" s="13" customFormat="1">
      <c r="A794" s="13"/>
      <c r="B794" s="227"/>
      <c r="C794" s="228"/>
      <c r="D794" s="219" t="s">
        <v>177</v>
      </c>
      <c r="E794" s="229" t="s">
        <v>20</v>
      </c>
      <c r="F794" s="230" t="s">
        <v>968</v>
      </c>
      <c r="G794" s="228"/>
      <c r="H794" s="231">
        <v>16</v>
      </c>
      <c r="I794" s="232"/>
      <c r="J794" s="232"/>
      <c r="K794" s="228"/>
      <c r="L794" s="228"/>
      <c r="M794" s="233"/>
      <c r="N794" s="234"/>
      <c r="O794" s="235"/>
      <c r="P794" s="235"/>
      <c r="Q794" s="235"/>
      <c r="R794" s="235"/>
      <c r="S794" s="235"/>
      <c r="T794" s="235"/>
      <c r="U794" s="235"/>
      <c r="V794" s="235"/>
      <c r="W794" s="235"/>
      <c r="X794" s="235"/>
      <c r="Y794" s="236"/>
      <c r="Z794" s="13"/>
      <c r="AA794" s="13"/>
      <c r="AB794" s="13"/>
      <c r="AC794" s="13"/>
      <c r="AD794" s="13"/>
      <c r="AE794" s="13"/>
      <c r="AT794" s="237" t="s">
        <v>177</v>
      </c>
      <c r="AU794" s="237" t="s">
        <v>87</v>
      </c>
      <c r="AV794" s="13" t="s">
        <v>87</v>
      </c>
      <c r="AW794" s="13" t="s">
        <v>5</v>
      </c>
      <c r="AX794" s="13" t="s">
        <v>77</v>
      </c>
      <c r="AY794" s="237" t="s">
        <v>162</v>
      </c>
    </row>
    <row r="795" s="15" customFormat="1">
      <c r="A795" s="15"/>
      <c r="B795" s="248"/>
      <c r="C795" s="249"/>
      <c r="D795" s="219" t="s">
        <v>177</v>
      </c>
      <c r="E795" s="250" t="s">
        <v>20</v>
      </c>
      <c r="F795" s="251" t="s">
        <v>195</v>
      </c>
      <c r="G795" s="249"/>
      <c r="H795" s="252">
        <v>54</v>
      </c>
      <c r="I795" s="253"/>
      <c r="J795" s="253"/>
      <c r="K795" s="249"/>
      <c r="L795" s="249"/>
      <c r="M795" s="254"/>
      <c r="N795" s="255"/>
      <c r="O795" s="256"/>
      <c r="P795" s="256"/>
      <c r="Q795" s="256"/>
      <c r="R795" s="256"/>
      <c r="S795" s="256"/>
      <c r="T795" s="256"/>
      <c r="U795" s="256"/>
      <c r="V795" s="256"/>
      <c r="W795" s="256"/>
      <c r="X795" s="256"/>
      <c r="Y795" s="257"/>
      <c r="Z795" s="15"/>
      <c r="AA795" s="15"/>
      <c r="AB795" s="15"/>
      <c r="AC795" s="15"/>
      <c r="AD795" s="15"/>
      <c r="AE795" s="15"/>
      <c r="AT795" s="258" t="s">
        <v>177</v>
      </c>
      <c r="AU795" s="258" t="s">
        <v>87</v>
      </c>
      <c r="AV795" s="15" t="s">
        <v>169</v>
      </c>
      <c r="AW795" s="15" t="s">
        <v>5</v>
      </c>
      <c r="AX795" s="15" t="s">
        <v>85</v>
      </c>
      <c r="AY795" s="258" t="s">
        <v>162</v>
      </c>
    </row>
    <row r="796" s="2" customFormat="1" ht="24.15" customHeight="1">
      <c r="A796" s="40"/>
      <c r="B796" s="41"/>
      <c r="C796" s="205" t="s">
        <v>969</v>
      </c>
      <c r="D796" s="272" t="s">
        <v>164</v>
      </c>
      <c r="E796" s="206" t="s">
        <v>970</v>
      </c>
      <c r="F796" s="207" t="s">
        <v>971</v>
      </c>
      <c r="G796" s="208" t="s">
        <v>90</v>
      </c>
      <c r="H796" s="209">
        <v>35.100000000000001</v>
      </c>
      <c r="I796" s="210"/>
      <c r="J796" s="210"/>
      <c r="K796" s="211">
        <f>ROUND(P796*H796,2)</f>
        <v>0</v>
      </c>
      <c r="L796" s="207" t="s">
        <v>168</v>
      </c>
      <c r="M796" s="46"/>
      <c r="N796" s="212" t="s">
        <v>20</v>
      </c>
      <c r="O796" s="213" t="s">
        <v>46</v>
      </c>
      <c r="P796" s="214">
        <f>I796+J796</f>
        <v>0</v>
      </c>
      <c r="Q796" s="214">
        <f>ROUND(I796*H796,2)</f>
        <v>0</v>
      </c>
      <c r="R796" s="214">
        <f>ROUND(J796*H796,2)</f>
        <v>0</v>
      </c>
      <c r="S796" s="86"/>
      <c r="T796" s="215">
        <f>S796*H796</f>
        <v>0</v>
      </c>
      <c r="U796" s="215">
        <v>0.00040999999999999999</v>
      </c>
      <c r="V796" s="215">
        <f>U796*H796</f>
        <v>0.014391000000000001</v>
      </c>
      <c r="W796" s="215">
        <v>0</v>
      </c>
      <c r="X796" s="215">
        <f>W796*H796</f>
        <v>0</v>
      </c>
      <c r="Y796" s="216" t="s">
        <v>20</v>
      </c>
      <c r="Z796" s="40"/>
      <c r="AA796" s="40"/>
      <c r="AB796" s="40"/>
      <c r="AC796" s="40"/>
      <c r="AD796" s="40"/>
      <c r="AE796" s="40"/>
      <c r="AR796" s="217" t="s">
        <v>290</v>
      </c>
      <c r="AT796" s="217" t="s">
        <v>164</v>
      </c>
      <c r="AU796" s="217" t="s">
        <v>87</v>
      </c>
      <c r="AY796" s="19" t="s">
        <v>162</v>
      </c>
      <c r="BE796" s="218">
        <f>IF(O796="základní",K796,0)</f>
        <v>0</v>
      </c>
      <c r="BF796" s="218">
        <f>IF(O796="snížená",K796,0)</f>
        <v>0</v>
      </c>
      <c r="BG796" s="218">
        <f>IF(O796="zákl. přenesená",K796,0)</f>
        <v>0</v>
      </c>
      <c r="BH796" s="218">
        <f>IF(O796="sníž. přenesená",K796,0)</f>
        <v>0</v>
      </c>
      <c r="BI796" s="218">
        <f>IF(O796="nulová",K796,0)</f>
        <v>0</v>
      </c>
      <c r="BJ796" s="19" t="s">
        <v>85</v>
      </c>
      <c r="BK796" s="218">
        <f>ROUND(P796*H796,2)</f>
        <v>0</v>
      </c>
      <c r="BL796" s="19" t="s">
        <v>290</v>
      </c>
      <c r="BM796" s="217" t="s">
        <v>972</v>
      </c>
    </row>
    <row r="797" s="2" customFormat="1">
      <c r="A797" s="40"/>
      <c r="B797" s="41"/>
      <c r="C797" s="42"/>
      <c r="D797" s="219" t="s">
        <v>171</v>
      </c>
      <c r="E797" s="42"/>
      <c r="F797" s="220" t="s">
        <v>973</v>
      </c>
      <c r="G797" s="42"/>
      <c r="H797" s="42"/>
      <c r="I797" s="221"/>
      <c r="J797" s="221"/>
      <c r="K797" s="42"/>
      <c r="L797" s="42"/>
      <c r="M797" s="46"/>
      <c r="N797" s="222"/>
      <c r="O797" s="223"/>
      <c r="P797" s="86"/>
      <c r="Q797" s="86"/>
      <c r="R797" s="86"/>
      <c r="S797" s="86"/>
      <c r="T797" s="86"/>
      <c r="U797" s="86"/>
      <c r="V797" s="86"/>
      <c r="W797" s="86"/>
      <c r="X797" s="86"/>
      <c r="Y797" s="87"/>
      <c r="Z797" s="40"/>
      <c r="AA797" s="40"/>
      <c r="AB797" s="40"/>
      <c r="AC797" s="40"/>
      <c r="AD797" s="40"/>
      <c r="AE797" s="40"/>
      <c r="AT797" s="19" t="s">
        <v>171</v>
      </c>
      <c r="AU797" s="19" t="s">
        <v>87</v>
      </c>
    </row>
    <row r="798" s="2" customFormat="1">
      <c r="A798" s="40"/>
      <c r="B798" s="41"/>
      <c r="C798" s="42"/>
      <c r="D798" s="224" t="s">
        <v>173</v>
      </c>
      <c r="E798" s="42"/>
      <c r="F798" s="225" t="s">
        <v>974</v>
      </c>
      <c r="G798" s="42"/>
      <c r="H798" s="42"/>
      <c r="I798" s="221"/>
      <c r="J798" s="221"/>
      <c r="K798" s="42"/>
      <c r="L798" s="42"/>
      <c r="M798" s="46"/>
      <c r="N798" s="222"/>
      <c r="O798" s="223"/>
      <c r="P798" s="86"/>
      <c r="Q798" s="86"/>
      <c r="R798" s="86"/>
      <c r="S798" s="86"/>
      <c r="T798" s="86"/>
      <c r="U798" s="86"/>
      <c r="V798" s="86"/>
      <c r="W798" s="86"/>
      <c r="X798" s="86"/>
      <c r="Y798" s="87"/>
      <c r="Z798" s="40"/>
      <c r="AA798" s="40"/>
      <c r="AB798" s="40"/>
      <c r="AC798" s="40"/>
      <c r="AD798" s="40"/>
      <c r="AE798" s="40"/>
      <c r="AT798" s="19" t="s">
        <v>173</v>
      </c>
      <c r="AU798" s="19" t="s">
        <v>87</v>
      </c>
    </row>
    <row r="799" s="2" customFormat="1">
      <c r="A799" s="40"/>
      <c r="B799" s="41"/>
      <c r="C799" s="42"/>
      <c r="D799" s="219" t="s">
        <v>175</v>
      </c>
      <c r="E799" s="42"/>
      <c r="F799" s="226" t="s">
        <v>176</v>
      </c>
      <c r="G799" s="42"/>
      <c r="H799" s="42"/>
      <c r="I799" s="221"/>
      <c r="J799" s="221"/>
      <c r="K799" s="42"/>
      <c r="L799" s="42"/>
      <c r="M799" s="46"/>
      <c r="N799" s="222"/>
      <c r="O799" s="223"/>
      <c r="P799" s="86"/>
      <c r="Q799" s="86"/>
      <c r="R799" s="86"/>
      <c r="S799" s="86"/>
      <c r="T799" s="86"/>
      <c r="U799" s="86"/>
      <c r="V799" s="86"/>
      <c r="W799" s="86"/>
      <c r="X799" s="86"/>
      <c r="Y799" s="87"/>
      <c r="Z799" s="40"/>
      <c r="AA799" s="40"/>
      <c r="AB799" s="40"/>
      <c r="AC799" s="40"/>
      <c r="AD799" s="40"/>
      <c r="AE799" s="40"/>
      <c r="AT799" s="19" t="s">
        <v>175</v>
      </c>
      <c r="AU799" s="19" t="s">
        <v>87</v>
      </c>
    </row>
    <row r="800" s="13" customFormat="1">
      <c r="A800" s="13"/>
      <c r="B800" s="227"/>
      <c r="C800" s="228"/>
      <c r="D800" s="219" t="s">
        <v>177</v>
      </c>
      <c r="E800" s="229" t="s">
        <v>20</v>
      </c>
      <c r="F800" s="230" t="s">
        <v>975</v>
      </c>
      <c r="G800" s="228"/>
      <c r="H800" s="231">
        <v>24.699999999999999</v>
      </c>
      <c r="I800" s="232"/>
      <c r="J800" s="232"/>
      <c r="K800" s="228"/>
      <c r="L800" s="228"/>
      <c r="M800" s="233"/>
      <c r="N800" s="234"/>
      <c r="O800" s="235"/>
      <c r="P800" s="235"/>
      <c r="Q800" s="235"/>
      <c r="R800" s="235"/>
      <c r="S800" s="235"/>
      <c r="T800" s="235"/>
      <c r="U800" s="235"/>
      <c r="V800" s="235"/>
      <c r="W800" s="235"/>
      <c r="X800" s="235"/>
      <c r="Y800" s="236"/>
      <c r="Z800" s="13"/>
      <c r="AA800" s="13"/>
      <c r="AB800" s="13"/>
      <c r="AC800" s="13"/>
      <c r="AD800" s="13"/>
      <c r="AE800" s="13"/>
      <c r="AT800" s="237" t="s">
        <v>177</v>
      </c>
      <c r="AU800" s="237" t="s">
        <v>87</v>
      </c>
      <c r="AV800" s="13" t="s">
        <v>87</v>
      </c>
      <c r="AW800" s="13" t="s">
        <v>5</v>
      </c>
      <c r="AX800" s="13" t="s">
        <v>77</v>
      </c>
      <c r="AY800" s="237" t="s">
        <v>162</v>
      </c>
    </row>
    <row r="801" s="13" customFormat="1">
      <c r="A801" s="13"/>
      <c r="B801" s="227"/>
      <c r="C801" s="228"/>
      <c r="D801" s="219" t="s">
        <v>177</v>
      </c>
      <c r="E801" s="229" t="s">
        <v>20</v>
      </c>
      <c r="F801" s="230" t="s">
        <v>976</v>
      </c>
      <c r="G801" s="228"/>
      <c r="H801" s="231">
        <v>10.4</v>
      </c>
      <c r="I801" s="232"/>
      <c r="J801" s="232"/>
      <c r="K801" s="228"/>
      <c r="L801" s="228"/>
      <c r="M801" s="233"/>
      <c r="N801" s="234"/>
      <c r="O801" s="235"/>
      <c r="P801" s="235"/>
      <c r="Q801" s="235"/>
      <c r="R801" s="235"/>
      <c r="S801" s="235"/>
      <c r="T801" s="235"/>
      <c r="U801" s="235"/>
      <c r="V801" s="235"/>
      <c r="W801" s="235"/>
      <c r="X801" s="235"/>
      <c r="Y801" s="236"/>
      <c r="Z801" s="13"/>
      <c r="AA801" s="13"/>
      <c r="AB801" s="13"/>
      <c r="AC801" s="13"/>
      <c r="AD801" s="13"/>
      <c r="AE801" s="13"/>
      <c r="AT801" s="237" t="s">
        <v>177</v>
      </c>
      <c r="AU801" s="237" t="s">
        <v>87</v>
      </c>
      <c r="AV801" s="13" t="s">
        <v>87</v>
      </c>
      <c r="AW801" s="13" t="s">
        <v>5</v>
      </c>
      <c r="AX801" s="13" t="s">
        <v>77</v>
      </c>
      <c r="AY801" s="237" t="s">
        <v>162</v>
      </c>
    </row>
    <row r="802" s="15" customFormat="1">
      <c r="A802" s="15"/>
      <c r="B802" s="248"/>
      <c r="C802" s="249"/>
      <c r="D802" s="219" t="s">
        <v>177</v>
      </c>
      <c r="E802" s="250" t="s">
        <v>20</v>
      </c>
      <c r="F802" s="251" t="s">
        <v>195</v>
      </c>
      <c r="G802" s="249"/>
      <c r="H802" s="252">
        <v>35.100000000000001</v>
      </c>
      <c r="I802" s="253"/>
      <c r="J802" s="253"/>
      <c r="K802" s="249"/>
      <c r="L802" s="249"/>
      <c r="M802" s="254"/>
      <c r="N802" s="255"/>
      <c r="O802" s="256"/>
      <c r="P802" s="256"/>
      <c r="Q802" s="256"/>
      <c r="R802" s="256"/>
      <c r="S802" s="256"/>
      <c r="T802" s="256"/>
      <c r="U802" s="256"/>
      <c r="V802" s="256"/>
      <c r="W802" s="256"/>
      <c r="X802" s="256"/>
      <c r="Y802" s="257"/>
      <c r="Z802" s="15"/>
      <c r="AA802" s="15"/>
      <c r="AB802" s="15"/>
      <c r="AC802" s="15"/>
      <c r="AD802" s="15"/>
      <c r="AE802" s="15"/>
      <c r="AT802" s="258" t="s">
        <v>177</v>
      </c>
      <c r="AU802" s="258" t="s">
        <v>87</v>
      </c>
      <c r="AV802" s="15" t="s">
        <v>169</v>
      </c>
      <c r="AW802" s="15" t="s">
        <v>5</v>
      </c>
      <c r="AX802" s="15" t="s">
        <v>85</v>
      </c>
      <c r="AY802" s="258" t="s">
        <v>162</v>
      </c>
    </row>
    <row r="803" s="2" customFormat="1" ht="24.15" customHeight="1">
      <c r="A803" s="40"/>
      <c r="B803" s="41"/>
      <c r="C803" s="262" t="s">
        <v>977</v>
      </c>
      <c r="D803" s="274" t="s">
        <v>269</v>
      </c>
      <c r="E803" s="263" t="s">
        <v>978</v>
      </c>
      <c r="F803" s="264" t="s">
        <v>979</v>
      </c>
      <c r="G803" s="265" t="s">
        <v>90</v>
      </c>
      <c r="H803" s="266">
        <v>36.854999999999997</v>
      </c>
      <c r="I803" s="267"/>
      <c r="J803" s="268"/>
      <c r="K803" s="269">
        <f>ROUND(P803*H803,2)</f>
        <v>0</v>
      </c>
      <c r="L803" s="264" t="s">
        <v>168</v>
      </c>
      <c r="M803" s="270"/>
      <c r="N803" s="271" t="s">
        <v>20</v>
      </c>
      <c r="O803" s="213" t="s">
        <v>46</v>
      </c>
      <c r="P803" s="214">
        <f>I803+J803</f>
        <v>0</v>
      </c>
      <c r="Q803" s="214">
        <f>ROUND(I803*H803,2)</f>
        <v>0</v>
      </c>
      <c r="R803" s="214">
        <f>ROUND(J803*H803,2)</f>
        <v>0</v>
      </c>
      <c r="S803" s="86"/>
      <c r="T803" s="215">
        <f>S803*H803</f>
        <v>0</v>
      </c>
      <c r="U803" s="215">
        <v>0.0089999999999999993</v>
      </c>
      <c r="V803" s="215">
        <f>U803*H803</f>
        <v>0.33169499999999996</v>
      </c>
      <c r="W803" s="215">
        <v>0</v>
      </c>
      <c r="X803" s="215">
        <f>W803*H803</f>
        <v>0</v>
      </c>
      <c r="Y803" s="216" t="s">
        <v>20</v>
      </c>
      <c r="Z803" s="40"/>
      <c r="AA803" s="40"/>
      <c r="AB803" s="40"/>
      <c r="AC803" s="40"/>
      <c r="AD803" s="40"/>
      <c r="AE803" s="40"/>
      <c r="AR803" s="217" t="s">
        <v>427</v>
      </c>
      <c r="AT803" s="217" t="s">
        <v>269</v>
      </c>
      <c r="AU803" s="217" t="s">
        <v>87</v>
      </c>
      <c r="AY803" s="19" t="s">
        <v>162</v>
      </c>
      <c r="BE803" s="218">
        <f>IF(O803="základní",K803,0)</f>
        <v>0</v>
      </c>
      <c r="BF803" s="218">
        <f>IF(O803="snížená",K803,0)</f>
        <v>0</v>
      </c>
      <c r="BG803" s="218">
        <f>IF(O803="zákl. přenesená",K803,0)</f>
        <v>0</v>
      </c>
      <c r="BH803" s="218">
        <f>IF(O803="sníž. přenesená",K803,0)</f>
        <v>0</v>
      </c>
      <c r="BI803" s="218">
        <f>IF(O803="nulová",K803,0)</f>
        <v>0</v>
      </c>
      <c r="BJ803" s="19" t="s">
        <v>85</v>
      </c>
      <c r="BK803" s="218">
        <f>ROUND(P803*H803,2)</f>
        <v>0</v>
      </c>
      <c r="BL803" s="19" t="s">
        <v>290</v>
      </c>
      <c r="BM803" s="217" t="s">
        <v>980</v>
      </c>
    </row>
    <row r="804" s="2" customFormat="1">
      <c r="A804" s="40"/>
      <c r="B804" s="41"/>
      <c r="C804" s="42"/>
      <c r="D804" s="219" t="s">
        <v>171</v>
      </c>
      <c r="E804" s="42"/>
      <c r="F804" s="220" t="s">
        <v>979</v>
      </c>
      <c r="G804" s="42"/>
      <c r="H804" s="42"/>
      <c r="I804" s="221"/>
      <c r="J804" s="221"/>
      <c r="K804" s="42"/>
      <c r="L804" s="42"/>
      <c r="M804" s="46"/>
      <c r="N804" s="222"/>
      <c r="O804" s="223"/>
      <c r="P804" s="86"/>
      <c r="Q804" s="86"/>
      <c r="R804" s="86"/>
      <c r="S804" s="86"/>
      <c r="T804" s="86"/>
      <c r="U804" s="86"/>
      <c r="V804" s="86"/>
      <c r="W804" s="86"/>
      <c r="X804" s="86"/>
      <c r="Y804" s="87"/>
      <c r="Z804" s="40"/>
      <c r="AA804" s="40"/>
      <c r="AB804" s="40"/>
      <c r="AC804" s="40"/>
      <c r="AD804" s="40"/>
      <c r="AE804" s="40"/>
      <c r="AT804" s="19" t="s">
        <v>171</v>
      </c>
      <c r="AU804" s="19" t="s">
        <v>87</v>
      </c>
    </row>
    <row r="805" s="2" customFormat="1">
      <c r="A805" s="40"/>
      <c r="B805" s="41"/>
      <c r="C805" s="42"/>
      <c r="D805" s="219" t="s">
        <v>175</v>
      </c>
      <c r="E805" s="42"/>
      <c r="F805" s="226" t="s">
        <v>176</v>
      </c>
      <c r="G805" s="42"/>
      <c r="H805" s="42"/>
      <c r="I805" s="221"/>
      <c r="J805" s="221"/>
      <c r="K805" s="42"/>
      <c r="L805" s="42"/>
      <c r="M805" s="46"/>
      <c r="N805" s="222"/>
      <c r="O805" s="223"/>
      <c r="P805" s="86"/>
      <c r="Q805" s="86"/>
      <c r="R805" s="86"/>
      <c r="S805" s="86"/>
      <c r="T805" s="86"/>
      <c r="U805" s="86"/>
      <c r="V805" s="86"/>
      <c r="W805" s="86"/>
      <c r="X805" s="86"/>
      <c r="Y805" s="87"/>
      <c r="Z805" s="40"/>
      <c r="AA805" s="40"/>
      <c r="AB805" s="40"/>
      <c r="AC805" s="40"/>
      <c r="AD805" s="40"/>
      <c r="AE805" s="40"/>
      <c r="AT805" s="19" t="s">
        <v>175</v>
      </c>
      <c r="AU805" s="19" t="s">
        <v>87</v>
      </c>
    </row>
    <row r="806" s="13" customFormat="1">
      <c r="A806" s="13"/>
      <c r="B806" s="227"/>
      <c r="C806" s="228"/>
      <c r="D806" s="219" t="s">
        <v>177</v>
      </c>
      <c r="E806" s="229" t="s">
        <v>20</v>
      </c>
      <c r="F806" s="230" t="s">
        <v>975</v>
      </c>
      <c r="G806" s="228"/>
      <c r="H806" s="231">
        <v>24.699999999999999</v>
      </c>
      <c r="I806" s="232"/>
      <c r="J806" s="232"/>
      <c r="K806" s="228"/>
      <c r="L806" s="228"/>
      <c r="M806" s="233"/>
      <c r="N806" s="234"/>
      <c r="O806" s="235"/>
      <c r="P806" s="235"/>
      <c r="Q806" s="235"/>
      <c r="R806" s="235"/>
      <c r="S806" s="235"/>
      <c r="T806" s="235"/>
      <c r="U806" s="235"/>
      <c r="V806" s="235"/>
      <c r="W806" s="235"/>
      <c r="X806" s="235"/>
      <c r="Y806" s="236"/>
      <c r="Z806" s="13"/>
      <c r="AA806" s="13"/>
      <c r="AB806" s="13"/>
      <c r="AC806" s="13"/>
      <c r="AD806" s="13"/>
      <c r="AE806" s="13"/>
      <c r="AT806" s="237" t="s">
        <v>177</v>
      </c>
      <c r="AU806" s="237" t="s">
        <v>87</v>
      </c>
      <c r="AV806" s="13" t="s">
        <v>87</v>
      </c>
      <c r="AW806" s="13" t="s">
        <v>5</v>
      </c>
      <c r="AX806" s="13" t="s">
        <v>77</v>
      </c>
      <c r="AY806" s="237" t="s">
        <v>162</v>
      </c>
    </row>
    <row r="807" s="13" customFormat="1">
      <c r="A807" s="13"/>
      <c r="B807" s="227"/>
      <c r="C807" s="228"/>
      <c r="D807" s="219" t="s">
        <v>177</v>
      </c>
      <c r="E807" s="229" t="s">
        <v>20</v>
      </c>
      <c r="F807" s="230" t="s">
        <v>976</v>
      </c>
      <c r="G807" s="228"/>
      <c r="H807" s="231">
        <v>10.4</v>
      </c>
      <c r="I807" s="232"/>
      <c r="J807" s="232"/>
      <c r="K807" s="228"/>
      <c r="L807" s="228"/>
      <c r="M807" s="233"/>
      <c r="N807" s="234"/>
      <c r="O807" s="235"/>
      <c r="P807" s="235"/>
      <c r="Q807" s="235"/>
      <c r="R807" s="235"/>
      <c r="S807" s="235"/>
      <c r="T807" s="235"/>
      <c r="U807" s="235"/>
      <c r="V807" s="235"/>
      <c r="W807" s="235"/>
      <c r="X807" s="235"/>
      <c r="Y807" s="236"/>
      <c r="Z807" s="13"/>
      <c r="AA807" s="13"/>
      <c r="AB807" s="13"/>
      <c r="AC807" s="13"/>
      <c r="AD807" s="13"/>
      <c r="AE807" s="13"/>
      <c r="AT807" s="237" t="s">
        <v>177</v>
      </c>
      <c r="AU807" s="237" t="s">
        <v>87</v>
      </c>
      <c r="AV807" s="13" t="s">
        <v>87</v>
      </c>
      <c r="AW807" s="13" t="s">
        <v>5</v>
      </c>
      <c r="AX807" s="13" t="s">
        <v>77</v>
      </c>
      <c r="AY807" s="237" t="s">
        <v>162</v>
      </c>
    </row>
    <row r="808" s="15" customFormat="1">
      <c r="A808" s="15"/>
      <c r="B808" s="248"/>
      <c r="C808" s="249"/>
      <c r="D808" s="219" t="s">
        <v>177</v>
      </c>
      <c r="E808" s="250" t="s">
        <v>20</v>
      </c>
      <c r="F808" s="251" t="s">
        <v>195</v>
      </c>
      <c r="G808" s="249"/>
      <c r="H808" s="252">
        <v>35.100000000000001</v>
      </c>
      <c r="I808" s="253"/>
      <c r="J808" s="253"/>
      <c r="K808" s="249"/>
      <c r="L808" s="249"/>
      <c r="M808" s="254"/>
      <c r="N808" s="255"/>
      <c r="O808" s="256"/>
      <c r="P808" s="256"/>
      <c r="Q808" s="256"/>
      <c r="R808" s="256"/>
      <c r="S808" s="256"/>
      <c r="T808" s="256"/>
      <c r="U808" s="256"/>
      <c r="V808" s="256"/>
      <c r="W808" s="256"/>
      <c r="X808" s="256"/>
      <c r="Y808" s="257"/>
      <c r="Z808" s="15"/>
      <c r="AA808" s="15"/>
      <c r="AB808" s="15"/>
      <c r="AC808" s="15"/>
      <c r="AD808" s="15"/>
      <c r="AE808" s="15"/>
      <c r="AT808" s="258" t="s">
        <v>177</v>
      </c>
      <c r="AU808" s="258" t="s">
        <v>87</v>
      </c>
      <c r="AV808" s="15" t="s">
        <v>169</v>
      </c>
      <c r="AW808" s="15" t="s">
        <v>5</v>
      </c>
      <c r="AX808" s="15" t="s">
        <v>85</v>
      </c>
      <c r="AY808" s="258" t="s">
        <v>162</v>
      </c>
    </row>
    <row r="809" s="13" customFormat="1">
      <c r="A809" s="13"/>
      <c r="B809" s="227"/>
      <c r="C809" s="228"/>
      <c r="D809" s="219" t="s">
        <v>177</v>
      </c>
      <c r="E809" s="228"/>
      <c r="F809" s="230" t="s">
        <v>981</v>
      </c>
      <c r="G809" s="228"/>
      <c r="H809" s="231">
        <v>36.854999999999997</v>
      </c>
      <c r="I809" s="232"/>
      <c r="J809" s="232"/>
      <c r="K809" s="228"/>
      <c r="L809" s="228"/>
      <c r="M809" s="233"/>
      <c r="N809" s="234"/>
      <c r="O809" s="235"/>
      <c r="P809" s="235"/>
      <c r="Q809" s="235"/>
      <c r="R809" s="235"/>
      <c r="S809" s="235"/>
      <c r="T809" s="235"/>
      <c r="U809" s="235"/>
      <c r="V809" s="235"/>
      <c r="W809" s="235"/>
      <c r="X809" s="235"/>
      <c r="Y809" s="236"/>
      <c r="Z809" s="13"/>
      <c r="AA809" s="13"/>
      <c r="AB809" s="13"/>
      <c r="AC809" s="13"/>
      <c r="AD809" s="13"/>
      <c r="AE809" s="13"/>
      <c r="AT809" s="237" t="s">
        <v>177</v>
      </c>
      <c r="AU809" s="237" t="s">
        <v>87</v>
      </c>
      <c r="AV809" s="13" t="s">
        <v>87</v>
      </c>
      <c r="AW809" s="13" t="s">
        <v>4</v>
      </c>
      <c r="AX809" s="13" t="s">
        <v>85</v>
      </c>
      <c r="AY809" s="237" t="s">
        <v>162</v>
      </c>
    </row>
    <row r="810" s="2" customFormat="1" ht="24.15" customHeight="1">
      <c r="A810" s="40"/>
      <c r="B810" s="41"/>
      <c r="C810" s="205" t="s">
        <v>982</v>
      </c>
      <c r="D810" s="272" t="s">
        <v>164</v>
      </c>
      <c r="E810" s="206" t="s">
        <v>983</v>
      </c>
      <c r="F810" s="207" t="s">
        <v>984</v>
      </c>
      <c r="G810" s="208" t="s">
        <v>240</v>
      </c>
      <c r="H810" s="209">
        <v>32</v>
      </c>
      <c r="I810" s="210"/>
      <c r="J810" s="210"/>
      <c r="K810" s="211">
        <f>ROUND(P810*H810,2)</f>
        <v>0</v>
      </c>
      <c r="L810" s="207" t="s">
        <v>168</v>
      </c>
      <c r="M810" s="46"/>
      <c r="N810" s="212" t="s">
        <v>20</v>
      </c>
      <c r="O810" s="213" t="s">
        <v>46</v>
      </c>
      <c r="P810" s="214">
        <f>I810+J810</f>
        <v>0</v>
      </c>
      <c r="Q810" s="214">
        <f>ROUND(I810*H810,2)</f>
        <v>0</v>
      </c>
      <c r="R810" s="214">
        <f>ROUND(J810*H810,2)</f>
        <v>0</v>
      </c>
      <c r="S810" s="86"/>
      <c r="T810" s="215">
        <f>S810*H810</f>
        <v>0</v>
      </c>
      <c r="U810" s="215">
        <v>1.0000000000000001E-05</v>
      </c>
      <c r="V810" s="215">
        <f>U810*H810</f>
        <v>0.00032000000000000003</v>
      </c>
      <c r="W810" s="215">
        <v>0</v>
      </c>
      <c r="X810" s="215">
        <f>W810*H810</f>
        <v>0</v>
      </c>
      <c r="Y810" s="216" t="s">
        <v>20</v>
      </c>
      <c r="Z810" s="40"/>
      <c r="AA810" s="40"/>
      <c r="AB810" s="40"/>
      <c r="AC810" s="40"/>
      <c r="AD810" s="40"/>
      <c r="AE810" s="40"/>
      <c r="AR810" s="217" t="s">
        <v>290</v>
      </c>
      <c r="AT810" s="217" t="s">
        <v>164</v>
      </c>
      <c r="AU810" s="217" t="s">
        <v>87</v>
      </c>
      <c r="AY810" s="19" t="s">
        <v>162</v>
      </c>
      <c r="BE810" s="218">
        <f>IF(O810="základní",K810,0)</f>
        <v>0</v>
      </c>
      <c r="BF810" s="218">
        <f>IF(O810="snížená",K810,0)</f>
        <v>0</v>
      </c>
      <c r="BG810" s="218">
        <f>IF(O810="zákl. přenesená",K810,0)</f>
        <v>0</v>
      </c>
      <c r="BH810" s="218">
        <f>IF(O810="sníž. přenesená",K810,0)</f>
        <v>0</v>
      </c>
      <c r="BI810" s="218">
        <f>IF(O810="nulová",K810,0)</f>
        <v>0</v>
      </c>
      <c r="BJ810" s="19" t="s">
        <v>85</v>
      </c>
      <c r="BK810" s="218">
        <f>ROUND(P810*H810,2)</f>
        <v>0</v>
      </c>
      <c r="BL810" s="19" t="s">
        <v>290</v>
      </c>
      <c r="BM810" s="217" t="s">
        <v>985</v>
      </c>
    </row>
    <row r="811" s="2" customFormat="1">
      <c r="A811" s="40"/>
      <c r="B811" s="41"/>
      <c r="C811" s="42"/>
      <c r="D811" s="219" t="s">
        <v>171</v>
      </c>
      <c r="E811" s="42"/>
      <c r="F811" s="220" t="s">
        <v>986</v>
      </c>
      <c r="G811" s="42"/>
      <c r="H811" s="42"/>
      <c r="I811" s="221"/>
      <c r="J811" s="221"/>
      <c r="K811" s="42"/>
      <c r="L811" s="42"/>
      <c r="M811" s="46"/>
      <c r="N811" s="222"/>
      <c r="O811" s="223"/>
      <c r="P811" s="86"/>
      <c r="Q811" s="86"/>
      <c r="R811" s="86"/>
      <c r="S811" s="86"/>
      <c r="T811" s="86"/>
      <c r="U811" s="86"/>
      <c r="V811" s="86"/>
      <c r="W811" s="86"/>
      <c r="X811" s="86"/>
      <c r="Y811" s="87"/>
      <c r="Z811" s="40"/>
      <c r="AA811" s="40"/>
      <c r="AB811" s="40"/>
      <c r="AC811" s="40"/>
      <c r="AD811" s="40"/>
      <c r="AE811" s="40"/>
      <c r="AT811" s="19" t="s">
        <v>171</v>
      </c>
      <c r="AU811" s="19" t="s">
        <v>87</v>
      </c>
    </row>
    <row r="812" s="2" customFormat="1">
      <c r="A812" s="40"/>
      <c r="B812" s="41"/>
      <c r="C812" s="42"/>
      <c r="D812" s="224" t="s">
        <v>173</v>
      </c>
      <c r="E812" s="42"/>
      <c r="F812" s="225" t="s">
        <v>987</v>
      </c>
      <c r="G812" s="42"/>
      <c r="H812" s="42"/>
      <c r="I812" s="221"/>
      <c r="J812" s="221"/>
      <c r="K812" s="42"/>
      <c r="L812" s="42"/>
      <c r="M812" s="46"/>
      <c r="N812" s="222"/>
      <c r="O812" s="223"/>
      <c r="P812" s="86"/>
      <c r="Q812" s="86"/>
      <c r="R812" s="86"/>
      <c r="S812" s="86"/>
      <c r="T812" s="86"/>
      <c r="U812" s="86"/>
      <c r="V812" s="86"/>
      <c r="W812" s="86"/>
      <c r="X812" s="86"/>
      <c r="Y812" s="87"/>
      <c r="Z812" s="40"/>
      <c r="AA812" s="40"/>
      <c r="AB812" s="40"/>
      <c r="AC812" s="40"/>
      <c r="AD812" s="40"/>
      <c r="AE812" s="40"/>
      <c r="AT812" s="19" t="s">
        <v>173</v>
      </c>
      <c r="AU812" s="19" t="s">
        <v>87</v>
      </c>
    </row>
    <row r="813" s="2" customFormat="1">
      <c r="A813" s="40"/>
      <c r="B813" s="41"/>
      <c r="C813" s="42"/>
      <c r="D813" s="219" t="s">
        <v>175</v>
      </c>
      <c r="E813" s="42"/>
      <c r="F813" s="226" t="s">
        <v>176</v>
      </c>
      <c r="G813" s="42"/>
      <c r="H813" s="42"/>
      <c r="I813" s="221"/>
      <c r="J813" s="221"/>
      <c r="K813" s="42"/>
      <c r="L813" s="42"/>
      <c r="M813" s="46"/>
      <c r="N813" s="222"/>
      <c r="O813" s="223"/>
      <c r="P813" s="86"/>
      <c r="Q813" s="86"/>
      <c r="R813" s="86"/>
      <c r="S813" s="86"/>
      <c r="T813" s="86"/>
      <c r="U813" s="86"/>
      <c r="V813" s="86"/>
      <c r="W813" s="86"/>
      <c r="X813" s="86"/>
      <c r="Y813" s="87"/>
      <c r="Z813" s="40"/>
      <c r="AA813" s="40"/>
      <c r="AB813" s="40"/>
      <c r="AC813" s="40"/>
      <c r="AD813" s="40"/>
      <c r="AE813" s="40"/>
      <c r="AT813" s="19" t="s">
        <v>175</v>
      </c>
      <c r="AU813" s="19" t="s">
        <v>87</v>
      </c>
    </row>
    <row r="814" s="13" customFormat="1">
      <c r="A814" s="13"/>
      <c r="B814" s="227"/>
      <c r="C814" s="228"/>
      <c r="D814" s="219" t="s">
        <v>177</v>
      </c>
      <c r="E814" s="229" t="s">
        <v>20</v>
      </c>
      <c r="F814" s="230" t="s">
        <v>988</v>
      </c>
      <c r="G814" s="228"/>
      <c r="H814" s="231">
        <v>74</v>
      </c>
      <c r="I814" s="232"/>
      <c r="J814" s="232"/>
      <c r="K814" s="228"/>
      <c r="L814" s="228"/>
      <c r="M814" s="233"/>
      <c r="N814" s="234"/>
      <c r="O814" s="235"/>
      <c r="P814" s="235"/>
      <c r="Q814" s="235"/>
      <c r="R814" s="235"/>
      <c r="S814" s="235"/>
      <c r="T814" s="235"/>
      <c r="U814" s="235"/>
      <c r="V814" s="235"/>
      <c r="W814" s="235"/>
      <c r="X814" s="235"/>
      <c r="Y814" s="236"/>
      <c r="Z814" s="13"/>
      <c r="AA814" s="13"/>
      <c r="AB814" s="13"/>
      <c r="AC814" s="13"/>
      <c r="AD814" s="13"/>
      <c r="AE814" s="13"/>
      <c r="AT814" s="237" t="s">
        <v>177</v>
      </c>
      <c r="AU814" s="237" t="s">
        <v>87</v>
      </c>
      <c r="AV814" s="13" t="s">
        <v>87</v>
      </c>
      <c r="AW814" s="13" t="s">
        <v>5</v>
      </c>
      <c r="AX814" s="13" t="s">
        <v>77</v>
      </c>
      <c r="AY814" s="237" t="s">
        <v>162</v>
      </c>
    </row>
    <row r="815" s="13" customFormat="1">
      <c r="A815" s="13"/>
      <c r="B815" s="227"/>
      <c r="C815" s="228"/>
      <c r="D815" s="219" t="s">
        <v>177</v>
      </c>
      <c r="E815" s="229" t="s">
        <v>20</v>
      </c>
      <c r="F815" s="230" t="s">
        <v>989</v>
      </c>
      <c r="G815" s="228"/>
      <c r="H815" s="231">
        <v>32</v>
      </c>
      <c r="I815" s="232"/>
      <c r="J815" s="232"/>
      <c r="K815" s="228"/>
      <c r="L815" s="228"/>
      <c r="M815" s="233"/>
      <c r="N815" s="234"/>
      <c r="O815" s="235"/>
      <c r="P815" s="235"/>
      <c r="Q815" s="235"/>
      <c r="R815" s="235"/>
      <c r="S815" s="235"/>
      <c r="T815" s="235"/>
      <c r="U815" s="235"/>
      <c r="V815" s="235"/>
      <c r="W815" s="235"/>
      <c r="X815" s="235"/>
      <c r="Y815" s="236"/>
      <c r="Z815" s="13"/>
      <c r="AA815" s="13"/>
      <c r="AB815" s="13"/>
      <c r="AC815" s="13"/>
      <c r="AD815" s="13"/>
      <c r="AE815" s="13"/>
      <c r="AT815" s="237" t="s">
        <v>177</v>
      </c>
      <c r="AU815" s="237" t="s">
        <v>87</v>
      </c>
      <c r="AV815" s="13" t="s">
        <v>87</v>
      </c>
      <c r="AW815" s="13" t="s">
        <v>5</v>
      </c>
      <c r="AX815" s="13" t="s">
        <v>85</v>
      </c>
      <c r="AY815" s="237" t="s">
        <v>162</v>
      </c>
    </row>
    <row r="816" s="2" customFormat="1" ht="16.5" customHeight="1">
      <c r="A816" s="40"/>
      <c r="B816" s="41"/>
      <c r="C816" s="205" t="s">
        <v>990</v>
      </c>
      <c r="D816" s="272" t="s">
        <v>164</v>
      </c>
      <c r="E816" s="206" t="s">
        <v>991</v>
      </c>
      <c r="F816" s="207" t="s">
        <v>992</v>
      </c>
      <c r="G816" s="208" t="s">
        <v>90</v>
      </c>
      <c r="H816" s="209">
        <v>78</v>
      </c>
      <c r="I816" s="210"/>
      <c r="J816" s="210"/>
      <c r="K816" s="211">
        <f>ROUND(P816*H816,2)</f>
        <v>0</v>
      </c>
      <c r="L816" s="207" t="s">
        <v>20</v>
      </c>
      <c r="M816" s="46"/>
      <c r="N816" s="212" t="s">
        <v>20</v>
      </c>
      <c r="O816" s="213" t="s">
        <v>46</v>
      </c>
      <c r="P816" s="214">
        <f>I816+J816</f>
        <v>0</v>
      </c>
      <c r="Q816" s="214">
        <f>ROUND(I816*H816,2)</f>
        <v>0</v>
      </c>
      <c r="R816" s="214">
        <f>ROUND(J816*H816,2)</f>
        <v>0</v>
      </c>
      <c r="S816" s="86"/>
      <c r="T816" s="215">
        <f>S816*H816</f>
        <v>0</v>
      </c>
      <c r="U816" s="215">
        <v>0.0016100000000000001</v>
      </c>
      <c r="V816" s="215">
        <f>U816*H816</f>
        <v>0.12558</v>
      </c>
      <c r="W816" s="215">
        <v>0</v>
      </c>
      <c r="X816" s="215">
        <f>W816*H816</f>
        <v>0</v>
      </c>
      <c r="Y816" s="216" t="s">
        <v>20</v>
      </c>
      <c r="Z816" s="40"/>
      <c r="AA816" s="40"/>
      <c r="AB816" s="40"/>
      <c r="AC816" s="40"/>
      <c r="AD816" s="40"/>
      <c r="AE816" s="40"/>
      <c r="AR816" s="217" t="s">
        <v>290</v>
      </c>
      <c r="AT816" s="217" t="s">
        <v>164</v>
      </c>
      <c r="AU816" s="217" t="s">
        <v>87</v>
      </c>
      <c r="AY816" s="19" t="s">
        <v>162</v>
      </c>
      <c r="BE816" s="218">
        <f>IF(O816="základní",K816,0)</f>
        <v>0</v>
      </c>
      <c r="BF816" s="218">
        <f>IF(O816="snížená",K816,0)</f>
        <v>0</v>
      </c>
      <c r="BG816" s="218">
        <f>IF(O816="zákl. přenesená",K816,0)</f>
        <v>0</v>
      </c>
      <c r="BH816" s="218">
        <f>IF(O816="sníž. přenesená",K816,0)</f>
        <v>0</v>
      </c>
      <c r="BI816" s="218">
        <f>IF(O816="nulová",K816,0)</f>
        <v>0</v>
      </c>
      <c r="BJ816" s="19" t="s">
        <v>85</v>
      </c>
      <c r="BK816" s="218">
        <f>ROUND(P816*H816,2)</f>
        <v>0</v>
      </c>
      <c r="BL816" s="19" t="s">
        <v>290</v>
      </c>
      <c r="BM816" s="217" t="s">
        <v>993</v>
      </c>
    </row>
    <row r="817" s="2" customFormat="1">
      <c r="A817" s="40"/>
      <c r="B817" s="41"/>
      <c r="C817" s="42"/>
      <c r="D817" s="219" t="s">
        <v>171</v>
      </c>
      <c r="E817" s="42"/>
      <c r="F817" s="220" t="s">
        <v>994</v>
      </c>
      <c r="G817" s="42"/>
      <c r="H817" s="42"/>
      <c r="I817" s="221"/>
      <c r="J817" s="221"/>
      <c r="K817" s="42"/>
      <c r="L817" s="42"/>
      <c r="M817" s="46"/>
      <c r="N817" s="222"/>
      <c r="O817" s="223"/>
      <c r="P817" s="86"/>
      <c r="Q817" s="86"/>
      <c r="R817" s="86"/>
      <c r="S817" s="86"/>
      <c r="T817" s="86"/>
      <c r="U817" s="86"/>
      <c r="V817" s="86"/>
      <c r="W817" s="86"/>
      <c r="X817" s="86"/>
      <c r="Y817" s="87"/>
      <c r="Z817" s="40"/>
      <c r="AA817" s="40"/>
      <c r="AB817" s="40"/>
      <c r="AC817" s="40"/>
      <c r="AD817" s="40"/>
      <c r="AE817" s="40"/>
      <c r="AT817" s="19" t="s">
        <v>171</v>
      </c>
      <c r="AU817" s="19" t="s">
        <v>87</v>
      </c>
    </row>
    <row r="818" s="2" customFormat="1">
      <c r="A818" s="40"/>
      <c r="B818" s="41"/>
      <c r="C818" s="42"/>
      <c r="D818" s="219" t="s">
        <v>175</v>
      </c>
      <c r="E818" s="42"/>
      <c r="F818" s="226" t="s">
        <v>176</v>
      </c>
      <c r="G818" s="42"/>
      <c r="H818" s="42"/>
      <c r="I818" s="221"/>
      <c r="J818" s="221"/>
      <c r="K818" s="42"/>
      <c r="L818" s="42"/>
      <c r="M818" s="46"/>
      <c r="N818" s="222"/>
      <c r="O818" s="223"/>
      <c r="P818" s="86"/>
      <c r="Q818" s="86"/>
      <c r="R818" s="86"/>
      <c r="S818" s="86"/>
      <c r="T818" s="86"/>
      <c r="U818" s="86"/>
      <c r="V818" s="86"/>
      <c r="W818" s="86"/>
      <c r="X818" s="86"/>
      <c r="Y818" s="87"/>
      <c r="Z818" s="40"/>
      <c r="AA818" s="40"/>
      <c r="AB818" s="40"/>
      <c r="AC818" s="40"/>
      <c r="AD818" s="40"/>
      <c r="AE818" s="40"/>
      <c r="AT818" s="19" t="s">
        <v>175</v>
      </c>
      <c r="AU818" s="19" t="s">
        <v>87</v>
      </c>
    </row>
    <row r="819" s="13" customFormat="1">
      <c r="A819" s="13"/>
      <c r="B819" s="227"/>
      <c r="C819" s="228"/>
      <c r="D819" s="219" t="s">
        <v>177</v>
      </c>
      <c r="E819" s="229" t="s">
        <v>20</v>
      </c>
      <c r="F819" s="230" t="s">
        <v>995</v>
      </c>
      <c r="G819" s="228"/>
      <c r="H819" s="231">
        <v>74</v>
      </c>
      <c r="I819" s="232"/>
      <c r="J819" s="232"/>
      <c r="K819" s="228"/>
      <c r="L819" s="228"/>
      <c r="M819" s="233"/>
      <c r="N819" s="234"/>
      <c r="O819" s="235"/>
      <c r="P819" s="235"/>
      <c r="Q819" s="235"/>
      <c r="R819" s="235"/>
      <c r="S819" s="235"/>
      <c r="T819" s="235"/>
      <c r="U819" s="235"/>
      <c r="V819" s="235"/>
      <c r="W819" s="235"/>
      <c r="X819" s="235"/>
      <c r="Y819" s="236"/>
      <c r="Z819" s="13"/>
      <c r="AA819" s="13"/>
      <c r="AB819" s="13"/>
      <c r="AC819" s="13"/>
      <c r="AD819" s="13"/>
      <c r="AE819" s="13"/>
      <c r="AT819" s="237" t="s">
        <v>177</v>
      </c>
      <c r="AU819" s="237" t="s">
        <v>87</v>
      </c>
      <c r="AV819" s="13" t="s">
        <v>87</v>
      </c>
      <c r="AW819" s="13" t="s">
        <v>5</v>
      </c>
      <c r="AX819" s="13" t="s">
        <v>77</v>
      </c>
      <c r="AY819" s="237" t="s">
        <v>162</v>
      </c>
    </row>
    <row r="820" s="13" customFormat="1">
      <c r="A820" s="13"/>
      <c r="B820" s="227"/>
      <c r="C820" s="228"/>
      <c r="D820" s="219" t="s">
        <v>177</v>
      </c>
      <c r="E820" s="229" t="s">
        <v>20</v>
      </c>
      <c r="F820" s="230" t="s">
        <v>996</v>
      </c>
      <c r="G820" s="228"/>
      <c r="H820" s="231">
        <v>4</v>
      </c>
      <c r="I820" s="232"/>
      <c r="J820" s="232"/>
      <c r="K820" s="228"/>
      <c r="L820" s="228"/>
      <c r="M820" s="233"/>
      <c r="N820" s="234"/>
      <c r="O820" s="235"/>
      <c r="P820" s="235"/>
      <c r="Q820" s="235"/>
      <c r="R820" s="235"/>
      <c r="S820" s="235"/>
      <c r="T820" s="235"/>
      <c r="U820" s="235"/>
      <c r="V820" s="235"/>
      <c r="W820" s="235"/>
      <c r="X820" s="235"/>
      <c r="Y820" s="236"/>
      <c r="Z820" s="13"/>
      <c r="AA820" s="13"/>
      <c r="AB820" s="13"/>
      <c r="AC820" s="13"/>
      <c r="AD820" s="13"/>
      <c r="AE820" s="13"/>
      <c r="AT820" s="237" t="s">
        <v>177</v>
      </c>
      <c r="AU820" s="237" t="s">
        <v>87</v>
      </c>
      <c r="AV820" s="13" t="s">
        <v>87</v>
      </c>
      <c r="AW820" s="13" t="s">
        <v>5</v>
      </c>
      <c r="AX820" s="13" t="s">
        <v>77</v>
      </c>
      <c r="AY820" s="237" t="s">
        <v>162</v>
      </c>
    </row>
    <row r="821" s="15" customFormat="1">
      <c r="A821" s="15"/>
      <c r="B821" s="248"/>
      <c r="C821" s="249"/>
      <c r="D821" s="219" t="s">
        <v>177</v>
      </c>
      <c r="E821" s="250" t="s">
        <v>20</v>
      </c>
      <c r="F821" s="251" t="s">
        <v>195</v>
      </c>
      <c r="G821" s="249"/>
      <c r="H821" s="252">
        <v>78</v>
      </c>
      <c r="I821" s="253"/>
      <c r="J821" s="253"/>
      <c r="K821" s="249"/>
      <c r="L821" s="249"/>
      <c r="M821" s="254"/>
      <c r="N821" s="255"/>
      <c r="O821" s="256"/>
      <c r="P821" s="256"/>
      <c r="Q821" s="256"/>
      <c r="R821" s="256"/>
      <c r="S821" s="256"/>
      <c r="T821" s="256"/>
      <c r="U821" s="256"/>
      <c r="V821" s="256"/>
      <c r="W821" s="256"/>
      <c r="X821" s="256"/>
      <c r="Y821" s="257"/>
      <c r="Z821" s="15"/>
      <c r="AA821" s="15"/>
      <c r="AB821" s="15"/>
      <c r="AC821" s="15"/>
      <c r="AD821" s="15"/>
      <c r="AE821" s="15"/>
      <c r="AT821" s="258" t="s">
        <v>177</v>
      </c>
      <c r="AU821" s="258" t="s">
        <v>87</v>
      </c>
      <c r="AV821" s="15" t="s">
        <v>169</v>
      </c>
      <c r="AW821" s="15" t="s">
        <v>5</v>
      </c>
      <c r="AX821" s="15" t="s">
        <v>85</v>
      </c>
      <c r="AY821" s="258" t="s">
        <v>162</v>
      </c>
    </row>
    <row r="822" s="2" customFormat="1" ht="24.15" customHeight="1">
      <c r="A822" s="40"/>
      <c r="B822" s="41"/>
      <c r="C822" s="205" t="s">
        <v>997</v>
      </c>
      <c r="D822" s="272" t="s">
        <v>164</v>
      </c>
      <c r="E822" s="206" t="s">
        <v>998</v>
      </c>
      <c r="F822" s="207" t="s">
        <v>999</v>
      </c>
      <c r="G822" s="208" t="s">
        <v>90</v>
      </c>
      <c r="H822" s="209">
        <v>760.60000000000002</v>
      </c>
      <c r="I822" s="210"/>
      <c r="J822" s="210"/>
      <c r="K822" s="211">
        <f>ROUND(P822*H822,2)</f>
        <v>0</v>
      </c>
      <c r="L822" s="207" t="s">
        <v>168</v>
      </c>
      <c r="M822" s="46"/>
      <c r="N822" s="212" t="s">
        <v>20</v>
      </c>
      <c r="O822" s="213" t="s">
        <v>46</v>
      </c>
      <c r="P822" s="214">
        <f>I822+J822</f>
        <v>0</v>
      </c>
      <c r="Q822" s="214">
        <f>ROUND(I822*H822,2)</f>
        <v>0</v>
      </c>
      <c r="R822" s="214">
        <f>ROUND(J822*H822,2)</f>
        <v>0</v>
      </c>
      <c r="S822" s="86"/>
      <c r="T822" s="215">
        <f>S822*H822</f>
        <v>0</v>
      </c>
      <c r="U822" s="215">
        <v>0.00010000000000000001</v>
      </c>
      <c r="V822" s="215">
        <f>U822*H822</f>
        <v>0.076060000000000003</v>
      </c>
      <c r="W822" s="215">
        <v>0</v>
      </c>
      <c r="X822" s="215">
        <f>W822*H822</f>
        <v>0</v>
      </c>
      <c r="Y822" s="216" t="s">
        <v>20</v>
      </c>
      <c r="Z822" s="40"/>
      <c r="AA822" s="40"/>
      <c r="AB822" s="40"/>
      <c r="AC822" s="40"/>
      <c r="AD822" s="40"/>
      <c r="AE822" s="40"/>
      <c r="AR822" s="217" t="s">
        <v>290</v>
      </c>
      <c r="AT822" s="217" t="s">
        <v>164</v>
      </c>
      <c r="AU822" s="217" t="s">
        <v>87</v>
      </c>
      <c r="AY822" s="19" t="s">
        <v>162</v>
      </c>
      <c r="BE822" s="218">
        <f>IF(O822="základní",K822,0)</f>
        <v>0</v>
      </c>
      <c r="BF822" s="218">
        <f>IF(O822="snížená",K822,0)</f>
        <v>0</v>
      </c>
      <c r="BG822" s="218">
        <f>IF(O822="zákl. přenesená",K822,0)</f>
        <v>0</v>
      </c>
      <c r="BH822" s="218">
        <f>IF(O822="sníž. přenesená",K822,0)</f>
        <v>0</v>
      </c>
      <c r="BI822" s="218">
        <f>IF(O822="nulová",K822,0)</f>
        <v>0</v>
      </c>
      <c r="BJ822" s="19" t="s">
        <v>85</v>
      </c>
      <c r="BK822" s="218">
        <f>ROUND(P822*H822,2)</f>
        <v>0</v>
      </c>
      <c r="BL822" s="19" t="s">
        <v>290</v>
      </c>
      <c r="BM822" s="217" t="s">
        <v>1000</v>
      </c>
    </row>
    <row r="823" s="2" customFormat="1">
      <c r="A823" s="40"/>
      <c r="B823" s="41"/>
      <c r="C823" s="42"/>
      <c r="D823" s="219" t="s">
        <v>171</v>
      </c>
      <c r="E823" s="42"/>
      <c r="F823" s="220" t="s">
        <v>1001</v>
      </c>
      <c r="G823" s="42"/>
      <c r="H823" s="42"/>
      <c r="I823" s="221"/>
      <c r="J823" s="221"/>
      <c r="K823" s="42"/>
      <c r="L823" s="42"/>
      <c r="M823" s="46"/>
      <c r="N823" s="222"/>
      <c r="O823" s="223"/>
      <c r="P823" s="86"/>
      <c r="Q823" s="86"/>
      <c r="R823" s="86"/>
      <c r="S823" s="86"/>
      <c r="T823" s="86"/>
      <c r="U823" s="86"/>
      <c r="V823" s="86"/>
      <c r="W823" s="86"/>
      <c r="X823" s="86"/>
      <c r="Y823" s="87"/>
      <c r="Z823" s="40"/>
      <c r="AA823" s="40"/>
      <c r="AB823" s="40"/>
      <c r="AC823" s="40"/>
      <c r="AD823" s="40"/>
      <c r="AE823" s="40"/>
      <c r="AT823" s="19" t="s">
        <v>171</v>
      </c>
      <c r="AU823" s="19" t="s">
        <v>87</v>
      </c>
    </row>
    <row r="824" s="2" customFormat="1">
      <c r="A824" s="40"/>
      <c r="B824" s="41"/>
      <c r="C824" s="42"/>
      <c r="D824" s="224" t="s">
        <v>173</v>
      </c>
      <c r="E824" s="42"/>
      <c r="F824" s="225" t="s">
        <v>1002</v>
      </c>
      <c r="G824" s="42"/>
      <c r="H824" s="42"/>
      <c r="I824" s="221"/>
      <c r="J824" s="221"/>
      <c r="K824" s="42"/>
      <c r="L824" s="42"/>
      <c r="M824" s="46"/>
      <c r="N824" s="222"/>
      <c r="O824" s="223"/>
      <c r="P824" s="86"/>
      <c r="Q824" s="86"/>
      <c r="R824" s="86"/>
      <c r="S824" s="86"/>
      <c r="T824" s="86"/>
      <c r="U824" s="86"/>
      <c r="V824" s="86"/>
      <c r="W824" s="86"/>
      <c r="X824" s="86"/>
      <c r="Y824" s="87"/>
      <c r="Z824" s="40"/>
      <c r="AA824" s="40"/>
      <c r="AB824" s="40"/>
      <c r="AC824" s="40"/>
      <c r="AD824" s="40"/>
      <c r="AE824" s="40"/>
      <c r="AT824" s="19" t="s">
        <v>173</v>
      </c>
      <c r="AU824" s="19" t="s">
        <v>87</v>
      </c>
    </row>
    <row r="825" s="2" customFormat="1">
      <c r="A825" s="40"/>
      <c r="B825" s="41"/>
      <c r="C825" s="42"/>
      <c r="D825" s="219" t="s">
        <v>175</v>
      </c>
      <c r="E825" s="42"/>
      <c r="F825" s="226" t="s">
        <v>1003</v>
      </c>
      <c r="G825" s="42"/>
      <c r="H825" s="42"/>
      <c r="I825" s="221"/>
      <c r="J825" s="221"/>
      <c r="K825" s="42"/>
      <c r="L825" s="42"/>
      <c r="M825" s="46"/>
      <c r="N825" s="222"/>
      <c r="O825" s="223"/>
      <c r="P825" s="86"/>
      <c r="Q825" s="86"/>
      <c r="R825" s="86"/>
      <c r="S825" s="86"/>
      <c r="T825" s="86"/>
      <c r="U825" s="86"/>
      <c r="V825" s="86"/>
      <c r="W825" s="86"/>
      <c r="X825" s="86"/>
      <c r="Y825" s="87"/>
      <c r="Z825" s="40"/>
      <c r="AA825" s="40"/>
      <c r="AB825" s="40"/>
      <c r="AC825" s="40"/>
      <c r="AD825" s="40"/>
      <c r="AE825" s="40"/>
      <c r="AT825" s="19" t="s">
        <v>175</v>
      </c>
      <c r="AU825" s="19" t="s">
        <v>87</v>
      </c>
    </row>
    <row r="826" s="13" customFormat="1">
      <c r="A826" s="13"/>
      <c r="B826" s="227"/>
      <c r="C826" s="228"/>
      <c r="D826" s="219" t="s">
        <v>177</v>
      </c>
      <c r="E826" s="229" t="s">
        <v>20</v>
      </c>
      <c r="F826" s="230" t="s">
        <v>1004</v>
      </c>
      <c r="G826" s="228"/>
      <c r="H826" s="231">
        <v>760.60000000000002</v>
      </c>
      <c r="I826" s="232"/>
      <c r="J826" s="232"/>
      <c r="K826" s="228"/>
      <c r="L826" s="228"/>
      <c r="M826" s="233"/>
      <c r="N826" s="234"/>
      <c r="O826" s="235"/>
      <c r="P826" s="235"/>
      <c r="Q826" s="235"/>
      <c r="R826" s="235"/>
      <c r="S826" s="235"/>
      <c r="T826" s="235"/>
      <c r="U826" s="235"/>
      <c r="V826" s="235"/>
      <c r="W826" s="235"/>
      <c r="X826" s="235"/>
      <c r="Y826" s="236"/>
      <c r="Z826" s="13"/>
      <c r="AA826" s="13"/>
      <c r="AB826" s="13"/>
      <c r="AC826" s="13"/>
      <c r="AD826" s="13"/>
      <c r="AE826" s="13"/>
      <c r="AT826" s="237" t="s">
        <v>177</v>
      </c>
      <c r="AU826" s="237" t="s">
        <v>87</v>
      </c>
      <c r="AV826" s="13" t="s">
        <v>87</v>
      </c>
      <c r="AW826" s="13" t="s">
        <v>5</v>
      </c>
      <c r="AX826" s="13" t="s">
        <v>85</v>
      </c>
      <c r="AY826" s="237" t="s">
        <v>162</v>
      </c>
    </row>
    <row r="827" s="2" customFormat="1">
      <c r="A827" s="40"/>
      <c r="B827" s="41"/>
      <c r="C827" s="42"/>
      <c r="D827" s="219" t="s">
        <v>219</v>
      </c>
      <c r="E827" s="42"/>
      <c r="F827" s="259" t="s">
        <v>305</v>
      </c>
      <c r="G827" s="42"/>
      <c r="H827" s="42"/>
      <c r="I827" s="42"/>
      <c r="J827" s="42"/>
      <c r="K827" s="42"/>
      <c r="L827" s="42"/>
      <c r="M827" s="46"/>
      <c r="N827" s="222"/>
      <c r="O827" s="223"/>
      <c r="P827" s="86"/>
      <c r="Q827" s="86"/>
      <c r="R827" s="86"/>
      <c r="S827" s="86"/>
      <c r="T827" s="86"/>
      <c r="U827" s="86"/>
      <c r="V827" s="86"/>
      <c r="W827" s="86"/>
      <c r="X827" s="86"/>
      <c r="Y827" s="87"/>
      <c r="Z827" s="40"/>
      <c r="AA827" s="40"/>
      <c r="AB827" s="40"/>
      <c r="AC827" s="40"/>
      <c r="AD827" s="40"/>
      <c r="AE827" s="40"/>
      <c r="AU827" s="19" t="s">
        <v>87</v>
      </c>
    </row>
    <row r="828" s="2" customFormat="1">
      <c r="A828" s="40"/>
      <c r="B828" s="41"/>
      <c r="C828" s="42"/>
      <c r="D828" s="219" t="s">
        <v>219</v>
      </c>
      <c r="E828" s="42"/>
      <c r="F828" s="260" t="s">
        <v>95</v>
      </c>
      <c r="G828" s="42"/>
      <c r="H828" s="261">
        <v>295.5</v>
      </c>
      <c r="I828" s="42"/>
      <c r="J828" s="42"/>
      <c r="K828" s="42"/>
      <c r="L828" s="42"/>
      <c r="M828" s="46"/>
      <c r="N828" s="222"/>
      <c r="O828" s="223"/>
      <c r="P828" s="86"/>
      <c r="Q828" s="86"/>
      <c r="R828" s="86"/>
      <c r="S828" s="86"/>
      <c r="T828" s="86"/>
      <c r="U828" s="86"/>
      <c r="V828" s="86"/>
      <c r="W828" s="86"/>
      <c r="X828" s="86"/>
      <c r="Y828" s="87"/>
      <c r="Z828" s="40"/>
      <c r="AA828" s="40"/>
      <c r="AB828" s="40"/>
      <c r="AC828" s="40"/>
      <c r="AD828" s="40"/>
      <c r="AE828" s="40"/>
      <c r="AU828" s="19" t="s">
        <v>87</v>
      </c>
    </row>
    <row r="829" s="2" customFormat="1">
      <c r="A829" s="40"/>
      <c r="B829" s="41"/>
      <c r="C829" s="42"/>
      <c r="D829" s="219" t="s">
        <v>219</v>
      </c>
      <c r="E829" s="42"/>
      <c r="F829" s="259" t="s">
        <v>220</v>
      </c>
      <c r="G829" s="42"/>
      <c r="H829" s="42"/>
      <c r="I829" s="42"/>
      <c r="J829" s="42"/>
      <c r="K829" s="42"/>
      <c r="L829" s="42"/>
      <c r="M829" s="46"/>
      <c r="N829" s="222"/>
      <c r="O829" s="223"/>
      <c r="P829" s="86"/>
      <c r="Q829" s="86"/>
      <c r="R829" s="86"/>
      <c r="S829" s="86"/>
      <c r="T829" s="86"/>
      <c r="U829" s="86"/>
      <c r="V829" s="86"/>
      <c r="W829" s="86"/>
      <c r="X829" s="86"/>
      <c r="Y829" s="87"/>
      <c r="Z829" s="40"/>
      <c r="AA829" s="40"/>
      <c r="AB829" s="40"/>
      <c r="AC829" s="40"/>
      <c r="AD829" s="40"/>
      <c r="AE829" s="40"/>
      <c r="AU829" s="19" t="s">
        <v>87</v>
      </c>
    </row>
    <row r="830" s="2" customFormat="1">
      <c r="A830" s="40"/>
      <c r="B830" s="41"/>
      <c r="C830" s="42"/>
      <c r="D830" s="219" t="s">
        <v>219</v>
      </c>
      <c r="E830" s="42"/>
      <c r="F830" s="260" t="s">
        <v>91</v>
      </c>
      <c r="G830" s="42"/>
      <c r="H830" s="261">
        <v>465.10000000000002</v>
      </c>
      <c r="I830" s="42"/>
      <c r="J830" s="42"/>
      <c r="K830" s="42"/>
      <c r="L830" s="42"/>
      <c r="M830" s="46"/>
      <c r="N830" s="222"/>
      <c r="O830" s="223"/>
      <c r="P830" s="86"/>
      <c r="Q830" s="86"/>
      <c r="R830" s="86"/>
      <c r="S830" s="86"/>
      <c r="T830" s="86"/>
      <c r="U830" s="86"/>
      <c r="V830" s="86"/>
      <c r="W830" s="86"/>
      <c r="X830" s="86"/>
      <c r="Y830" s="87"/>
      <c r="Z830" s="40"/>
      <c r="AA830" s="40"/>
      <c r="AB830" s="40"/>
      <c r="AC830" s="40"/>
      <c r="AD830" s="40"/>
      <c r="AE830" s="40"/>
      <c r="AU830" s="19" t="s">
        <v>87</v>
      </c>
    </row>
    <row r="831" s="2" customFormat="1" ht="24.15" customHeight="1">
      <c r="A831" s="40"/>
      <c r="B831" s="41"/>
      <c r="C831" s="205" t="s">
        <v>1005</v>
      </c>
      <c r="D831" s="272" t="s">
        <v>164</v>
      </c>
      <c r="E831" s="206" t="s">
        <v>1006</v>
      </c>
      <c r="F831" s="207" t="s">
        <v>1007</v>
      </c>
      <c r="G831" s="208" t="s">
        <v>90</v>
      </c>
      <c r="H831" s="209">
        <v>760.60000000000002</v>
      </c>
      <c r="I831" s="210"/>
      <c r="J831" s="210"/>
      <c r="K831" s="211">
        <f>ROUND(P831*H831,2)</f>
        <v>0</v>
      </c>
      <c r="L831" s="207" t="s">
        <v>168</v>
      </c>
      <c r="M831" s="46"/>
      <c r="N831" s="212" t="s">
        <v>20</v>
      </c>
      <c r="O831" s="213" t="s">
        <v>46</v>
      </c>
      <c r="P831" s="214">
        <f>I831+J831</f>
        <v>0</v>
      </c>
      <c r="Q831" s="214">
        <f>ROUND(I831*H831,2)</f>
        <v>0</v>
      </c>
      <c r="R831" s="214">
        <f>ROUND(J831*H831,2)</f>
        <v>0</v>
      </c>
      <c r="S831" s="86"/>
      <c r="T831" s="215">
        <f>S831*H831</f>
        <v>0</v>
      </c>
      <c r="U831" s="215">
        <v>0</v>
      </c>
      <c r="V831" s="215">
        <f>U831*H831</f>
        <v>0</v>
      </c>
      <c r="W831" s="215">
        <v>0</v>
      </c>
      <c r="X831" s="215">
        <f>W831*H831</f>
        <v>0</v>
      </c>
      <c r="Y831" s="216" t="s">
        <v>20</v>
      </c>
      <c r="Z831" s="40"/>
      <c r="AA831" s="40"/>
      <c r="AB831" s="40"/>
      <c r="AC831" s="40"/>
      <c r="AD831" s="40"/>
      <c r="AE831" s="40"/>
      <c r="AR831" s="217" t="s">
        <v>290</v>
      </c>
      <c r="AT831" s="217" t="s">
        <v>164</v>
      </c>
      <c r="AU831" s="217" t="s">
        <v>87</v>
      </c>
      <c r="AY831" s="19" t="s">
        <v>162</v>
      </c>
      <c r="BE831" s="218">
        <f>IF(O831="základní",K831,0)</f>
        <v>0</v>
      </c>
      <c r="BF831" s="218">
        <f>IF(O831="snížená",K831,0)</f>
        <v>0</v>
      </c>
      <c r="BG831" s="218">
        <f>IF(O831="zákl. přenesená",K831,0)</f>
        <v>0</v>
      </c>
      <c r="BH831" s="218">
        <f>IF(O831="sníž. přenesená",K831,0)</f>
        <v>0</v>
      </c>
      <c r="BI831" s="218">
        <f>IF(O831="nulová",K831,0)</f>
        <v>0</v>
      </c>
      <c r="BJ831" s="19" t="s">
        <v>85</v>
      </c>
      <c r="BK831" s="218">
        <f>ROUND(P831*H831,2)</f>
        <v>0</v>
      </c>
      <c r="BL831" s="19" t="s">
        <v>290</v>
      </c>
      <c r="BM831" s="217" t="s">
        <v>1008</v>
      </c>
    </row>
    <row r="832" s="2" customFormat="1">
      <c r="A832" s="40"/>
      <c r="B832" s="41"/>
      <c r="C832" s="42"/>
      <c r="D832" s="219" t="s">
        <v>171</v>
      </c>
      <c r="E832" s="42"/>
      <c r="F832" s="220" t="s">
        <v>1009</v>
      </c>
      <c r="G832" s="42"/>
      <c r="H832" s="42"/>
      <c r="I832" s="221"/>
      <c r="J832" s="221"/>
      <c r="K832" s="42"/>
      <c r="L832" s="42"/>
      <c r="M832" s="46"/>
      <c r="N832" s="222"/>
      <c r="O832" s="223"/>
      <c r="P832" s="86"/>
      <c r="Q832" s="86"/>
      <c r="R832" s="86"/>
      <c r="S832" s="86"/>
      <c r="T832" s="86"/>
      <c r="U832" s="86"/>
      <c r="V832" s="86"/>
      <c r="W832" s="86"/>
      <c r="X832" s="86"/>
      <c r="Y832" s="87"/>
      <c r="Z832" s="40"/>
      <c r="AA832" s="40"/>
      <c r="AB832" s="40"/>
      <c r="AC832" s="40"/>
      <c r="AD832" s="40"/>
      <c r="AE832" s="40"/>
      <c r="AT832" s="19" t="s">
        <v>171</v>
      </c>
      <c r="AU832" s="19" t="s">
        <v>87</v>
      </c>
    </row>
    <row r="833" s="2" customFormat="1">
      <c r="A833" s="40"/>
      <c r="B833" s="41"/>
      <c r="C833" s="42"/>
      <c r="D833" s="224" t="s">
        <v>173</v>
      </c>
      <c r="E833" s="42"/>
      <c r="F833" s="225" t="s">
        <v>1010</v>
      </c>
      <c r="G833" s="42"/>
      <c r="H833" s="42"/>
      <c r="I833" s="221"/>
      <c r="J833" s="221"/>
      <c r="K833" s="42"/>
      <c r="L833" s="42"/>
      <c r="M833" s="46"/>
      <c r="N833" s="222"/>
      <c r="O833" s="223"/>
      <c r="P833" s="86"/>
      <c r="Q833" s="86"/>
      <c r="R833" s="86"/>
      <c r="S833" s="86"/>
      <c r="T833" s="86"/>
      <c r="U833" s="86"/>
      <c r="V833" s="86"/>
      <c r="W833" s="86"/>
      <c r="X833" s="86"/>
      <c r="Y833" s="87"/>
      <c r="Z833" s="40"/>
      <c r="AA833" s="40"/>
      <c r="AB833" s="40"/>
      <c r="AC833" s="40"/>
      <c r="AD833" s="40"/>
      <c r="AE833" s="40"/>
      <c r="AT833" s="19" t="s">
        <v>173</v>
      </c>
      <c r="AU833" s="19" t="s">
        <v>87</v>
      </c>
    </row>
    <row r="834" s="2" customFormat="1">
      <c r="A834" s="40"/>
      <c r="B834" s="41"/>
      <c r="C834" s="42"/>
      <c r="D834" s="219" t="s">
        <v>175</v>
      </c>
      <c r="E834" s="42"/>
      <c r="F834" s="226" t="s">
        <v>1003</v>
      </c>
      <c r="G834" s="42"/>
      <c r="H834" s="42"/>
      <c r="I834" s="221"/>
      <c r="J834" s="221"/>
      <c r="K834" s="42"/>
      <c r="L834" s="42"/>
      <c r="M834" s="46"/>
      <c r="N834" s="222"/>
      <c r="O834" s="223"/>
      <c r="P834" s="86"/>
      <c r="Q834" s="86"/>
      <c r="R834" s="86"/>
      <c r="S834" s="86"/>
      <c r="T834" s="86"/>
      <c r="U834" s="86"/>
      <c r="V834" s="86"/>
      <c r="W834" s="86"/>
      <c r="X834" s="86"/>
      <c r="Y834" s="87"/>
      <c r="Z834" s="40"/>
      <c r="AA834" s="40"/>
      <c r="AB834" s="40"/>
      <c r="AC834" s="40"/>
      <c r="AD834" s="40"/>
      <c r="AE834" s="40"/>
      <c r="AT834" s="19" t="s">
        <v>175</v>
      </c>
      <c r="AU834" s="19" t="s">
        <v>87</v>
      </c>
    </row>
    <row r="835" s="13" customFormat="1">
      <c r="A835" s="13"/>
      <c r="B835" s="227"/>
      <c r="C835" s="228"/>
      <c r="D835" s="219" t="s">
        <v>177</v>
      </c>
      <c r="E835" s="229" t="s">
        <v>20</v>
      </c>
      <c r="F835" s="230" t="s">
        <v>1004</v>
      </c>
      <c r="G835" s="228"/>
      <c r="H835" s="231">
        <v>760.60000000000002</v>
      </c>
      <c r="I835" s="232"/>
      <c r="J835" s="232"/>
      <c r="K835" s="228"/>
      <c r="L835" s="228"/>
      <c r="M835" s="233"/>
      <c r="N835" s="234"/>
      <c r="O835" s="235"/>
      <c r="P835" s="235"/>
      <c r="Q835" s="235"/>
      <c r="R835" s="235"/>
      <c r="S835" s="235"/>
      <c r="T835" s="235"/>
      <c r="U835" s="235"/>
      <c r="V835" s="235"/>
      <c r="W835" s="235"/>
      <c r="X835" s="235"/>
      <c r="Y835" s="236"/>
      <c r="Z835" s="13"/>
      <c r="AA835" s="13"/>
      <c r="AB835" s="13"/>
      <c r="AC835" s="13"/>
      <c r="AD835" s="13"/>
      <c r="AE835" s="13"/>
      <c r="AT835" s="237" t="s">
        <v>177</v>
      </c>
      <c r="AU835" s="237" t="s">
        <v>87</v>
      </c>
      <c r="AV835" s="13" t="s">
        <v>87</v>
      </c>
      <c r="AW835" s="13" t="s">
        <v>5</v>
      </c>
      <c r="AX835" s="13" t="s">
        <v>85</v>
      </c>
      <c r="AY835" s="237" t="s">
        <v>162</v>
      </c>
    </row>
    <row r="836" s="2" customFormat="1">
      <c r="A836" s="40"/>
      <c r="B836" s="41"/>
      <c r="C836" s="42"/>
      <c r="D836" s="219" t="s">
        <v>219</v>
      </c>
      <c r="E836" s="42"/>
      <c r="F836" s="259" t="s">
        <v>305</v>
      </c>
      <c r="G836" s="42"/>
      <c r="H836" s="42"/>
      <c r="I836" s="42"/>
      <c r="J836" s="42"/>
      <c r="K836" s="42"/>
      <c r="L836" s="42"/>
      <c r="M836" s="46"/>
      <c r="N836" s="222"/>
      <c r="O836" s="223"/>
      <c r="P836" s="86"/>
      <c r="Q836" s="86"/>
      <c r="R836" s="86"/>
      <c r="S836" s="86"/>
      <c r="T836" s="86"/>
      <c r="U836" s="86"/>
      <c r="V836" s="86"/>
      <c r="W836" s="86"/>
      <c r="X836" s="86"/>
      <c r="Y836" s="87"/>
      <c r="Z836" s="40"/>
      <c r="AA836" s="40"/>
      <c r="AB836" s="40"/>
      <c r="AC836" s="40"/>
      <c r="AD836" s="40"/>
      <c r="AE836" s="40"/>
      <c r="AU836" s="19" t="s">
        <v>87</v>
      </c>
    </row>
    <row r="837" s="2" customFormat="1">
      <c r="A837" s="40"/>
      <c r="B837" s="41"/>
      <c r="C837" s="42"/>
      <c r="D837" s="219" t="s">
        <v>219</v>
      </c>
      <c r="E837" s="42"/>
      <c r="F837" s="260" t="s">
        <v>95</v>
      </c>
      <c r="G837" s="42"/>
      <c r="H837" s="261">
        <v>295.5</v>
      </c>
      <c r="I837" s="42"/>
      <c r="J837" s="42"/>
      <c r="K837" s="42"/>
      <c r="L837" s="42"/>
      <c r="M837" s="46"/>
      <c r="N837" s="222"/>
      <c r="O837" s="223"/>
      <c r="P837" s="86"/>
      <c r="Q837" s="86"/>
      <c r="R837" s="86"/>
      <c r="S837" s="86"/>
      <c r="T837" s="86"/>
      <c r="U837" s="86"/>
      <c r="V837" s="86"/>
      <c r="W837" s="86"/>
      <c r="X837" s="86"/>
      <c r="Y837" s="87"/>
      <c r="Z837" s="40"/>
      <c r="AA837" s="40"/>
      <c r="AB837" s="40"/>
      <c r="AC837" s="40"/>
      <c r="AD837" s="40"/>
      <c r="AE837" s="40"/>
      <c r="AU837" s="19" t="s">
        <v>87</v>
      </c>
    </row>
    <row r="838" s="2" customFormat="1">
      <c r="A838" s="40"/>
      <c r="B838" s="41"/>
      <c r="C838" s="42"/>
      <c r="D838" s="219" t="s">
        <v>219</v>
      </c>
      <c r="E838" s="42"/>
      <c r="F838" s="259" t="s">
        <v>220</v>
      </c>
      <c r="G838" s="42"/>
      <c r="H838" s="42"/>
      <c r="I838" s="42"/>
      <c r="J838" s="42"/>
      <c r="K838" s="42"/>
      <c r="L838" s="42"/>
      <c r="M838" s="46"/>
      <c r="N838" s="222"/>
      <c r="O838" s="223"/>
      <c r="P838" s="86"/>
      <c r="Q838" s="86"/>
      <c r="R838" s="86"/>
      <c r="S838" s="86"/>
      <c r="T838" s="86"/>
      <c r="U838" s="86"/>
      <c r="V838" s="86"/>
      <c r="W838" s="86"/>
      <c r="X838" s="86"/>
      <c r="Y838" s="87"/>
      <c r="Z838" s="40"/>
      <c r="AA838" s="40"/>
      <c r="AB838" s="40"/>
      <c r="AC838" s="40"/>
      <c r="AD838" s="40"/>
      <c r="AE838" s="40"/>
      <c r="AU838" s="19" t="s">
        <v>87</v>
      </c>
    </row>
    <row r="839" s="2" customFormat="1">
      <c r="A839" s="40"/>
      <c r="B839" s="41"/>
      <c r="C839" s="42"/>
      <c r="D839" s="219" t="s">
        <v>219</v>
      </c>
      <c r="E839" s="42"/>
      <c r="F839" s="260" t="s">
        <v>91</v>
      </c>
      <c r="G839" s="42"/>
      <c r="H839" s="261">
        <v>465.10000000000002</v>
      </c>
      <c r="I839" s="42"/>
      <c r="J839" s="42"/>
      <c r="K839" s="42"/>
      <c r="L839" s="42"/>
      <c r="M839" s="46"/>
      <c r="N839" s="222"/>
      <c r="O839" s="223"/>
      <c r="P839" s="86"/>
      <c r="Q839" s="86"/>
      <c r="R839" s="86"/>
      <c r="S839" s="86"/>
      <c r="T839" s="86"/>
      <c r="U839" s="86"/>
      <c r="V839" s="86"/>
      <c r="W839" s="86"/>
      <c r="X839" s="86"/>
      <c r="Y839" s="87"/>
      <c r="Z839" s="40"/>
      <c r="AA839" s="40"/>
      <c r="AB839" s="40"/>
      <c r="AC839" s="40"/>
      <c r="AD839" s="40"/>
      <c r="AE839" s="40"/>
      <c r="AU839" s="19" t="s">
        <v>87</v>
      </c>
    </row>
    <row r="840" s="2" customFormat="1" ht="24.15" customHeight="1">
      <c r="A840" s="40"/>
      <c r="B840" s="41"/>
      <c r="C840" s="262" t="s">
        <v>1011</v>
      </c>
      <c r="D840" s="274" t="s">
        <v>269</v>
      </c>
      <c r="E840" s="263" t="s">
        <v>1012</v>
      </c>
      <c r="F840" s="264" t="s">
        <v>1013</v>
      </c>
      <c r="G840" s="265" t="s">
        <v>90</v>
      </c>
      <c r="H840" s="266">
        <v>854.53399999999999</v>
      </c>
      <c r="I840" s="267"/>
      <c r="J840" s="268"/>
      <c r="K840" s="269">
        <f>ROUND(P840*H840,2)</f>
        <v>0</v>
      </c>
      <c r="L840" s="264" t="s">
        <v>168</v>
      </c>
      <c r="M840" s="270"/>
      <c r="N840" s="271" t="s">
        <v>20</v>
      </c>
      <c r="O840" s="213" t="s">
        <v>46</v>
      </c>
      <c r="P840" s="214">
        <f>I840+J840</f>
        <v>0</v>
      </c>
      <c r="Q840" s="214">
        <f>ROUND(I840*H840,2)</f>
        <v>0</v>
      </c>
      <c r="R840" s="214">
        <f>ROUND(J840*H840,2)</f>
        <v>0</v>
      </c>
      <c r="S840" s="86"/>
      <c r="T840" s="215">
        <f>S840*H840</f>
        <v>0</v>
      </c>
      <c r="U840" s="215">
        <v>0.00016000000000000001</v>
      </c>
      <c r="V840" s="215">
        <f>U840*H840</f>
        <v>0.13672544</v>
      </c>
      <c r="W840" s="215">
        <v>0</v>
      </c>
      <c r="X840" s="215">
        <f>W840*H840</f>
        <v>0</v>
      </c>
      <c r="Y840" s="216" t="s">
        <v>20</v>
      </c>
      <c r="Z840" s="40"/>
      <c r="AA840" s="40"/>
      <c r="AB840" s="40"/>
      <c r="AC840" s="40"/>
      <c r="AD840" s="40"/>
      <c r="AE840" s="40"/>
      <c r="AR840" s="217" t="s">
        <v>427</v>
      </c>
      <c r="AT840" s="217" t="s">
        <v>269</v>
      </c>
      <c r="AU840" s="217" t="s">
        <v>87</v>
      </c>
      <c r="AY840" s="19" t="s">
        <v>162</v>
      </c>
      <c r="BE840" s="218">
        <f>IF(O840="základní",K840,0)</f>
        <v>0</v>
      </c>
      <c r="BF840" s="218">
        <f>IF(O840="snížená",K840,0)</f>
        <v>0</v>
      </c>
      <c r="BG840" s="218">
        <f>IF(O840="zákl. přenesená",K840,0)</f>
        <v>0</v>
      </c>
      <c r="BH840" s="218">
        <f>IF(O840="sníž. přenesená",K840,0)</f>
        <v>0</v>
      </c>
      <c r="BI840" s="218">
        <f>IF(O840="nulová",K840,0)</f>
        <v>0</v>
      </c>
      <c r="BJ840" s="19" t="s">
        <v>85</v>
      </c>
      <c r="BK840" s="218">
        <f>ROUND(P840*H840,2)</f>
        <v>0</v>
      </c>
      <c r="BL840" s="19" t="s">
        <v>290</v>
      </c>
      <c r="BM840" s="217" t="s">
        <v>1014</v>
      </c>
    </row>
    <row r="841" s="2" customFormat="1">
      <c r="A841" s="40"/>
      <c r="B841" s="41"/>
      <c r="C841" s="42"/>
      <c r="D841" s="219" t="s">
        <v>171</v>
      </c>
      <c r="E841" s="42"/>
      <c r="F841" s="220" t="s">
        <v>1013</v>
      </c>
      <c r="G841" s="42"/>
      <c r="H841" s="42"/>
      <c r="I841" s="221"/>
      <c r="J841" s="221"/>
      <c r="K841" s="42"/>
      <c r="L841" s="42"/>
      <c r="M841" s="46"/>
      <c r="N841" s="222"/>
      <c r="O841" s="223"/>
      <c r="P841" s="86"/>
      <c r="Q841" s="86"/>
      <c r="R841" s="86"/>
      <c r="S841" s="86"/>
      <c r="T841" s="86"/>
      <c r="U841" s="86"/>
      <c r="V841" s="86"/>
      <c r="W841" s="86"/>
      <c r="X841" s="86"/>
      <c r="Y841" s="87"/>
      <c r="Z841" s="40"/>
      <c r="AA841" s="40"/>
      <c r="AB841" s="40"/>
      <c r="AC841" s="40"/>
      <c r="AD841" s="40"/>
      <c r="AE841" s="40"/>
      <c r="AT841" s="19" t="s">
        <v>171</v>
      </c>
      <c r="AU841" s="19" t="s">
        <v>87</v>
      </c>
    </row>
    <row r="842" s="2" customFormat="1">
      <c r="A842" s="40"/>
      <c r="B842" s="41"/>
      <c r="C842" s="42"/>
      <c r="D842" s="219" t="s">
        <v>175</v>
      </c>
      <c r="E842" s="42"/>
      <c r="F842" s="226" t="s">
        <v>1003</v>
      </c>
      <c r="G842" s="42"/>
      <c r="H842" s="42"/>
      <c r="I842" s="221"/>
      <c r="J842" s="221"/>
      <c r="K842" s="42"/>
      <c r="L842" s="42"/>
      <c r="M842" s="46"/>
      <c r="N842" s="222"/>
      <c r="O842" s="223"/>
      <c r="P842" s="86"/>
      <c r="Q842" s="86"/>
      <c r="R842" s="86"/>
      <c r="S842" s="86"/>
      <c r="T842" s="86"/>
      <c r="U842" s="86"/>
      <c r="V842" s="86"/>
      <c r="W842" s="86"/>
      <c r="X842" s="86"/>
      <c r="Y842" s="87"/>
      <c r="Z842" s="40"/>
      <c r="AA842" s="40"/>
      <c r="AB842" s="40"/>
      <c r="AC842" s="40"/>
      <c r="AD842" s="40"/>
      <c r="AE842" s="40"/>
      <c r="AT842" s="19" t="s">
        <v>175</v>
      </c>
      <c r="AU842" s="19" t="s">
        <v>87</v>
      </c>
    </row>
    <row r="843" s="13" customFormat="1">
      <c r="A843" s="13"/>
      <c r="B843" s="227"/>
      <c r="C843" s="228"/>
      <c r="D843" s="219" t="s">
        <v>177</v>
      </c>
      <c r="E843" s="228"/>
      <c r="F843" s="230" t="s">
        <v>1015</v>
      </c>
      <c r="G843" s="228"/>
      <c r="H843" s="231">
        <v>854.53399999999999</v>
      </c>
      <c r="I843" s="232"/>
      <c r="J843" s="232"/>
      <c r="K843" s="228"/>
      <c r="L843" s="228"/>
      <c r="M843" s="233"/>
      <c r="N843" s="234"/>
      <c r="O843" s="235"/>
      <c r="P843" s="235"/>
      <c r="Q843" s="235"/>
      <c r="R843" s="235"/>
      <c r="S843" s="235"/>
      <c r="T843" s="235"/>
      <c r="U843" s="235"/>
      <c r="V843" s="235"/>
      <c r="W843" s="235"/>
      <c r="X843" s="235"/>
      <c r="Y843" s="236"/>
      <c r="Z843" s="13"/>
      <c r="AA843" s="13"/>
      <c r="AB843" s="13"/>
      <c r="AC843" s="13"/>
      <c r="AD843" s="13"/>
      <c r="AE843" s="13"/>
      <c r="AT843" s="237" t="s">
        <v>177</v>
      </c>
      <c r="AU843" s="237" t="s">
        <v>87</v>
      </c>
      <c r="AV843" s="13" t="s">
        <v>87</v>
      </c>
      <c r="AW843" s="13" t="s">
        <v>4</v>
      </c>
      <c r="AX843" s="13" t="s">
        <v>85</v>
      </c>
      <c r="AY843" s="237" t="s">
        <v>162</v>
      </c>
    </row>
    <row r="844" s="2" customFormat="1" ht="16.5" customHeight="1">
      <c r="A844" s="40"/>
      <c r="B844" s="41"/>
      <c r="C844" s="205" t="s">
        <v>1016</v>
      </c>
      <c r="D844" s="272" t="s">
        <v>164</v>
      </c>
      <c r="E844" s="206" t="s">
        <v>1017</v>
      </c>
      <c r="F844" s="207" t="s">
        <v>1018</v>
      </c>
      <c r="G844" s="208" t="s">
        <v>240</v>
      </c>
      <c r="H844" s="209">
        <v>106</v>
      </c>
      <c r="I844" s="210"/>
      <c r="J844" s="210"/>
      <c r="K844" s="211">
        <f>ROUND(P844*H844,2)</f>
        <v>0</v>
      </c>
      <c r="L844" s="207" t="s">
        <v>20</v>
      </c>
      <c r="M844" s="46"/>
      <c r="N844" s="212" t="s">
        <v>20</v>
      </c>
      <c r="O844" s="213" t="s">
        <v>46</v>
      </c>
      <c r="P844" s="214">
        <f>I844+J844</f>
        <v>0</v>
      </c>
      <c r="Q844" s="214">
        <f>ROUND(I844*H844,2)</f>
        <v>0</v>
      </c>
      <c r="R844" s="214">
        <f>ROUND(J844*H844,2)</f>
        <v>0</v>
      </c>
      <c r="S844" s="86"/>
      <c r="T844" s="215">
        <f>S844*H844</f>
        <v>0</v>
      </c>
      <c r="U844" s="215">
        <v>0</v>
      </c>
      <c r="V844" s="215">
        <f>U844*H844</f>
        <v>0</v>
      </c>
      <c r="W844" s="215">
        <v>0</v>
      </c>
      <c r="X844" s="215">
        <f>W844*H844</f>
        <v>0</v>
      </c>
      <c r="Y844" s="216" t="s">
        <v>20</v>
      </c>
      <c r="Z844" s="40"/>
      <c r="AA844" s="40"/>
      <c r="AB844" s="40"/>
      <c r="AC844" s="40"/>
      <c r="AD844" s="40"/>
      <c r="AE844" s="40"/>
      <c r="AR844" s="217" t="s">
        <v>290</v>
      </c>
      <c r="AT844" s="217" t="s">
        <v>164</v>
      </c>
      <c r="AU844" s="217" t="s">
        <v>87</v>
      </c>
      <c r="AY844" s="19" t="s">
        <v>162</v>
      </c>
      <c r="BE844" s="218">
        <f>IF(O844="základní",K844,0)</f>
        <v>0</v>
      </c>
      <c r="BF844" s="218">
        <f>IF(O844="snížená",K844,0)</f>
        <v>0</v>
      </c>
      <c r="BG844" s="218">
        <f>IF(O844="zákl. přenesená",K844,0)</f>
        <v>0</v>
      </c>
      <c r="BH844" s="218">
        <f>IF(O844="sníž. přenesená",K844,0)</f>
        <v>0</v>
      </c>
      <c r="BI844" s="218">
        <f>IF(O844="nulová",K844,0)</f>
        <v>0</v>
      </c>
      <c r="BJ844" s="19" t="s">
        <v>85</v>
      </c>
      <c r="BK844" s="218">
        <f>ROUND(P844*H844,2)</f>
        <v>0</v>
      </c>
      <c r="BL844" s="19" t="s">
        <v>290</v>
      </c>
      <c r="BM844" s="217" t="s">
        <v>1019</v>
      </c>
    </row>
    <row r="845" s="2" customFormat="1">
      <c r="A845" s="40"/>
      <c r="B845" s="41"/>
      <c r="C845" s="42"/>
      <c r="D845" s="219" t="s">
        <v>171</v>
      </c>
      <c r="E845" s="42"/>
      <c r="F845" s="220" t="s">
        <v>1020</v>
      </c>
      <c r="G845" s="42"/>
      <c r="H845" s="42"/>
      <c r="I845" s="221"/>
      <c r="J845" s="221"/>
      <c r="K845" s="42"/>
      <c r="L845" s="42"/>
      <c r="M845" s="46"/>
      <c r="N845" s="222"/>
      <c r="O845" s="223"/>
      <c r="P845" s="86"/>
      <c r="Q845" s="86"/>
      <c r="R845" s="86"/>
      <c r="S845" s="86"/>
      <c r="T845" s="86"/>
      <c r="U845" s="86"/>
      <c r="V845" s="86"/>
      <c r="W845" s="86"/>
      <c r="X845" s="86"/>
      <c r="Y845" s="87"/>
      <c r="Z845" s="40"/>
      <c r="AA845" s="40"/>
      <c r="AB845" s="40"/>
      <c r="AC845" s="40"/>
      <c r="AD845" s="40"/>
      <c r="AE845" s="40"/>
      <c r="AT845" s="19" t="s">
        <v>171</v>
      </c>
      <c r="AU845" s="19" t="s">
        <v>87</v>
      </c>
    </row>
    <row r="846" s="2" customFormat="1">
      <c r="A846" s="40"/>
      <c r="B846" s="41"/>
      <c r="C846" s="42"/>
      <c r="D846" s="219" t="s">
        <v>175</v>
      </c>
      <c r="E846" s="42"/>
      <c r="F846" s="226" t="s">
        <v>176</v>
      </c>
      <c r="G846" s="42"/>
      <c r="H846" s="42"/>
      <c r="I846" s="221"/>
      <c r="J846" s="221"/>
      <c r="K846" s="42"/>
      <c r="L846" s="42"/>
      <c r="M846" s="46"/>
      <c r="N846" s="222"/>
      <c r="O846" s="223"/>
      <c r="P846" s="86"/>
      <c r="Q846" s="86"/>
      <c r="R846" s="86"/>
      <c r="S846" s="86"/>
      <c r="T846" s="86"/>
      <c r="U846" s="86"/>
      <c r="V846" s="86"/>
      <c r="W846" s="86"/>
      <c r="X846" s="86"/>
      <c r="Y846" s="87"/>
      <c r="Z846" s="40"/>
      <c r="AA846" s="40"/>
      <c r="AB846" s="40"/>
      <c r="AC846" s="40"/>
      <c r="AD846" s="40"/>
      <c r="AE846" s="40"/>
      <c r="AT846" s="19" t="s">
        <v>175</v>
      </c>
      <c r="AU846" s="19" t="s">
        <v>87</v>
      </c>
    </row>
    <row r="847" s="13" customFormat="1">
      <c r="A847" s="13"/>
      <c r="B847" s="227"/>
      <c r="C847" s="228"/>
      <c r="D847" s="219" t="s">
        <v>177</v>
      </c>
      <c r="E847" s="229" t="s">
        <v>20</v>
      </c>
      <c r="F847" s="230" t="s">
        <v>1021</v>
      </c>
      <c r="G847" s="228"/>
      <c r="H847" s="231">
        <v>74</v>
      </c>
      <c r="I847" s="232"/>
      <c r="J847" s="232"/>
      <c r="K847" s="228"/>
      <c r="L847" s="228"/>
      <c r="M847" s="233"/>
      <c r="N847" s="234"/>
      <c r="O847" s="235"/>
      <c r="P847" s="235"/>
      <c r="Q847" s="235"/>
      <c r="R847" s="235"/>
      <c r="S847" s="235"/>
      <c r="T847" s="235"/>
      <c r="U847" s="235"/>
      <c r="V847" s="235"/>
      <c r="W847" s="235"/>
      <c r="X847" s="235"/>
      <c r="Y847" s="236"/>
      <c r="Z847" s="13"/>
      <c r="AA847" s="13"/>
      <c r="AB847" s="13"/>
      <c r="AC847" s="13"/>
      <c r="AD847" s="13"/>
      <c r="AE847" s="13"/>
      <c r="AT847" s="237" t="s">
        <v>177</v>
      </c>
      <c r="AU847" s="237" t="s">
        <v>87</v>
      </c>
      <c r="AV847" s="13" t="s">
        <v>87</v>
      </c>
      <c r="AW847" s="13" t="s">
        <v>5</v>
      </c>
      <c r="AX847" s="13" t="s">
        <v>77</v>
      </c>
      <c r="AY847" s="237" t="s">
        <v>162</v>
      </c>
    </row>
    <row r="848" s="13" customFormat="1">
      <c r="A848" s="13"/>
      <c r="B848" s="227"/>
      <c r="C848" s="228"/>
      <c r="D848" s="219" t="s">
        <v>177</v>
      </c>
      <c r="E848" s="229" t="s">
        <v>20</v>
      </c>
      <c r="F848" s="230" t="s">
        <v>1022</v>
      </c>
      <c r="G848" s="228"/>
      <c r="H848" s="231">
        <v>32</v>
      </c>
      <c r="I848" s="232"/>
      <c r="J848" s="232"/>
      <c r="K848" s="228"/>
      <c r="L848" s="228"/>
      <c r="M848" s="233"/>
      <c r="N848" s="234"/>
      <c r="O848" s="235"/>
      <c r="P848" s="235"/>
      <c r="Q848" s="235"/>
      <c r="R848" s="235"/>
      <c r="S848" s="235"/>
      <c r="T848" s="235"/>
      <c r="U848" s="235"/>
      <c r="V848" s="235"/>
      <c r="W848" s="235"/>
      <c r="X848" s="235"/>
      <c r="Y848" s="236"/>
      <c r="Z848" s="13"/>
      <c r="AA848" s="13"/>
      <c r="AB848" s="13"/>
      <c r="AC848" s="13"/>
      <c r="AD848" s="13"/>
      <c r="AE848" s="13"/>
      <c r="AT848" s="237" t="s">
        <v>177</v>
      </c>
      <c r="AU848" s="237" t="s">
        <v>87</v>
      </c>
      <c r="AV848" s="13" t="s">
        <v>87</v>
      </c>
      <c r="AW848" s="13" t="s">
        <v>5</v>
      </c>
      <c r="AX848" s="13" t="s">
        <v>77</v>
      </c>
      <c r="AY848" s="237" t="s">
        <v>162</v>
      </c>
    </row>
    <row r="849" s="15" customFormat="1">
      <c r="A849" s="15"/>
      <c r="B849" s="248"/>
      <c r="C849" s="249"/>
      <c r="D849" s="219" t="s">
        <v>177</v>
      </c>
      <c r="E849" s="250" t="s">
        <v>20</v>
      </c>
      <c r="F849" s="251" t="s">
        <v>195</v>
      </c>
      <c r="G849" s="249"/>
      <c r="H849" s="252">
        <v>106</v>
      </c>
      <c r="I849" s="253"/>
      <c r="J849" s="253"/>
      <c r="K849" s="249"/>
      <c r="L849" s="249"/>
      <c r="M849" s="254"/>
      <c r="N849" s="255"/>
      <c r="O849" s="256"/>
      <c r="P849" s="256"/>
      <c r="Q849" s="256"/>
      <c r="R849" s="256"/>
      <c r="S849" s="256"/>
      <c r="T849" s="256"/>
      <c r="U849" s="256"/>
      <c r="V849" s="256"/>
      <c r="W849" s="256"/>
      <c r="X849" s="256"/>
      <c r="Y849" s="257"/>
      <c r="Z849" s="15"/>
      <c r="AA849" s="15"/>
      <c r="AB849" s="15"/>
      <c r="AC849" s="15"/>
      <c r="AD849" s="15"/>
      <c r="AE849" s="15"/>
      <c r="AT849" s="258" t="s">
        <v>177</v>
      </c>
      <c r="AU849" s="258" t="s">
        <v>87</v>
      </c>
      <c r="AV849" s="15" t="s">
        <v>169</v>
      </c>
      <c r="AW849" s="15" t="s">
        <v>5</v>
      </c>
      <c r="AX849" s="15" t="s">
        <v>85</v>
      </c>
      <c r="AY849" s="258" t="s">
        <v>162</v>
      </c>
    </row>
    <row r="850" s="2" customFormat="1" ht="24.15" customHeight="1">
      <c r="A850" s="40"/>
      <c r="B850" s="41"/>
      <c r="C850" s="205" t="s">
        <v>1023</v>
      </c>
      <c r="D850" s="272" t="s">
        <v>164</v>
      </c>
      <c r="E850" s="206" t="s">
        <v>1024</v>
      </c>
      <c r="F850" s="207" t="s">
        <v>1025</v>
      </c>
      <c r="G850" s="208" t="s">
        <v>248</v>
      </c>
      <c r="H850" s="209">
        <v>10.802</v>
      </c>
      <c r="I850" s="210"/>
      <c r="J850" s="210"/>
      <c r="K850" s="211">
        <f>ROUND(P850*H850,2)</f>
        <v>0</v>
      </c>
      <c r="L850" s="207" t="s">
        <v>168</v>
      </c>
      <c r="M850" s="46"/>
      <c r="N850" s="212" t="s">
        <v>20</v>
      </c>
      <c r="O850" s="213" t="s">
        <v>46</v>
      </c>
      <c r="P850" s="214">
        <f>I850+J850</f>
        <v>0</v>
      </c>
      <c r="Q850" s="214">
        <f>ROUND(I850*H850,2)</f>
        <v>0</v>
      </c>
      <c r="R850" s="214">
        <f>ROUND(J850*H850,2)</f>
        <v>0</v>
      </c>
      <c r="S850" s="86"/>
      <c r="T850" s="215">
        <f>S850*H850</f>
        <v>0</v>
      </c>
      <c r="U850" s="215">
        <v>0</v>
      </c>
      <c r="V850" s="215">
        <f>U850*H850</f>
        <v>0</v>
      </c>
      <c r="W850" s="215">
        <v>0</v>
      </c>
      <c r="X850" s="215">
        <f>W850*H850</f>
        <v>0</v>
      </c>
      <c r="Y850" s="216" t="s">
        <v>20</v>
      </c>
      <c r="Z850" s="40"/>
      <c r="AA850" s="40"/>
      <c r="AB850" s="40"/>
      <c r="AC850" s="40"/>
      <c r="AD850" s="40"/>
      <c r="AE850" s="40"/>
      <c r="AR850" s="217" t="s">
        <v>290</v>
      </c>
      <c r="AT850" s="217" t="s">
        <v>164</v>
      </c>
      <c r="AU850" s="217" t="s">
        <v>87</v>
      </c>
      <c r="AY850" s="19" t="s">
        <v>162</v>
      </c>
      <c r="BE850" s="218">
        <f>IF(O850="základní",K850,0)</f>
        <v>0</v>
      </c>
      <c r="BF850" s="218">
        <f>IF(O850="snížená",K850,0)</f>
        <v>0</v>
      </c>
      <c r="BG850" s="218">
        <f>IF(O850="zákl. přenesená",K850,0)</f>
        <v>0</v>
      </c>
      <c r="BH850" s="218">
        <f>IF(O850="sníž. přenesená",K850,0)</f>
        <v>0</v>
      </c>
      <c r="BI850" s="218">
        <f>IF(O850="nulová",K850,0)</f>
        <v>0</v>
      </c>
      <c r="BJ850" s="19" t="s">
        <v>85</v>
      </c>
      <c r="BK850" s="218">
        <f>ROUND(P850*H850,2)</f>
        <v>0</v>
      </c>
      <c r="BL850" s="19" t="s">
        <v>290</v>
      </c>
      <c r="BM850" s="217" t="s">
        <v>1026</v>
      </c>
    </row>
    <row r="851" s="2" customFormat="1">
      <c r="A851" s="40"/>
      <c r="B851" s="41"/>
      <c r="C851" s="42"/>
      <c r="D851" s="219" t="s">
        <v>171</v>
      </c>
      <c r="E851" s="42"/>
      <c r="F851" s="220" t="s">
        <v>1027</v>
      </c>
      <c r="G851" s="42"/>
      <c r="H851" s="42"/>
      <c r="I851" s="221"/>
      <c r="J851" s="221"/>
      <c r="K851" s="42"/>
      <c r="L851" s="42"/>
      <c r="M851" s="46"/>
      <c r="N851" s="222"/>
      <c r="O851" s="223"/>
      <c r="P851" s="86"/>
      <c r="Q851" s="86"/>
      <c r="R851" s="86"/>
      <c r="S851" s="86"/>
      <c r="T851" s="86"/>
      <c r="U851" s="86"/>
      <c r="V851" s="86"/>
      <c r="W851" s="86"/>
      <c r="X851" s="86"/>
      <c r="Y851" s="87"/>
      <c r="Z851" s="40"/>
      <c r="AA851" s="40"/>
      <c r="AB851" s="40"/>
      <c r="AC851" s="40"/>
      <c r="AD851" s="40"/>
      <c r="AE851" s="40"/>
      <c r="AT851" s="19" t="s">
        <v>171</v>
      </c>
      <c r="AU851" s="19" t="s">
        <v>87</v>
      </c>
    </row>
    <row r="852" s="2" customFormat="1">
      <c r="A852" s="40"/>
      <c r="B852" s="41"/>
      <c r="C852" s="42"/>
      <c r="D852" s="224" t="s">
        <v>173</v>
      </c>
      <c r="E852" s="42"/>
      <c r="F852" s="225" t="s">
        <v>1028</v>
      </c>
      <c r="G852" s="42"/>
      <c r="H852" s="42"/>
      <c r="I852" s="221"/>
      <c r="J852" s="221"/>
      <c r="K852" s="42"/>
      <c r="L852" s="42"/>
      <c r="M852" s="46"/>
      <c r="N852" s="222"/>
      <c r="O852" s="223"/>
      <c r="P852" s="86"/>
      <c r="Q852" s="86"/>
      <c r="R852" s="86"/>
      <c r="S852" s="86"/>
      <c r="T852" s="86"/>
      <c r="U852" s="86"/>
      <c r="V852" s="86"/>
      <c r="W852" s="86"/>
      <c r="X852" s="86"/>
      <c r="Y852" s="87"/>
      <c r="Z852" s="40"/>
      <c r="AA852" s="40"/>
      <c r="AB852" s="40"/>
      <c r="AC852" s="40"/>
      <c r="AD852" s="40"/>
      <c r="AE852" s="40"/>
      <c r="AT852" s="19" t="s">
        <v>173</v>
      </c>
      <c r="AU852" s="19" t="s">
        <v>87</v>
      </c>
    </row>
    <row r="853" s="12" customFormat="1" ht="20.88" customHeight="1">
      <c r="A853" s="12"/>
      <c r="B853" s="188"/>
      <c r="C853" s="189"/>
      <c r="D853" s="190" t="s">
        <v>76</v>
      </c>
      <c r="E853" s="203" t="s">
        <v>1029</v>
      </c>
      <c r="F853" s="203" t="s">
        <v>1030</v>
      </c>
      <c r="G853" s="189"/>
      <c r="H853" s="189"/>
      <c r="I853" s="192"/>
      <c r="J853" s="192"/>
      <c r="K853" s="204">
        <f>BK853</f>
        <v>0</v>
      </c>
      <c r="L853" s="189"/>
      <c r="M853" s="194"/>
      <c r="N853" s="195"/>
      <c r="O853" s="196"/>
      <c r="P853" s="196"/>
      <c r="Q853" s="197">
        <f>SUM(Q854:Q863)</f>
        <v>0</v>
      </c>
      <c r="R853" s="197">
        <f>SUM(R854:R863)</f>
        <v>0</v>
      </c>
      <c r="S853" s="196"/>
      <c r="T853" s="198">
        <f>SUM(T854:T863)</f>
        <v>0</v>
      </c>
      <c r="U853" s="196"/>
      <c r="V853" s="198">
        <f>SUM(V854:V863)</f>
        <v>0.030419999999999999</v>
      </c>
      <c r="W853" s="196"/>
      <c r="X853" s="198">
        <f>SUM(X854:X863)</f>
        <v>0</v>
      </c>
      <c r="Y853" s="199"/>
      <c r="Z853" s="12"/>
      <c r="AA853" s="12"/>
      <c r="AB853" s="12"/>
      <c r="AC853" s="12"/>
      <c r="AD853" s="12"/>
      <c r="AE853" s="12"/>
      <c r="AR853" s="200" t="s">
        <v>87</v>
      </c>
      <c r="AT853" s="201" t="s">
        <v>76</v>
      </c>
      <c r="AU853" s="201" t="s">
        <v>87</v>
      </c>
      <c r="AY853" s="200" t="s">
        <v>162</v>
      </c>
      <c r="BK853" s="202">
        <f>SUM(BK854:BK863)</f>
        <v>0</v>
      </c>
    </row>
    <row r="854" s="2" customFormat="1" ht="24.15" customHeight="1">
      <c r="A854" s="40"/>
      <c r="B854" s="41"/>
      <c r="C854" s="205" t="s">
        <v>1031</v>
      </c>
      <c r="D854" s="205" t="s">
        <v>164</v>
      </c>
      <c r="E854" s="206" t="s">
        <v>1032</v>
      </c>
      <c r="F854" s="207" t="s">
        <v>1033</v>
      </c>
      <c r="G854" s="208" t="s">
        <v>167</v>
      </c>
      <c r="H854" s="209">
        <v>1</v>
      </c>
      <c r="I854" s="210"/>
      <c r="J854" s="210"/>
      <c r="K854" s="211">
        <f>ROUND(P854*H854,2)</f>
        <v>0</v>
      </c>
      <c r="L854" s="207" t="s">
        <v>168</v>
      </c>
      <c r="M854" s="46"/>
      <c r="N854" s="212" t="s">
        <v>20</v>
      </c>
      <c r="O854" s="213" t="s">
        <v>46</v>
      </c>
      <c r="P854" s="214">
        <f>I854+J854</f>
        <v>0</v>
      </c>
      <c r="Q854" s="214">
        <f>ROUND(I854*H854,2)</f>
        <v>0</v>
      </c>
      <c r="R854" s="214">
        <f>ROUND(J854*H854,2)</f>
        <v>0</v>
      </c>
      <c r="S854" s="86"/>
      <c r="T854" s="215">
        <f>S854*H854</f>
        <v>0</v>
      </c>
      <c r="U854" s="215">
        <v>0.00042000000000000002</v>
      </c>
      <c r="V854" s="215">
        <f>U854*H854</f>
        <v>0.00042000000000000002</v>
      </c>
      <c r="W854" s="215">
        <v>0</v>
      </c>
      <c r="X854" s="215">
        <f>W854*H854</f>
        <v>0</v>
      </c>
      <c r="Y854" s="216" t="s">
        <v>20</v>
      </c>
      <c r="Z854" s="40"/>
      <c r="AA854" s="40"/>
      <c r="AB854" s="40"/>
      <c r="AC854" s="40"/>
      <c r="AD854" s="40"/>
      <c r="AE854" s="40"/>
      <c r="AR854" s="217" t="s">
        <v>290</v>
      </c>
      <c r="AT854" s="217" t="s">
        <v>164</v>
      </c>
      <c r="AU854" s="217" t="s">
        <v>92</v>
      </c>
      <c r="AY854" s="19" t="s">
        <v>162</v>
      </c>
      <c r="BE854" s="218">
        <f>IF(O854="základní",K854,0)</f>
        <v>0</v>
      </c>
      <c r="BF854" s="218">
        <f>IF(O854="snížená",K854,0)</f>
        <v>0</v>
      </c>
      <c r="BG854" s="218">
        <f>IF(O854="zákl. přenesená",K854,0)</f>
        <v>0</v>
      </c>
      <c r="BH854" s="218">
        <f>IF(O854="sníž. přenesená",K854,0)</f>
        <v>0</v>
      </c>
      <c r="BI854" s="218">
        <f>IF(O854="nulová",K854,0)</f>
        <v>0</v>
      </c>
      <c r="BJ854" s="19" t="s">
        <v>85</v>
      </c>
      <c r="BK854" s="218">
        <f>ROUND(P854*H854,2)</f>
        <v>0</v>
      </c>
      <c r="BL854" s="19" t="s">
        <v>290</v>
      </c>
      <c r="BM854" s="217" t="s">
        <v>1034</v>
      </c>
    </row>
    <row r="855" s="2" customFormat="1">
      <c r="A855" s="40"/>
      <c r="B855" s="41"/>
      <c r="C855" s="42"/>
      <c r="D855" s="219" t="s">
        <v>171</v>
      </c>
      <c r="E855" s="42"/>
      <c r="F855" s="220" t="s">
        <v>1035</v>
      </c>
      <c r="G855" s="42"/>
      <c r="H855" s="42"/>
      <c r="I855" s="221"/>
      <c r="J855" s="221"/>
      <c r="K855" s="42"/>
      <c r="L855" s="42"/>
      <c r="M855" s="46"/>
      <c r="N855" s="222"/>
      <c r="O855" s="223"/>
      <c r="P855" s="86"/>
      <c r="Q855" s="86"/>
      <c r="R855" s="86"/>
      <c r="S855" s="86"/>
      <c r="T855" s="86"/>
      <c r="U855" s="86"/>
      <c r="V855" s="86"/>
      <c r="W855" s="86"/>
      <c r="X855" s="86"/>
      <c r="Y855" s="87"/>
      <c r="Z855" s="40"/>
      <c r="AA855" s="40"/>
      <c r="AB855" s="40"/>
      <c r="AC855" s="40"/>
      <c r="AD855" s="40"/>
      <c r="AE855" s="40"/>
      <c r="AT855" s="19" t="s">
        <v>171</v>
      </c>
      <c r="AU855" s="19" t="s">
        <v>92</v>
      </c>
    </row>
    <row r="856" s="2" customFormat="1">
      <c r="A856" s="40"/>
      <c r="B856" s="41"/>
      <c r="C856" s="42"/>
      <c r="D856" s="224" t="s">
        <v>173</v>
      </c>
      <c r="E856" s="42"/>
      <c r="F856" s="225" t="s">
        <v>1036</v>
      </c>
      <c r="G856" s="42"/>
      <c r="H856" s="42"/>
      <c r="I856" s="221"/>
      <c r="J856" s="221"/>
      <c r="K856" s="42"/>
      <c r="L856" s="42"/>
      <c r="M856" s="46"/>
      <c r="N856" s="222"/>
      <c r="O856" s="223"/>
      <c r="P856" s="86"/>
      <c r="Q856" s="86"/>
      <c r="R856" s="86"/>
      <c r="S856" s="86"/>
      <c r="T856" s="86"/>
      <c r="U856" s="86"/>
      <c r="V856" s="86"/>
      <c r="W856" s="86"/>
      <c r="X856" s="86"/>
      <c r="Y856" s="87"/>
      <c r="Z856" s="40"/>
      <c r="AA856" s="40"/>
      <c r="AB856" s="40"/>
      <c r="AC856" s="40"/>
      <c r="AD856" s="40"/>
      <c r="AE856" s="40"/>
      <c r="AT856" s="19" t="s">
        <v>173</v>
      </c>
      <c r="AU856" s="19" t="s">
        <v>92</v>
      </c>
    </row>
    <row r="857" s="2" customFormat="1">
      <c r="A857" s="40"/>
      <c r="B857" s="41"/>
      <c r="C857" s="42"/>
      <c r="D857" s="219" t="s">
        <v>175</v>
      </c>
      <c r="E857" s="42"/>
      <c r="F857" s="226" t="s">
        <v>176</v>
      </c>
      <c r="G857" s="42"/>
      <c r="H857" s="42"/>
      <c r="I857" s="221"/>
      <c r="J857" s="221"/>
      <c r="K857" s="42"/>
      <c r="L857" s="42"/>
      <c r="M857" s="46"/>
      <c r="N857" s="222"/>
      <c r="O857" s="223"/>
      <c r="P857" s="86"/>
      <c r="Q857" s="86"/>
      <c r="R857" s="86"/>
      <c r="S857" s="86"/>
      <c r="T857" s="86"/>
      <c r="U857" s="86"/>
      <c r="V857" s="86"/>
      <c r="W857" s="86"/>
      <c r="X857" s="86"/>
      <c r="Y857" s="87"/>
      <c r="Z857" s="40"/>
      <c r="AA857" s="40"/>
      <c r="AB857" s="40"/>
      <c r="AC857" s="40"/>
      <c r="AD857" s="40"/>
      <c r="AE857" s="40"/>
      <c r="AT857" s="19" t="s">
        <v>175</v>
      </c>
      <c r="AU857" s="19" t="s">
        <v>92</v>
      </c>
    </row>
    <row r="858" s="2" customFormat="1">
      <c r="A858" s="40"/>
      <c r="B858" s="41"/>
      <c r="C858" s="262" t="s">
        <v>1037</v>
      </c>
      <c r="D858" s="262" t="s">
        <v>269</v>
      </c>
      <c r="E858" s="263" t="s">
        <v>1038</v>
      </c>
      <c r="F858" s="264" t="s">
        <v>1039</v>
      </c>
      <c r="G858" s="265" t="s">
        <v>167</v>
      </c>
      <c r="H858" s="266">
        <v>1</v>
      </c>
      <c r="I858" s="267"/>
      <c r="J858" s="268"/>
      <c r="K858" s="269">
        <f>ROUND(P858*H858,2)</f>
        <v>0</v>
      </c>
      <c r="L858" s="264" t="s">
        <v>168</v>
      </c>
      <c r="M858" s="270"/>
      <c r="N858" s="271" t="s">
        <v>20</v>
      </c>
      <c r="O858" s="213" t="s">
        <v>46</v>
      </c>
      <c r="P858" s="214">
        <f>I858+J858</f>
        <v>0</v>
      </c>
      <c r="Q858" s="214">
        <f>ROUND(I858*H858,2)</f>
        <v>0</v>
      </c>
      <c r="R858" s="214">
        <f>ROUND(J858*H858,2)</f>
        <v>0</v>
      </c>
      <c r="S858" s="86"/>
      <c r="T858" s="215">
        <f>S858*H858</f>
        <v>0</v>
      </c>
      <c r="U858" s="215">
        <v>0.029999999999999999</v>
      </c>
      <c r="V858" s="215">
        <f>U858*H858</f>
        <v>0.029999999999999999</v>
      </c>
      <c r="W858" s="215">
        <v>0</v>
      </c>
      <c r="X858" s="215">
        <f>W858*H858</f>
        <v>0</v>
      </c>
      <c r="Y858" s="216" t="s">
        <v>20</v>
      </c>
      <c r="Z858" s="40"/>
      <c r="AA858" s="40"/>
      <c r="AB858" s="40"/>
      <c r="AC858" s="40"/>
      <c r="AD858" s="40"/>
      <c r="AE858" s="40"/>
      <c r="AR858" s="217" t="s">
        <v>427</v>
      </c>
      <c r="AT858" s="217" t="s">
        <v>269</v>
      </c>
      <c r="AU858" s="217" t="s">
        <v>92</v>
      </c>
      <c r="AY858" s="19" t="s">
        <v>162</v>
      </c>
      <c r="BE858" s="218">
        <f>IF(O858="základní",K858,0)</f>
        <v>0</v>
      </c>
      <c r="BF858" s="218">
        <f>IF(O858="snížená",K858,0)</f>
        <v>0</v>
      </c>
      <c r="BG858" s="218">
        <f>IF(O858="zákl. přenesená",K858,0)</f>
        <v>0</v>
      </c>
      <c r="BH858" s="218">
        <f>IF(O858="sníž. přenesená",K858,0)</f>
        <v>0</v>
      </c>
      <c r="BI858" s="218">
        <f>IF(O858="nulová",K858,0)</f>
        <v>0</v>
      </c>
      <c r="BJ858" s="19" t="s">
        <v>85</v>
      </c>
      <c r="BK858" s="218">
        <f>ROUND(P858*H858,2)</f>
        <v>0</v>
      </c>
      <c r="BL858" s="19" t="s">
        <v>290</v>
      </c>
      <c r="BM858" s="217" t="s">
        <v>1040</v>
      </c>
    </row>
    <row r="859" s="2" customFormat="1">
      <c r="A859" s="40"/>
      <c r="B859" s="41"/>
      <c r="C859" s="42"/>
      <c r="D859" s="219" t="s">
        <v>171</v>
      </c>
      <c r="E859" s="42"/>
      <c r="F859" s="220" t="s">
        <v>1039</v>
      </c>
      <c r="G859" s="42"/>
      <c r="H859" s="42"/>
      <c r="I859" s="221"/>
      <c r="J859" s="221"/>
      <c r="K859" s="42"/>
      <c r="L859" s="42"/>
      <c r="M859" s="46"/>
      <c r="N859" s="222"/>
      <c r="O859" s="223"/>
      <c r="P859" s="86"/>
      <c r="Q859" s="86"/>
      <c r="R859" s="86"/>
      <c r="S859" s="86"/>
      <c r="T859" s="86"/>
      <c r="U859" s="86"/>
      <c r="V859" s="86"/>
      <c r="W859" s="86"/>
      <c r="X859" s="86"/>
      <c r="Y859" s="87"/>
      <c r="Z859" s="40"/>
      <c r="AA859" s="40"/>
      <c r="AB859" s="40"/>
      <c r="AC859" s="40"/>
      <c r="AD859" s="40"/>
      <c r="AE859" s="40"/>
      <c r="AT859" s="19" t="s">
        <v>171</v>
      </c>
      <c r="AU859" s="19" t="s">
        <v>92</v>
      </c>
    </row>
    <row r="860" s="2" customFormat="1">
      <c r="A860" s="40"/>
      <c r="B860" s="41"/>
      <c r="C860" s="42"/>
      <c r="D860" s="219" t="s">
        <v>175</v>
      </c>
      <c r="E860" s="42"/>
      <c r="F860" s="226" t="s">
        <v>176</v>
      </c>
      <c r="G860" s="42"/>
      <c r="H860" s="42"/>
      <c r="I860" s="221"/>
      <c r="J860" s="221"/>
      <c r="K860" s="42"/>
      <c r="L860" s="42"/>
      <c r="M860" s="46"/>
      <c r="N860" s="222"/>
      <c r="O860" s="223"/>
      <c r="P860" s="86"/>
      <c r="Q860" s="86"/>
      <c r="R860" s="86"/>
      <c r="S860" s="86"/>
      <c r="T860" s="86"/>
      <c r="U860" s="86"/>
      <c r="V860" s="86"/>
      <c r="W860" s="86"/>
      <c r="X860" s="86"/>
      <c r="Y860" s="87"/>
      <c r="Z860" s="40"/>
      <c r="AA860" s="40"/>
      <c r="AB860" s="40"/>
      <c r="AC860" s="40"/>
      <c r="AD860" s="40"/>
      <c r="AE860" s="40"/>
      <c r="AT860" s="19" t="s">
        <v>175</v>
      </c>
      <c r="AU860" s="19" t="s">
        <v>92</v>
      </c>
    </row>
    <row r="861" s="2" customFormat="1" ht="24.15" customHeight="1">
      <c r="A861" s="40"/>
      <c r="B861" s="41"/>
      <c r="C861" s="205" t="s">
        <v>1041</v>
      </c>
      <c r="D861" s="205" t="s">
        <v>164</v>
      </c>
      <c r="E861" s="206" t="s">
        <v>1042</v>
      </c>
      <c r="F861" s="207" t="s">
        <v>1043</v>
      </c>
      <c r="G861" s="208" t="s">
        <v>248</v>
      </c>
      <c r="H861" s="209">
        <v>0.029999999999999999</v>
      </c>
      <c r="I861" s="210"/>
      <c r="J861" s="210"/>
      <c r="K861" s="211">
        <f>ROUND(P861*H861,2)</f>
        <v>0</v>
      </c>
      <c r="L861" s="207" t="s">
        <v>168</v>
      </c>
      <c r="M861" s="46"/>
      <c r="N861" s="212" t="s">
        <v>20</v>
      </c>
      <c r="O861" s="213" t="s">
        <v>46</v>
      </c>
      <c r="P861" s="214">
        <f>I861+J861</f>
        <v>0</v>
      </c>
      <c r="Q861" s="214">
        <f>ROUND(I861*H861,2)</f>
        <v>0</v>
      </c>
      <c r="R861" s="214">
        <f>ROUND(J861*H861,2)</f>
        <v>0</v>
      </c>
      <c r="S861" s="86"/>
      <c r="T861" s="215">
        <f>S861*H861</f>
        <v>0</v>
      </c>
      <c r="U861" s="215">
        <v>0</v>
      </c>
      <c r="V861" s="215">
        <f>U861*H861</f>
        <v>0</v>
      </c>
      <c r="W861" s="215">
        <v>0</v>
      </c>
      <c r="X861" s="215">
        <f>W861*H861</f>
        <v>0</v>
      </c>
      <c r="Y861" s="216" t="s">
        <v>20</v>
      </c>
      <c r="Z861" s="40"/>
      <c r="AA861" s="40"/>
      <c r="AB861" s="40"/>
      <c r="AC861" s="40"/>
      <c r="AD861" s="40"/>
      <c r="AE861" s="40"/>
      <c r="AR861" s="217" t="s">
        <v>290</v>
      </c>
      <c r="AT861" s="217" t="s">
        <v>164</v>
      </c>
      <c r="AU861" s="217" t="s">
        <v>92</v>
      </c>
      <c r="AY861" s="19" t="s">
        <v>162</v>
      </c>
      <c r="BE861" s="218">
        <f>IF(O861="základní",K861,0)</f>
        <v>0</v>
      </c>
      <c r="BF861" s="218">
        <f>IF(O861="snížená",K861,0)</f>
        <v>0</v>
      </c>
      <c r="BG861" s="218">
        <f>IF(O861="zákl. přenesená",K861,0)</f>
        <v>0</v>
      </c>
      <c r="BH861" s="218">
        <f>IF(O861="sníž. přenesená",K861,0)</f>
        <v>0</v>
      </c>
      <c r="BI861" s="218">
        <f>IF(O861="nulová",K861,0)</f>
        <v>0</v>
      </c>
      <c r="BJ861" s="19" t="s">
        <v>85</v>
      </c>
      <c r="BK861" s="218">
        <f>ROUND(P861*H861,2)</f>
        <v>0</v>
      </c>
      <c r="BL861" s="19" t="s">
        <v>290</v>
      </c>
      <c r="BM861" s="217" t="s">
        <v>1044</v>
      </c>
    </row>
    <row r="862" s="2" customFormat="1">
      <c r="A862" s="40"/>
      <c r="B862" s="41"/>
      <c r="C862" s="42"/>
      <c r="D862" s="219" t="s">
        <v>171</v>
      </c>
      <c r="E862" s="42"/>
      <c r="F862" s="220" t="s">
        <v>1045</v>
      </c>
      <c r="G862" s="42"/>
      <c r="H862" s="42"/>
      <c r="I862" s="221"/>
      <c r="J862" s="221"/>
      <c r="K862" s="42"/>
      <c r="L862" s="42"/>
      <c r="M862" s="46"/>
      <c r="N862" s="222"/>
      <c r="O862" s="223"/>
      <c r="P862" s="86"/>
      <c r="Q862" s="86"/>
      <c r="R862" s="86"/>
      <c r="S862" s="86"/>
      <c r="T862" s="86"/>
      <c r="U862" s="86"/>
      <c r="V862" s="86"/>
      <c r="W862" s="86"/>
      <c r="X862" s="86"/>
      <c r="Y862" s="87"/>
      <c r="Z862" s="40"/>
      <c r="AA862" s="40"/>
      <c r="AB862" s="40"/>
      <c r="AC862" s="40"/>
      <c r="AD862" s="40"/>
      <c r="AE862" s="40"/>
      <c r="AT862" s="19" t="s">
        <v>171</v>
      </c>
      <c r="AU862" s="19" t="s">
        <v>92</v>
      </c>
    </row>
    <row r="863" s="2" customFormat="1">
      <c r="A863" s="40"/>
      <c r="B863" s="41"/>
      <c r="C863" s="42"/>
      <c r="D863" s="224" t="s">
        <v>173</v>
      </c>
      <c r="E863" s="42"/>
      <c r="F863" s="225" t="s">
        <v>1046</v>
      </c>
      <c r="G863" s="42"/>
      <c r="H863" s="42"/>
      <c r="I863" s="221"/>
      <c r="J863" s="221"/>
      <c r="K863" s="42"/>
      <c r="L863" s="42"/>
      <c r="M863" s="46"/>
      <c r="N863" s="222"/>
      <c r="O863" s="223"/>
      <c r="P863" s="86"/>
      <c r="Q863" s="86"/>
      <c r="R863" s="86"/>
      <c r="S863" s="86"/>
      <c r="T863" s="86"/>
      <c r="U863" s="86"/>
      <c r="V863" s="86"/>
      <c r="W863" s="86"/>
      <c r="X863" s="86"/>
      <c r="Y863" s="87"/>
      <c r="Z863" s="40"/>
      <c r="AA863" s="40"/>
      <c r="AB863" s="40"/>
      <c r="AC863" s="40"/>
      <c r="AD863" s="40"/>
      <c r="AE863" s="40"/>
      <c r="AT863" s="19" t="s">
        <v>173</v>
      </c>
      <c r="AU863" s="19" t="s">
        <v>92</v>
      </c>
    </row>
    <row r="864" s="12" customFormat="1" ht="22.8" customHeight="1">
      <c r="A864" s="12"/>
      <c r="B864" s="188"/>
      <c r="C864" s="189"/>
      <c r="D864" s="190" t="s">
        <v>76</v>
      </c>
      <c r="E864" s="203" t="s">
        <v>1047</v>
      </c>
      <c r="F864" s="203" t="s">
        <v>1048</v>
      </c>
      <c r="G864" s="189"/>
      <c r="H864" s="189"/>
      <c r="I864" s="192"/>
      <c r="J864" s="192"/>
      <c r="K864" s="204">
        <f>BK864</f>
        <v>0</v>
      </c>
      <c r="L864" s="189"/>
      <c r="M864" s="194"/>
      <c r="N864" s="195"/>
      <c r="O864" s="196"/>
      <c r="P864" s="196"/>
      <c r="Q864" s="197">
        <f>SUM(Q865:Q902)</f>
        <v>0</v>
      </c>
      <c r="R864" s="197">
        <f>SUM(R865:R902)</f>
        <v>0</v>
      </c>
      <c r="S864" s="196"/>
      <c r="T864" s="198">
        <f>SUM(T865:T902)</f>
        <v>0</v>
      </c>
      <c r="U864" s="196"/>
      <c r="V864" s="198">
        <f>SUM(V865:V902)</f>
        <v>0.050540000000000002</v>
      </c>
      <c r="W864" s="196"/>
      <c r="X864" s="198">
        <f>SUM(X865:X902)</f>
        <v>1.5756999999999999</v>
      </c>
      <c r="Y864" s="199"/>
      <c r="Z864" s="12"/>
      <c r="AA864" s="12"/>
      <c r="AB864" s="12"/>
      <c r="AC864" s="12"/>
      <c r="AD864" s="12"/>
      <c r="AE864" s="12"/>
      <c r="AR864" s="200" t="s">
        <v>87</v>
      </c>
      <c r="AT864" s="201" t="s">
        <v>76</v>
      </c>
      <c r="AU864" s="201" t="s">
        <v>85</v>
      </c>
      <c r="AY864" s="200" t="s">
        <v>162</v>
      </c>
      <c r="BK864" s="202">
        <f>SUM(BK865:BK902)</f>
        <v>0</v>
      </c>
    </row>
    <row r="865" s="2" customFormat="1" ht="24.15" customHeight="1">
      <c r="A865" s="40"/>
      <c r="B865" s="41"/>
      <c r="C865" s="205" t="s">
        <v>1049</v>
      </c>
      <c r="D865" s="205" t="s">
        <v>164</v>
      </c>
      <c r="E865" s="206" t="s">
        <v>1050</v>
      </c>
      <c r="F865" s="207" t="s">
        <v>1051</v>
      </c>
      <c r="G865" s="208" t="s">
        <v>90</v>
      </c>
      <c r="H865" s="209">
        <v>35</v>
      </c>
      <c r="I865" s="210"/>
      <c r="J865" s="210"/>
      <c r="K865" s="211">
        <f>ROUND(P865*H865,2)</f>
        <v>0</v>
      </c>
      <c r="L865" s="207" t="s">
        <v>168</v>
      </c>
      <c r="M865" s="46"/>
      <c r="N865" s="212" t="s">
        <v>20</v>
      </c>
      <c r="O865" s="213" t="s">
        <v>46</v>
      </c>
      <c r="P865" s="214">
        <f>I865+J865</f>
        <v>0</v>
      </c>
      <c r="Q865" s="214">
        <f>ROUND(I865*H865,2)</f>
        <v>0</v>
      </c>
      <c r="R865" s="214">
        <f>ROUND(J865*H865,2)</f>
        <v>0</v>
      </c>
      <c r="S865" s="86"/>
      <c r="T865" s="215">
        <f>S865*H865</f>
        <v>0</v>
      </c>
      <c r="U865" s="215">
        <v>0</v>
      </c>
      <c r="V865" s="215">
        <f>U865*H865</f>
        <v>0</v>
      </c>
      <c r="W865" s="215">
        <v>0.044499999999999998</v>
      </c>
      <c r="X865" s="215">
        <f>W865*H865</f>
        <v>1.5574999999999999</v>
      </c>
      <c r="Y865" s="216" t="s">
        <v>20</v>
      </c>
      <c r="Z865" s="40"/>
      <c r="AA865" s="40"/>
      <c r="AB865" s="40"/>
      <c r="AC865" s="40"/>
      <c r="AD865" s="40"/>
      <c r="AE865" s="40"/>
      <c r="AR865" s="217" t="s">
        <v>290</v>
      </c>
      <c r="AT865" s="217" t="s">
        <v>164</v>
      </c>
      <c r="AU865" s="217" t="s">
        <v>87</v>
      </c>
      <c r="AY865" s="19" t="s">
        <v>162</v>
      </c>
      <c r="BE865" s="218">
        <f>IF(O865="základní",K865,0)</f>
        <v>0</v>
      </c>
      <c r="BF865" s="218">
        <f>IF(O865="snížená",K865,0)</f>
        <v>0</v>
      </c>
      <c r="BG865" s="218">
        <f>IF(O865="zákl. přenesená",K865,0)</f>
        <v>0</v>
      </c>
      <c r="BH865" s="218">
        <f>IF(O865="sníž. přenesená",K865,0)</f>
        <v>0</v>
      </c>
      <c r="BI865" s="218">
        <f>IF(O865="nulová",K865,0)</f>
        <v>0</v>
      </c>
      <c r="BJ865" s="19" t="s">
        <v>85</v>
      </c>
      <c r="BK865" s="218">
        <f>ROUND(P865*H865,2)</f>
        <v>0</v>
      </c>
      <c r="BL865" s="19" t="s">
        <v>290</v>
      </c>
      <c r="BM865" s="217" t="s">
        <v>1052</v>
      </c>
    </row>
    <row r="866" s="2" customFormat="1">
      <c r="A866" s="40"/>
      <c r="B866" s="41"/>
      <c r="C866" s="42"/>
      <c r="D866" s="219" t="s">
        <v>171</v>
      </c>
      <c r="E866" s="42"/>
      <c r="F866" s="220" t="s">
        <v>1053</v>
      </c>
      <c r="G866" s="42"/>
      <c r="H866" s="42"/>
      <c r="I866" s="221"/>
      <c r="J866" s="221"/>
      <c r="K866" s="42"/>
      <c r="L866" s="42"/>
      <c r="M866" s="46"/>
      <c r="N866" s="222"/>
      <c r="O866" s="223"/>
      <c r="P866" s="86"/>
      <c r="Q866" s="86"/>
      <c r="R866" s="86"/>
      <c r="S866" s="86"/>
      <c r="T866" s="86"/>
      <c r="U866" s="86"/>
      <c r="V866" s="86"/>
      <c r="W866" s="86"/>
      <c r="X866" s="86"/>
      <c r="Y866" s="87"/>
      <c r="Z866" s="40"/>
      <c r="AA866" s="40"/>
      <c r="AB866" s="40"/>
      <c r="AC866" s="40"/>
      <c r="AD866" s="40"/>
      <c r="AE866" s="40"/>
      <c r="AT866" s="19" t="s">
        <v>171</v>
      </c>
      <c r="AU866" s="19" t="s">
        <v>87</v>
      </c>
    </row>
    <row r="867" s="2" customFormat="1">
      <c r="A867" s="40"/>
      <c r="B867" s="41"/>
      <c r="C867" s="42"/>
      <c r="D867" s="224" t="s">
        <v>173</v>
      </c>
      <c r="E867" s="42"/>
      <c r="F867" s="225" t="s">
        <v>1054</v>
      </c>
      <c r="G867" s="42"/>
      <c r="H867" s="42"/>
      <c r="I867" s="221"/>
      <c r="J867" s="221"/>
      <c r="K867" s="42"/>
      <c r="L867" s="42"/>
      <c r="M867" s="46"/>
      <c r="N867" s="222"/>
      <c r="O867" s="223"/>
      <c r="P867" s="86"/>
      <c r="Q867" s="86"/>
      <c r="R867" s="86"/>
      <c r="S867" s="86"/>
      <c r="T867" s="86"/>
      <c r="U867" s="86"/>
      <c r="V867" s="86"/>
      <c r="W867" s="86"/>
      <c r="X867" s="86"/>
      <c r="Y867" s="87"/>
      <c r="Z867" s="40"/>
      <c r="AA867" s="40"/>
      <c r="AB867" s="40"/>
      <c r="AC867" s="40"/>
      <c r="AD867" s="40"/>
      <c r="AE867" s="40"/>
      <c r="AT867" s="19" t="s">
        <v>173</v>
      </c>
      <c r="AU867" s="19" t="s">
        <v>87</v>
      </c>
    </row>
    <row r="868" s="2" customFormat="1">
      <c r="A868" s="40"/>
      <c r="B868" s="41"/>
      <c r="C868" s="42"/>
      <c r="D868" s="219" t="s">
        <v>175</v>
      </c>
      <c r="E868" s="42"/>
      <c r="F868" s="226" t="s">
        <v>756</v>
      </c>
      <c r="G868" s="42"/>
      <c r="H868" s="42"/>
      <c r="I868" s="221"/>
      <c r="J868" s="221"/>
      <c r="K868" s="42"/>
      <c r="L868" s="42"/>
      <c r="M868" s="46"/>
      <c r="N868" s="222"/>
      <c r="O868" s="223"/>
      <c r="P868" s="86"/>
      <c r="Q868" s="86"/>
      <c r="R868" s="86"/>
      <c r="S868" s="86"/>
      <c r="T868" s="86"/>
      <c r="U868" s="86"/>
      <c r="V868" s="86"/>
      <c r="W868" s="86"/>
      <c r="X868" s="86"/>
      <c r="Y868" s="87"/>
      <c r="Z868" s="40"/>
      <c r="AA868" s="40"/>
      <c r="AB868" s="40"/>
      <c r="AC868" s="40"/>
      <c r="AD868" s="40"/>
      <c r="AE868" s="40"/>
      <c r="AT868" s="19" t="s">
        <v>175</v>
      </c>
      <c r="AU868" s="19" t="s">
        <v>87</v>
      </c>
    </row>
    <row r="869" s="14" customFormat="1">
      <c r="A869" s="14"/>
      <c r="B869" s="238"/>
      <c r="C869" s="239"/>
      <c r="D869" s="219" t="s">
        <v>177</v>
      </c>
      <c r="E869" s="240" t="s">
        <v>20</v>
      </c>
      <c r="F869" s="241" t="s">
        <v>757</v>
      </c>
      <c r="G869" s="239"/>
      <c r="H869" s="240" t="s">
        <v>20</v>
      </c>
      <c r="I869" s="242"/>
      <c r="J869" s="242"/>
      <c r="K869" s="239"/>
      <c r="L869" s="239"/>
      <c r="M869" s="243"/>
      <c r="N869" s="244"/>
      <c r="O869" s="245"/>
      <c r="P869" s="245"/>
      <c r="Q869" s="245"/>
      <c r="R869" s="245"/>
      <c r="S869" s="245"/>
      <c r="T869" s="245"/>
      <c r="U869" s="245"/>
      <c r="V869" s="245"/>
      <c r="W869" s="245"/>
      <c r="X869" s="245"/>
      <c r="Y869" s="246"/>
      <c r="Z869" s="14"/>
      <c r="AA869" s="14"/>
      <c r="AB869" s="14"/>
      <c r="AC869" s="14"/>
      <c r="AD869" s="14"/>
      <c r="AE869" s="14"/>
      <c r="AT869" s="247" t="s">
        <v>177</v>
      </c>
      <c r="AU869" s="247" t="s">
        <v>87</v>
      </c>
      <c r="AV869" s="14" t="s">
        <v>85</v>
      </c>
      <c r="AW869" s="14" t="s">
        <v>5</v>
      </c>
      <c r="AX869" s="14" t="s">
        <v>77</v>
      </c>
      <c r="AY869" s="247" t="s">
        <v>162</v>
      </c>
    </row>
    <row r="870" s="13" customFormat="1">
      <c r="A870" s="13"/>
      <c r="B870" s="227"/>
      <c r="C870" s="228"/>
      <c r="D870" s="219" t="s">
        <v>177</v>
      </c>
      <c r="E870" s="229" t="s">
        <v>20</v>
      </c>
      <c r="F870" s="230" t="s">
        <v>1055</v>
      </c>
      <c r="G870" s="228"/>
      <c r="H870" s="231">
        <v>35</v>
      </c>
      <c r="I870" s="232"/>
      <c r="J870" s="232"/>
      <c r="K870" s="228"/>
      <c r="L870" s="228"/>
      <c r="M870" s="233"/>
      <c r="N870" s="234"/>
      <c r="O870" s="235"/>
      <c r="P870" s="235"/>
      <c r="Q870" s="235"/>
      <c r="R870" s="235"/>
      <c r="S870" s="235"/>
      <c r="T870" s="235"/>
      <c r="U870" s="235"/>
      <c r="V870" s="235"/>
      <c r="W870" s="235"/>
      <c r="X870" s="235"/>
      <c r="Y870" s="236"/>
      <c r="Z870" s="13"/>
      <c r="AA870" s="13"/>
      <c r="AB870" s="13"/>
      <c r="AC870" s="13"/>
      <c r="AD870" s="13"/>
      <c r="AE870" s="13"/>
      <c r="AT870" s="237" t="s">
        <v>177</v>
      </c>
      <c r="AU870" s="237" t="s">
        <v>87</v>
      </c>
      <c r="AV870" s="13" t="s">
        <v>87</v>
      </c>
      <c r="AW870" s="13" t="s">
        <v>5</v>
      </c>
      <c r="AX870" s="13" t="s">
        <v>85</v>
      </c>
      <c r="AY870" s="237" t="s">
        <v>162</v>
      </c>
    </row>
    <row r="871" s="2" customFormat="1">
      <c r="A871" s="40"/>
      <c r="B871" s="41"/>
      <c r="C871" s="205" t="s">
        <v>1056</v>
      </c>
      <c r="D871" s="205" t="s">
        <v>164</v>
      </c>
      <c r="E871" s="206" t="s">
        <v>1057</v>
      </c>
      <c r="F871" s="207" t="s">
        <v>1058</v>
      </c>
      <c r="G871" s="208" t="s">
        <v>90</v>
      </c>
      <c r="H871" s="209">
        <v>35</v>
      </c>
      <c r="I871" s="210"/>
      <c r="J871" s="210"/>
      <c r="K871" s="211">
        <f>ROUND(P871*H871,2)</f>
        <v>0</v>
      </c>
      <c r="L871" s="207" t="s">
        <v>168</v>
      </c>
      <c r="M871" s="46"/>
      <c r="N871" s="212" t="s">
        <v>20</v>
      </c>
      <c r="O871" s="213" t="s">
        <v>46</v>
      </c>
      <c r="P871" s="214">
        <f>I871+J871</f>
        <v>0</v>
      </c>
      <c r="Q871" s="214">
        <f>ROUND(I871*H871,2)</f>
        <v>0</v>
      </c>
      <c r="R871" s="214">
        <f>ROUND(J871*H871,2)</f>
        <v>0</v>
      </c>
      <c r="S871" s="86"/>
      <c r="T871" s="215">
        <f>S871*H871</f>
        <v>0</v>
      </c>
      <c r="U871" s="215">
        <v>0</v>
      </c>
      <c r="V871" s="215">
        <f>U871*H871</f>
        <v>0</v>
      </c>
      <c r="W871" s="215">
        <v>0</v>
      </c>
      <c r="X871" s="215">
        <f>W871*H871</f>
        <v>0</v>
      </c>
      <c r="Y871" s="216" t="s">
        <v>20</v>
      </c>
      <c r="Z871" s="40"/>
      <c r="AA871" s="40"/>
      <c r="AB871" s="40"/>
      <c r="AC871" s="40"/>
      <c r="AD871" s="40"/>
      <c r="AE871" s="40"/>
      <c r="AR871" s="217" t="s">
        <v>290</v>
      </c>
      <c r="AT871" s="217" t="s">
        <v>164</v>
      </c>
      <c r="AU871" s="217" t="s">
        <v>87</v>
      </c>
      <c r="AY871" s="19" t="s">
        <v>162</v>
      </c>
      <c r="BE871" s="218">
        <f>IF(O871="základní",K871,0)</f>
        <v>0</v>
      </c>
      <c r="BF871" s="218">
        <f>IF(O871="snížená",K871,0)</f>
        <v>0</v>
      </c>
      <c r="BG871" s="218">
        <f>IF(O871="zákl. přenesená",K871,0)</f>
        <v>0</v>
      </c>
      <c r="BH871" s="218">
        <f>IF(O871="sníž. přenesená",K871,0)</f>
        <v>0</v>
      </c>
      <c r="BI871" s="218">
        <f>IF(O871="nulová",K871,0)</f>
        <v>0</v>
      </c>
      <c r="BJ871" s="19" t="s">
        <v>85</v>
      </c>
      <c r="BK871" s="218">
        <f>ROUND(P871*H871,2)</f>
        <v>0</v>
      </c>
      <c r="BL871" s="19" t="s">
        <v>290</v>
      </c>
      <c r="BM871" s="217" t="s">
        <v>1059</v>
      </c>
    </row>
    <row r="872" s="2" customFormat="1">
      <c r="A872" s="40"/>
      <c r="B872" s="41"/>
      <c r="C872" s="42"/>
      <c r="D872" s="219" t="s">
        <v>171</v>
      </c>
      <c r="E872" s="42"/>
      <c r="F872" s="220" t="s">
        <v>1060</v>
      </c>
      <c r="G872" s="42"/>
      <c r="H872" s="42"/>
      <c r="I872" s="221"/>
      <c r="J872" s="221"/>
      <c r="K872" s="42"/>
      <c r="L872" s="42"/>
      <c r="M872" s="46"/>
      <c r="N872" s="222"/>
      <c r="O872" s="223"/>
      <c r="P872" s="86"/>
      <c r="Q872" s="86"/>
      <c r="R872" s="86"/>
      <c r="S872" s="86"/>
      <c r="T872" s="86"/>
      <c r="U872" s="86"/>
      <c r="V872" s="86"/>
      <c r="W872" s="86"/>
      <c r="X872" s="86"/>
      <c r="Y872" s="87"/>
      <c r="Z872" s="40"/>
      <c r="AA872" s="40"/>
      <c r="AB872" s="40"/>
      <c r="AC872" s="40"/>
      <c r="AD872" s="40"/>
      <c r="AE872" s="40"/>
      <c r="AT872" s="19" t="s">
        <v>171</v>
      </c>
      <c r="AU872" s="19" t="s">
        <v>87</v>
      </c>
    </row>
    <row r="873" s="2" customFormat="1">
      <c r="A873" s="40"/>
      <c r="B873" s="41"/>
      <c r="C873" s="42"/>
      <c r="D873" s="224" t="s">
        <v>173</v>
      </c>
      <c r="E873" s="42"/>
      <c r="F873" s="225" t="s">
        <v>1061</v>
      </c>
      <c r="G873" s="42"/>
      <c r="H873" s="42"/>
      <c r="I873" s="221"/>
      <c r="J873" s="221"/>
      <c r="K873" s="42"/>
      <c r="L873" s="42"/>
      <c r="M873" s="46"/>
      <c r="N873" s="222"/>
      <c r="O873" s="223"/>
      <c r="P873" s="86"/>
      <c r="Q873" s="86"/>
      <c r="R873" s="86"/>
      <c r="S873" s="86"/>
      <c r="T873" s="86"/>
      <c r="U873" s="86"/>
      <c r="V873" s="86"/>
      <c r="W873" s="86"/>
      <c r="X873" s="86"/>
      <c r="Y873" s="87"/>
      <c r="Z873" s="40"/>
      <c r="AA873" s="40"/>
      <c r="AB873" s="40"/>
      <c r="AC873" s="40"/>
      <c r="AD873" s="40"/>
      <c r="AE873" s="40"/>
      <c r="AT873" s="19" t="s">
        <v>173</v>
      </c>
      <c r="AU873" s="19" t="s">
        <v>87</v>
      </c>
    </row>
    <row r="874" s="2" customFormat="1">
      <c r="A874" s="40"/>
      <c r="B874" s="41"/>
      <c r="C874" s="42"/>
      <c r="D874" s="219" t="s">
        <v>175</v>
      </c>
      <c r="E874" s="42"/>
      <c r="F874" s="226" t="s">
        <v>756</v>
      </c>
      <c r="G874" s="42"/>
      <c r="H874" s="42"/>
      <c r="I874" s="221"/>
      <c r="J874" s="221"/>
      <c r="K874" s="42"/>
      <c r="L874" s="42"/>
      <c r="M874" s="46"/>
      <c r="N874" s="222"/>
      <c r="O874" s="223"/>
      <c r="P874" s="86"/>
      <c r="Q874" s="86"/>
      <c r="R874" s="86"/>
      <c r="S874" s="86"/>
      <c r="T874" s="86"/>
      <c r="U874" s="86"/>
      <c r="V874" s="86"/>
      <c r="W874" s="86"/>
      <c r="X874" s="86"/>
      <c r="Y874" s="87"/>
      <c r="Z874" s="40"/>
      <c r="AA874" s="40"/>
      <c r="AB874" s="40"/>
      <c r="AC874" s="40"/>
      <c r="AD874" s="40"/>
      <c r="AE874" s="40"/>
      <c r="AT874" s="19" t="s">
        <v>175</v>
      </c>
      <c r="AU874" s="19" t="s">
        <v>87</v>
      </c>
    </row>
    <row r="875" s="13" customFormat="1">
      <c r="A875" s="13"/>
      <c r="B875" s="227"/>
      <c r="C875" s="228"/>
      <c r="D875" s="219" t="s">
        <v>177</v>
      </c>
      <c r="E875" s="229" t="s">
        <v>20</v>
      </c>
      <c r="F875" s="230" t="s">
        <v>758</v>
      </c>
      <c r="G875" s="228"/>
      <c r="H875" s="231">
        <v>35</v>
      </c>
      <c r="I875" s="232"/>
      <c r="J875" s="232"/>
      <c r="K875" s="228"/>
      <c r="L875" s="228"/>
      <c r="M875" s="233"/>
      <c r="N875" s="234"/>
      <c r="O875" s="235"/>
      <c r="P875" s="235"/>
      <c r="Q875" s="235"/>
      <c r="R875" s="235"/>
      <c r="S875" s="235"/>
      <c r="T875" s="235"/>
      <c r="U875" s="235"/>
      <c r="V875" s="235"/>
      <c r="W875" s="235"/>
      <c r="X875" s="235"/>
      <c r="Y875" s="236"/>
      <c r="Z875" s="13"/>
      <c r="AA875" s="13"/>
      <c r="AB875" s="13"/>
      <c r="AC875" s="13"/>
      <c r="AD875" s="13"/>
      <c r="AE875" s="13"/>
      <c r="AT875" s="237" t="s">
        <v>177</v>
      </c>
      <c r="AU875" s="237" t="s">
        <v>87</v>
      </c>
      <c r="AV875" s="13" t="s">
        <v>87</v>
      </c>
      <c r="AW875" s="13" t="s">
        <v>5</v>
      </c>
      <c r="AX875" s="13" t="s">
        <v>85</v>
      </c>
      <c r="AY875" s="237" t="s">
        <v>162</v>
      </c>
    </row>
    <row r="876" s="2" customFormat="1" ht="24.15" customHeight="1">
      <c r="A876" s="40"/>
      <c r="B876" s="41"/>
      <c r="C876" s="262" t="s">
        <v>1062</v>
      </c>
      <c r="D876" s="262" t="s">
        <v>269</v>
      </c>
      <c r="E876" s="263" t="s">
        <v>1063</v>
      </c>
      <c r="F876" s="264" t="s">
        <v>1064</v>
      </c>
      <c r="G876" s="265" t="s">
        <v>90</v>
      </c>
      <c r="H876" s="266">
        <v>38.5</v>
      </c>
      <c r="I876" s="267"/>
      <c r="J876" s="268"/>
      <c r="K876" s="269">
        <f>ROUND(P876*H876,2)</f>
        <v>0</v>
      </c>
      <c r="L876" s="264" t="s">
        <v>168</v>
      </c>
      <c r="M876" s="270"/>
      <c r="N876" s="271" t="s">
        <v>20</v>
      </c>
      <c r="O876" s="213" t="s">
        <v>46</v>
      </c>
      <c r="P876" s="214">
        <f>I876+J876</f>
        <v>0</v>
      </c>
      <c r="Q876" s="214">
        <f>ROUND(I876*H876,2)</f>
        <v>0</v>
      </c>
      <c r="R876" s="214">
        <f>ROUND(J876*H876,2)</f>
        <v>0</v>
      </c>
      <c r="S876" s="86"/>
      <c r="T876" s="215">
        <f>S876*H876</f>
        <v>0</v>
      </c>
      <c r="U876" s="215">
        <v>0.00013999999999999999</v>
      </c>
      <c r="V876" s="215">
        <f>U876*H876</f>
        <v>0.0053899999999999998</v>
      </c>
      <c r="W876" s="215">
        <v>0</v>
      </c>
      <c r="X876" s="215">
        <f>W876*H876</f>
        <v>0</v>
      </c>
      <c r="Y876" s="216" t="s">
        <v>20</v>
      </c>
      <c r="Z876" s="40"/>
      <c r="AA876" s="40"/>
      <c r="AB876" s="40"/>
      <c r="AC876" s="40"/>
      <c r="AD876" s="40"/>
      <c r="AE876" s="40"/>
      <c r="AR876" s="217" t="s">
        <v>427</v>
      </c>
      <c r="AT876" s="217" t="s">
        <v>269</v>
      </c>
      <c r="AU876" s="217" t="s">
        <v>87</v>
      </c>
      <c r="AY876" s="19" t="s">
        <v>162</v>
      </c>
      <c r="BE876" s="218">
        <f>IF(O876="základní",K876,0)</f>
        <v>0</v>
      </c>
      <c r="BF876" s="218">
        <f>IF(O876="snížená",K876,0)</f>
        <v>0</v>
      </c>
      <c r="BG876" s="218">
        <f>IF(O876="zákl. přenesená",K876,0)</f>
        <v>0</v>
      </c>
      <c r="BH876" s="218">
        <f>IF(O876="sníž. přenesená",K876,0)</f>
        <v>0</v>
      </c>
      <c r="BI876" s="218">
        <f>IF(O876="nulová",K876,0)</f>
        <v>0</v>
      </c>
      <c r="BJ876" s="19" t="s">
        <v>85</v>
      </c>
      <c r="BK876" s="218">
        <f>ROUND(P876*H876,2)</f>
        <v>0</v>
      </c>
      <c r="BL876" s="19" t="s">
        <v>290</v>
      </c>
      <c r="BM876" s="217" t="s">
        <v>1065</v>
      </c>
    </row>
    <row r="877" s="2" customFormat="1">
      <c r="A877" s="40"/>
      <c r="B877" s="41"/>
      <c r="C877" s="42"/>
      <c r="D877" s="219" t="s">
        <v>171</v>
      </c>
      <c r="E877" s="42"/>
      <c r="F877" s="220" t="s">
        <v>1064</v>
      </c>
      <c r="G877" s="42"/>
      <c r="H877" s="42"/>
      <c r="I877" s="221"/>
      <c r="J877" s="221"/>
      <c r="K877" s="42"/>
      <c r="L877" s="42"/>
      <c r="M877" s="46"/>
      <c r="N877" s="222"/>
      <c r="O877" s="223"/>
      <c r="P877" s="86"/>
      <c r="Q877" s="86"/>
      <c r="R877" s="86"/>
      <c r="S877" s="86"/>
      <c r="T877" s="86"/>
      <c r="U877" s="86"/>
      <c r="V877" s="86"/>
      <c r="W877" s="86"/>
      <c r="X877" s="86"/>
      <c r="Y877" s="87"/>
      <c r="Z877" s="40"/>
      <c r="AA877" s="40"/>
      <c r="AB877" s="40"/>
      <c r="AC877" s="40"/>
      <c r="AD877" s="40"/>
      <c r="AE877" s="40"/>
      <c r="AT877" s="19" t="s">
        <v>171</v>
      </c>
      <c r="AU877" s="19" t="s">
        <v>87</v>
      </c>
    </row>
    <row r="878" s="2" customFormat="1">
      <c r="A878" s="40"/>
      <c r="B878" s="41"/>
      <c r="C878" s="42"/>
      <c r="D878" s="219" t="s">
        <v>175</v>
      </c>
      <c r="E878" s="42"/>
      <c r="F878" s="226" t="s">
        <v>756</v>
      </c>
      <c r="G878" s="42"/>
      <c r="H878" s="42"/>
      <c r="I878" s="221"/>
      <c r="J878" s="221"/>
      <c r="K878" s="42"/>
      <c r="L878" s="42"/>
      <c r="M878" s="46"/>
      <c r="N878" s="222"/>
      <c r="O878" s="223"/>
      <c r="P878" s="86"/>
      <c r="Q878" s="86"/>
      <c r="R878" s="86"/>
      <c r="S878" s="86"/>
      <c r="T878" s="86"/>
      <c r="U878" s="86"/>
      <c r="V878" s="86"/>
      <c r="W878" s="86"/>
      <c r="X878" s="86"/>
      <c r="Y878" s="87"/>
      <c r="Z878" s="40"/>
      <c r="AA878" s="40"/>
      <c r="AB878" s="40"/>
      <c r="AC878" s="40"/>
      <c r="AD878" s="40"/>
      <c r="AE878" s="40"/>
      <c r="AT878" s="19" t="s">
        <v>175</v>
      </c>
      <c r="AU878" s="19" t="s">
        <v>87</v>
      </c>
    </row>
    <row r="879" s="13" customFormat="1">
      <c r="A879" s="13"/>
      <c r="B879" s="227"/>
      <c r="C879" s="228"/>
      <c r="D879" s="219" t="s">
        <v>177</v>
      </c>
      <c r="E879" s="228"/>
      <c r="F879" s="230" t="s">
        <v>1066</v>
      </c>
      <c r="G879" s="228"/>
      <c r="H879" s="231">
        <v>38.5</v>
      </c>
      <c r="I879" s="232"/>
      <c r="J879" s="232"/>
      <c r="K879" s="228"/>
      <c r="L879" s="228"/>
      <c r="M879" s="233"/>
      <c r="N879" s="234"/>
      <c r="O879" s="235"/>
      <c r="P879" s="235"/>
      <c r="Q879" s="235"/>
      <c r="R879" s="235"/>
      <c r="S879" s="235"/>
      <c r="T879" s="235"/>
      <c r="U879" s="235"/>
      <c r="V879" s="235"/>
      <c r="W879" s="235"/>
      <c r="X879" s="235"/>
      <c r="Y879" s="236"/>
      <c r="Z879" s="13"/>
      <c r="AA879" s="13"/>
      <c r="AB879" s="13"/>
      <c r="AC879" s="13"/>
      <c r="AD879" s="13"/>
      <c r="AE879" s="13"/>
      <c r="AT879" s="237" t="s">
        <v>177</v>
      </c>
      <c r="AU879" s="237" t="s">
        <v>87</v>
      </c>
      <c r="AV879" s="13" t="s">
        <v>87</v>
      </c>
      <c r="AW879" s="13" t="s">
        <v>4</v>
      </c>
      <c r="AX879" s="13" t="s">
        <v>85</v>
      </c>
      <c r="AY879" s="237" t="s">
        <v>162</v>
      </c>
    </row>
    <row r="880" s="2" customFormat="1" ht="24.15" customHeight="1">
      <c r="A880" s="40"/>
      <c r="B880" s="41"/>
      <c r="C880" s="205" t="s">
        <v>1067</v>
      </c>
      <c r="D880" s="205" t="s">
        <v>164</v>
      </c>
      <c r="E880" s="206" t="s">
        <v>1068</v>
      </c>
      <c r="F880" s="207" t="s">
        <v>1069</v>
      </c>
      <c r="G880" s="208" t="s">
        <v>240</v>
      </c>
      <c r="H880" s="209">
        <v>70</v>
      </c>
      <c r="I880" s="210"/>
      <c r="J880" s="210"/>
      <c r="K880" s="211">
        <f>ROUND(P880*H880,2)</f>
        <v>0</v>
      </c>
      <c r="L880" s="207" t="s">
        <v>168</v>
      </c>
      <c r="M880" s="46"/>
      <c r="N880" s="212" t="s">
        <v>20</v>
      </c>
      <c r="O880" s="213" t="s">
        <v>46</v>
      </c>
      <c r="P880" s="214">
        <f>I880+J880</f>
        <v>0</v>
      </c>
      <c r="Q880" s="214">
        <f>ROUND(I880*H880,2)</f>
        <v>0</v>
      </c>
      <c r="R880" s="214">
        <f>ROUND(J880*H880,2)</f>
        <v>0</v>
      </c>
      <c r="S880" s="86"/>
      <c r="T880" s="215">
        <f>S880*H880</f>
        <v>0</v>
      </c>
      <c r="U880" s="215">
        <v>0</v>
      </c>
      <c r="V880" s="215">
        <f>U880*H880</f>
        <v>0</v>
      </c>
      <c r="W880" s="215">
        <v>0</v>
      </c>
      <c r="X880" s="215">
        <f>W880*H880</f>
        <v>0</v>
      </c>
      <c r="Y880" s="216" t="s">
        <v>20</v>
      </c>
      <c r="Z880" s="40"/>
      <c r="AA880" s="40"/>
      <c r="AB880" s="40"/>
      <c r="AC880" s="40"/>
      <c r="AD880" s="40"/>
      <c r="AE880" s="40"/>
      <c r="AR880" s="217" t="s">
        <v>290</v>
      </c>
      <c r="AT880" s="217" t="s">
        <v>164</v>
      </c>
      <c r="AU880" s="217" t="s">
        <v>87</v>
      </c>
      <c r="AY880" s="19" t="s">
        <v>162</v>
      </c>
      <c r="BE880" s="218">
        <f>IF(O880="základní",K880,0)</f>
        <v>0</v>
      </c>
      <c r="BF880" s="218">
        <f>IF(O880="snížená",K880,0)</f>
        <v>0</v>
      </c>
      <c r="BG880" s="218">
        <f>IF(O880="zákl. přenesená",K880,0)</f>
        <v>0</v>
      </c>
      <c r="BH880" s="218">
        <f>IF(O880="sníž. přenesená",K880,0)</f>
        <v>0</v>
      </c>
      <c r="BI880" s="218">
        <f>IF(O880="nulová",K880,0)</f>
        <v>0</v>
      </c>
      <c r="BJ880" s="19" t="s">
        <v>85</v>
      </c>
      <c r="BK880" s="218">
        <f>ROUND(P880*H880,2)</f>
        <v>0</v>
      </c>
      <c r="BL880" s="19" t="s">
        <v>290</v>
      </c>
      <c r="BM880" s="217" t="s">
        <v>1070</v>
      </c>
    </row>
    <row r="881" s="2" customFormat="1">
      <c r="A881" s="40"/>
      <c r="B881" s="41"/>
      <c r="C881" s="42"/>
      <c r="D881" s="219" t="s">
        <v>171</v>
      </c>
      <c r="E881" s="42"/>
      <c r="F881" s="220" t="s">
        <v>1071</v>
      </c>
      <c r="G881" s="42"/>
      <c r="H881" s="42"/>
      <c r="I881" s="221"/>
      <c r="J881" s="221"/>
      <c r="K881" s="42"/>
      <c r="L881" s="42"/>
      <c r="M881" s="46"/>
      <c r="N881" s="222"/>
      <c r="O881" s="223"/>
      <c r="P881" s="86"/>
      <c r="Q881" s="86"/>
      <c r="R881" s="86"/>
      <c r="S881" s="86"/>
      <c r="T881" s="86"/>
      <c r="U881" s="86"/>
      <c r="V881" s="86"/>
      <c r="W881" s="86"/>
      <c r="X881" s="86"/>
      <c r="Y881" s="87"/>
      <c r="Z881" s="40"/>
      <c r="AA881" s="40"/>
      <c r="AB881" s="40"/>
      <c r="AC881" s="40"/>
      <c r="AD881" s="40"/>
      <c r="AE881" s="40"/>
      <c r="AT881" s="19" t="s">
        <v>171</v>
      </c>
      <c r="AU881" s="19" t="s">
        <v>87</v>
      </c>
    </row>
    <row r="882" s="2" customFormat="1">
      <c r="A882" s="40"/>
      <c r="B882" s="41"/>
      <c r="C882" s="42"/>
      <c r="D882" s="224" t="s">
        <v>173</v>
      </c>
      <c r="E882" s="42"/>
      <c r="F882" s="225" t="s">
        <v>1072</v>
      </c>
      <c r="G882" s="42"/>
      <c r="H882" s="42"/>
      <c r="I882" s="221"/>
      <c r="J882" s="221"/>
      <c r="K882" s="42"/>
      <c r="L882" s="42"/>
      <c r="M882" s="46"/>
      <c r="N882" s="222"/>
      <c r="O882" s="223"/>
      <c r="P882" s="86"/>
      <c r="Q882" s="86"/>
      <c r="R882" s="86"/>
      <c r="S882" s="86"/>
      <c r="T882" s="86"/>
      <c r="U882" s="86"/>
      <c r="V882" s="86"/>
      <c r="W882" s="86"/>
      <c r="X882" s="86"/>
      <c r="Y882" s="87"/>
      <c r="Z882" s="40"/>
      <c r="AA882" s="40"/>
      <c r="AB882" s="40"/>
      <c r="AC882" s="40"/>
      <c r="AD882" s="40"/>
      <c r="AE882" s="40"/>
      <c r="AT882" s="19" t="s">
        <v>173</v>
      </c>
      <c r="AU882" s="19" t="s">
        <v>87</v>
      </c>
    </row>
    <row r="883" s="2" customFormat="1">
      <c r="A883" s="40"/>
      <c r="B883" s="41"/>
      <c r="C883" s="42"/>
      <c r="D883" s="219" t="s">
        <v>175</v>
      </c>
      <c r="E883" s="42"/>
      <c r="F883" s="226" t="s">
        <v>756</v>
      </c>
      <c r="G883" s="42"/>
      <c r="H883" s="42"/>
      <c r="I883" s="221"/>
      <c r="J883" s="221"/>
      <c r="K883" s="42"/>
      <c r="L883" s="42"/>
      <c r="M883" s="46"/>
      <c r="N883" s="222"/>
      <c r="O883" s="223"/>
      <c r="P883" s="86"/>
      <c r="Q883" s="86"/>
      <c r="R883" s="86"/>
      <c r="S883" s="86"/>
      <c r="T883" s="86"/>
      <c r="U883" s="86"/>
      <c r="V883" s="86"/>
      <c r="W883" s="86"/>
      <c r="X883" s="86"/>
      <c r="Y883" s="87"/>
      <c r="Z883" s="40"/>
      <c r="AA883" s="40"/>
      <c r="AB883" s="40"/>
      <c r="AC883" s="40"/>
      <c r="AD883" s="40"/>
      <c r="AE883" s="40"/>
      <c r="AT883" s="19" t="s">
        <v>175</v>
      </c>
      <c r="AU883" s="19" t="s">
        <v>87</v>
      </c>
    </row>
    <row r="884" s="13" customFormat="1">
      <c r="A884" s="13"/>
      <c r="B884" s="227"/>
      <c r="C884" s="228"/>
      <c r="D884" s="219" t="s">
        <v>177</v>
      </c>
      <c r="E884" s="229" t="s">
        <v>20</v>
      </c>
      <c r="F884" s="230" t="s">
        <v>1073</v>
      </c>
      <c r="G884" s="228"/>
      <c r="H884" s="231">
        <v>70</v>
      </c>
      <c r="I884" s="232"/>
      <c r="J884" s="232"/>
      <c r="K884" s="228"/>
      <c r="L884" s="228"/>
      <c r="M884" s="233"/>
      <c r="N884" s="234"/>
      <c r="O884" s="235"/>
      <c r="P884" s="235"/>
      <c r="Q884" s="235"/>
      <c r="R884" s="235"/>
      <c r="S884" s="235"/>
      <c r="T884" s="235"/>
      <c r="U884" s="235"/>
      <c r="V884" s="235"/>
      <c r="W884" s="235"/>
      <c r="X884" s="235"/>
      <c r="Y884" s="236"/>
      <c r="Z884" s="13"/>
      <c r="AA884" s="13"/>
      <c r="AB884" s="13"/>
      <c r="AC884" s="13"/>
      <c r="AD884" s="13"/>
      <c r="AE884" s="13"/>
      <c r="AT884" s="237" t="s">
        <v>177</v>
      </c>
      <c r="AU884" s="237" t="s">
        <v>87</v>
      </c>
      <c r="AV884" s="13" t="s">
        <v>87</v>
      </c>
      <c r="AW884" s="13" t="s">
        <v>5</v>
      </c>
      <c r="AX884" s="13" t="s">
        <v>85</v>
      </c>
      <c r="AY884" s="237" t="s">
        <v>162</v>
      </c>
    </row>
    <row r="885" s="2" customFormat="1" ht="24.15" customHeight="1">
      <c r="A885" s="40"/>
      <c r="B885" s="41"/>
      <c r="C885" s="262" t="s">
        <v>1074</v>
      </c>
      <c r="D885" s="262" t="s">
        <v>269</v>
      </c>
      <c r="E885" s="263" t="s">
        <v>1075</v>
      </c>
      <c r="F885" s="264" t="s">
        <v>1076</v>
      </c>
      <c r="G885" s="265" t="s">
        <v>240</v>
      </c>
      <c r="H885" s="266">
        <v>77</v>
      </c>
      <c r="I885" s="267"/>
      <c r="J885" s="268"/>
      <c r="K885" s="269">
        <f>ROUND(P885*H885,2)</f>
        <v>0</v>
      </c>
      <c r="L885" s="264" t="s">
        <v>168</v>
      </c>
      <c r="M885" s="270"/>
      <c r="N885" s="271" t="s">
        <v>20</v>
      </c>
      <c r="O885" s="213" t="s">
        <v>46</v>
      </c>
      <c r="P885" s="214">
        <f>I885+J885</f>
        <v>0</v>
      </c>
      <c r="Q885" s="214">
        <f>ROUND(I885*H885,2)</f>
        <v>0</v>
      </c>
      <c r="R885" s="214">
        <f>ROUND(J885*H885,2)</f>
        <v>0</v>
      </c>
      <c r="S885" s="86"/>
      <c r="T885" s="215">
        <f>S885*H885</f>
        <v>0</v>
      </c>
      <c r="U885" s="215">
        <v>0.00035</v>
      </c>
      <c r="V885" s="215">
        <f>U885*H885</f>
        <v>0.026949999999999998</v>
      </c>
      <c r="W885" s="215">
        <v>0</v>
      </c>
      <c r="X885" s="215">
        <f>W885*H885</f>
        <v>0</v>
      </c>
      <c r="Y885" s="216" t="s">
        <v>20</v>
      </c>
      <c r="Z885" s="40"/>
      <c r="AA885" s="40"/>
      <c r="AB885" s="40"/>
      <c r="AC885" s="40"/>
      <c r="AD885" s="40"/>
      <c r="AE885" s="40"/>
      <c r="AR885" s="217" t="s">
        <v>427</v>
      </c>
      <c r="AT885" s="217" t="s">
        <v>269</v>
      </c>
      <c r="AU885" s="217" t="s">
        <v>87</v>
      </c>
      <c r="AY885" s="19" t="s">
        <v>162</v>
      </c>
      <c r="BE885" s="218">
        <f>IF(O885="základní",K885,0)</f>
        <v>0</v>
      </c>
      <c r="BF885" s="218">
        <f>IF(O885="snížená",K885,0)</f>
        <v>0</v>
      </c>
      <c r="BG885" s="218">
        <f>IF(O885="zákl. přenesená",K885,0)</f>
        <v>0</v>
      </c>
      <c r="BH885" s="218">
        <f>IF(O885="sníž. přenesená",K885,0)</f>
        <v>0</v>
      </c>
      <c r="BI885" s="218">
        <f>IF(O885="nulová",K885,0)</f>
        <v>0</v>
      </c>
      <c r="BJ885" s="19" t="s">
        <v>85</v>
      </c>
      <c r="BK885" s="218">
        <f>ROUND(P885*H885,2)</f>
        <v>0</v>
      </c>
      <c r="BL885" s="19" t="s">
        <v>290</v>
      </c>
      <c r="BM885" s="217" t="s">
        <v>1077</v>
      </c>
    </row>
    <row r="886" s="2" customFormat="1">
      <c r="A886" s="40"/>
      <c r="B886" s="41"/>
      <c r="C886" s="42"/>
      <c r="D886" s="219" t="s">
        <v>171</v>
      </c>
      <c r="E886" s="42"/>
      <c r="F886" s="220" t="s">
        <v>1076</v>
      </c>
      <c r="G886" s="42"/>
      <c r="H886" s="42"/>
      <c r="I886" s="221"/>
      <c r="J886" s="221"/>
      <c r="K886" s="42"/>
      <c r="L886" s="42"/>
      <c r="M886" s="46"/>
      <c r="N886" s="222"/>
      <c r="O886" s="223"/>
      <c r="P886" s="86"/>
      <c r="Q886" s="86"/>
      <c r="R886" s="86"/>
      <c r="S886" s="86"/>
      <c r="T886" s="86"/>
      <c r="U886" s="86"/>
      <c r="V886" s="86"/>
      <c r="W886" s="86"/>
      <c r="X886" s="86"/>
      <c r="Y886" s="87"/>
      <c r="Z886" s="40"/>
      <c r="AA886" s="40"/>
      <c r="AB886" s="40"/>
      <c r="AC886" s="40"/>
      <c r="AD886" s="40"/>
      <c r="AE886" s="40"/>
      <c r="AT886" s="19" t="s">
        <v>171</v>
      </c>
      <c r="AU886" s="19" t="s">
        <v>87</v>
      </c>
    </row>
    <row r="887" s="2" customFormat="1">
      <c r="A887" s="40"/>
      <c r="B887" s="41"/>
      <c r="C887" s="42"/>
      <c r="D887" s="219" t="s">
        <v>175</v>
      </c>
      <c r="E887" s="42"/>
      <c r="F887" s="226" t="s">
        <v>756</v>
      </c>
      <c r="G887" s="42"/>
      <c r="H887" s="42"/>
      <c r="I887" s="221"/>
      <c r="J887" s="221"/>
      <c r="K887" s="42"/>
      <c r="L887" s="42"/>
      <c r="M887" s="46"/>
      <c r="N887" s="222"/>
      <c r="O887" s="223"/>
      <c r="P887" s="86"/>
      <c r="Q887" s="86"/>
      <c r="R887" s="86"/>
      <c r="S887" s="86"/>
      <c r="T887" s="86"/>
      <c r="U887" s="86"/>
      <c r="V887" s="86"/>
      <c r="W887" s="86"/>
      <c r="X887" s="86"/>
      <c r="Y887" s="87"/>
      <c r="Z887" s="40"/>
      <c r="AA887" s="40"/>
      <c r="AB887" s="40"/>
      <c r="AC887" s="40"/>
      <c r="AD887" s="40"/>
      <c r="AE887" s="40"/>
      <c r="AT887" s="19" t="s">
        <v>175</v>
      </c>
      <c r="AU887" s="19" t="s">
        <v>87</v>
      </c>
    </row>
    <row r="888" s="13" customFormat="1">
      <c r="A888" s="13"/>
      <c r="B888" s="227"/>
      <c r="C888" s="228"/>
      <c r="D888" s="219" t="s">
        <v>177</v>
      </c>
      <c r="E888" s="228"/>
      <c r="F888" s="230" t="s">
        <v>1078</v>
      </c>
      <c r="G888" s="228"/>
      <c r="H888" s="231">
        <v>77</v>
      </c>
      <c r="I888" s="232"/>
      <c r="J888" s="232"/>
      <c r="K888" s="228"/>
      <c r="L888" s="228"/>
      <c r="M888" s="233"/>
      <c r="N888" s="234"/>
      <c r="O888" s="235"/>
      <c r="P888" s="235"/>
      <c r="Q888" s="235"/>
      <c r="R888" s="235"/>
      <c r="S888" s="235"/>
      <c r="T888" s="235"/>
      <c r="U888" s="235"/>
      <c r="V888" s="235"/>
      <c r="W888" s="235"/>
      <c r="X888" s="235"/>
      <c r="Y888" s="236"/>
      <c r="Z888" s="13"/>
      <c r="AA888" s="13"/>
      <c r="AB888" s="13"/>
      <c r="AC888" s="13"/>
      <c r="AD888" s="13"/>
      <c r="AE888" s="13"/>
      <c r="AT888" s="237" t="s">
        <v>177</v>
      </c>
      <c r="AU888" s="237" t="s">
        <v>87</v>
      </c>
      <c r="AV888" s="13" t="s">
        <v>87</v>
      </c>
      <c r="AW888" s="13" t="s">
        <v>4</v>
      </c>
      <c r="AX888" s="13" t="s">
        <v>85</v>
      </c>
      <c r="AY888" s="237" t="s">
        <v>162</v>
      </c>
    </row>
    <row r="889" s="2" customFormat="1" ht="24.15" customHeight="1">
      <c r="A889" s="40"/>
      <c r="B889" s="41"/>
      <c r="C889" s="205" t="s">
        <v>1079</v>
      </c>
      <c r="D889" s="205" t="s">
        <v>164</v>
      </c>
      <c r="E889" s="206" t="s">
        <v>1080</v>
      </c>
      <c r="F889" s="207" t="s">
        <v>1081</v>
      </c>
      <c r="G889" s="208" t="s">
        <v>90</v>
      </c>
      <c r="H889" s="209">
        <v>70</v>
      </c>
      <c r="I889" s="210"/>
      <c r="J889" s="210"/>
      <c r="K889" s="211">
        <f>ROUND(P889*H889,2)</f>
        <v>0</v>
      </c>
      <c r="L889" s="207" t="s">
        <v>168</v>
      </c>
      <c r="M889" s="46"/>
      <c r="N889" s="212" t="s">
        <v>20</v>
      </c>
      <c r="O889" s="213" t="s">
        <v>46</v>
      </c>
      <c r="P889" s="214">
        <f>I889+J889</f>
        <v>0</v>
      </c>
      <c r="Q889" s="214">
        <f>ROUND(I889*H889,2)</f>
        <v>0</v>
      </c>
      <c r="R889" s="214">
        <f>ROUND(J889*H889,2)</f>
        <v>0</v>
      </c>
      <c r="S889" s="86"/>
      <c r="T889" s="215">
        <f>S889*H889</f>
        <v>0</v>
      </c>
      <c r="U889" s="215">
        <v>0.00025999999999999998</v>
      </c>
      <c r="V889" s="215">
        <f>U889*H889</f>
        <v>0.018199999999999997</v>
      </c>
      <c r="W889" s="215">
        <v>0.00025999999999999998</v>
      </c>
      <c r="X889" s="215">
        <f>W889*H889</f>
        <v>0.018199999999999997</v>
      </c>
      <c r="Y889" s="216" t="s">
        <v>20</v>
      </c>
      <c r="Z889" s="40"/>
      <c r="AA889" s="40"/>
      <c r="AB889" s="40"/>
      <c r="AC889" s="40"/>
      <c r="AD889" s="40"/>
      <c r="AE889" s="40"/>
      <c r="AR889" s="217" t="s">
        <v>290</v>
      </c>
      <c r="AT889" s="217" t="s">
        <v>164</v>
      </c>
      <c r="AU889" s="217" t="s">
        <v>87</v>
      </c>
      <c r="AY889" s="19" t="s">
        <v>162</v>
      </c>
      <c r="BE889" s="218">
        <f>IF(O889="základní",K889,0)</f>
        <v>0</v>
      </c>
      <c r="BF889" s="218">
        <f>IF(O889="snížená",K889,0)</f>
        <v>0</v>
      </c>
      <c r="BG889" s="218">
        <f>IF(O889="zákl. přenesená",K889,0)</f>
        <v>0</v>
      </c>
      <c r="BH889" s="218">
        <f>IF(O889="sníž. přenesená",K889,0)</f>
        <v>0</v>
      </c>
      <c r="BI889" s="218">
        <f>IF(O889="nulová",K889,0)</f>
        <v>0</v>
      </c>
      <c r="BJ889" s="19" t="s">
        <v>85</v>
      </c>
      <c r="BK889" s="218">
        <f>ROUND(P889*H889,2)</f>
        <v>0</v>
      </c>
      <c r="BL889" s="19" t="s">
        <v>290</v>
      </c>
      <c r="BM889" s="217" t="s">
        <v>1082</v>
      </c>
    </row>
    <row r="890" s="2" customFormat="1">
      <c r="A890" s="40"/>
      <c r="B890" s="41"/>
      <c r="C890" s="42"/>
      <c r="D890" s="219" t="s">
        <v>171</v>
      </c>
      <c r="E890" s="42"/>
      <c r="F890" s="220" t="s">
        <v>1083</v>
      </c>
      <c r="G890" s="42"/>
      <c r="H890" s="42"/>
      <c r="I890" s="221"/>
      <c r="J890" s="221"/>
      <c r="K890" s="42"/>
      <c r="L890" s="42"/>
      <c r="M890" s="46"/>
      <c r="N890" s="222"/>
      <c r="O890" s="223"/>
      <c r="P890" s="86"/>
      <c r="Q890" s="86"/>
      <c r="R890" s="86"/>
      <c r="S890" s="86"/>
      <c r="T890" s="86"/>
      <c r="U890" s="86"/>
      <c r="V890" s="86"/>
      <c r="W890" s="86"/>
      <c r="X890" s="86"/>
      <c r="Y890" s="87"/>
      <c r="Z890" s="40"/>
      <c r="AA890" s="40"/>
      <c r="AB890" s="40"/>
      <c r="AC890" s="40"/>
      <c r="AD890" s="40"/>
      <c r="AE890" s="40"/>
      <c r="AT890" s="19" t="s">
        <v>171</v>
      </c>
      <c r="AU890" s="19" t="s">
        <v>87</v>
      </c>
    </row>
    <row r="891" s="2" customFormat="1">
      <c r="A891" s="40"/>
      <c r="B891" s="41"/>
      <c r="C891" s="42"/>
      <c r="D891" s="224" t="s">
        <v>173</v>
      </c>
      <c r="E891" s="42"/>
      <c r="F891" s="225" t="s">
        <v>1084</v>
      </c>
      <c r="G891" s="42"/>
      <c r="H891" s="42"/>
      <c r="I891" s="221"/>
      <c r="J891" s="221"/>
      <c r="K891" s="42"/>
      <c r="L891" s="42"/>
      <c r="M891" s="46"/>
      <c r="N891" s="222"/>
      <c r="O891" s="223"/>
      <c r="P891" s="86"/>
      <c r="Q891" s="86"/>
      <c r="R891" s="86"/>
      <c r="S891" s="86"/>
      <c r="T891" s="86"/>
      <c r="U891" s="86"/>
      <c r="V891" s="86"/>
      <c r="W891" s="86"/>
      <c r="X891" s="86"/>
      <c r="Y891" s="87"/>
      <c r="Z891" s="40"/>
      <c r="AA891" s="40"/>
      <c r="AB891" s="40"/>
      <c r="AC891" s="40"/>
      <c r="AD891" s="40"/>
      <c r="AE891" s="40"/>
      <c r="AT891" s="19" t="s">
        <v>173</v>
      </c>
      <c r="AU891" s="19" t="s">
        <v>87</v>
      </c>
    </row>
    <row r="892" s="2" customFormat="1">
      <c r="A892" s="40"/>
      <c r="B892" s="41"/>
      <c r="C892" s="42"/>
      <c r="D892" s="219" t="s">
        <v>175</v>
      </c>
      <c r="E892" s="42"/>
      <c r="F892" s="226" t="s">
        <v>756</v>
      </c>
      <c r="G892" s="42"/>
      <c r="H892" s="42"/>
      <c r="I892" s="221"/>
      <c r="J892" s="221"/>
      <c r="K892" s="42"/>
      <c r="L892" s="42"/>
      <c r="M892" s="46"/>
      <c r="N892" s="222"/>
      <c r="O892" s="223"/>
      <c r="P892" s="86"/>
      <c r="Q892" s="86"/>
      <c r="R892" s="86"/>
      <c r="S892" s="86"/>
      <c r="T892" s="86"/>
      <c r="U892" s="86"/>
      <c r="V892" s="86"/>
      <c r="W892" s="86"/>
      <c r="X892" s="86"/>
      <c r="Y892" s="87"/>
      <c r="Z892" s="40"/>
      <c r="AA892" s="40"/>
      <c r="AB892" s="40"/>
      <c r="AC892" s="40"/>
      <c r="AD892" s="40"/>
      <c r="AE892" s="40"/>
      <c r="AT892" s="19" t="s">
        <v>175</v>
      </c>
      <c r="AU892" s="19" t="s">
        <v>87</v>
      </c>
    </row>
    <row r="893" s="13" customFormat="1">
      <c r="A893" s="13"/>
      <c r="B893" s="227"/>
      <c r="C893" s="228"/>
      <c r="D893" s="219" t="s">
        <v>177</v>
      </c>
      <c r="E893" s="229" t="s">
        <v>20</v>
      </c>
      <c r="F893" s="230" t="s">
        <v>1085</v>
      </c>
      <c r="G893" s="228"/>
      <c r="H893" s="231">
        <v>70</v>
      </c>
      <c r="I893" s="232"/>
      <c r="J893" s="232"/>
      <c r="K893" s="228"/>
      <c r="L893" s="228"/>
      <c r="M893" s="233"/>
      <c r="N893" s="234"/>
      <c r="O893" s="235"/>
      <c r="P893" s="235"/>
      <c r="Q893" s="235"/>
      <c r="R893" s="235"/>
      <c r="S893" s="235"/>
      <c r="T893" s="235"/>
      <c r="U893" s="235"/>
      <c r="V893" s="235"/>
      <c r="W893" s="235"/>
      <c r="X893" s="235"/>
      <c r="Y893" s="236"/>
      <c r="Z893" s="13"/>
      <c r="AA893" s="13"/>
      <c r="AB893" s="13"/>
      <c r="AC893" s="13"/>
      <c r="AD893" s="13"/>
      <c r="AE893" s="13"/>
      <c r="AT893" s="237" t="s">
        <v>177</v>
      </c>
      <c r="AU893" s="237" t="s">
        <v>87</v>
      </c>
      <c r="AV893" s="13" t="s">
        <v>87</v>
      </c>
      <c r="AW893" s="13" t="s">
        <v>5</v>
      </c>
      <c r="AX893" s="13" t="s">
        <v>85</v>
      </c>
      <c r="AY893" s="237" t="s">
        <v>162</v>
      </c>
    </row>
    <row r="894" s="2" customFormat="1" ht="24.15" customHeight="1">
      <c r="A894" s="40"/>
      <c r="B894" s="41"/>
      <c r="C894" s="205" t="s">
        <v>1086</v>
      </c>
      <c r="D894" s="205" t="s">
        <v>164</v>
      </c>
      <c r="E894" s="206" t="s">
        <v>1087</v>
      </c>
      <c r="F894" s="207" t="s">
        <v>1088</v>
      </c>
      <c r="G894" s="208" t="s">
        <v>90</v>
      </c>
      <c r="H894" s="209">
        <v>35</v>
      </c>
      <c r="I894" s="210"/>
      <c r="J894" s="210"/>
      <c r="K894" s="211">
        <f>ROUND(P894*H894,2)</f>
        <v>0</v>
      </c>
      <c r="L894" s="207" t="s">
        <v>168</v>
      </c>
      <c r="M894" s="46"/>
      <c r="N894" s="212" t="s">
        <v>20</v>
      </c>
      <c r="O894" s="213" t="s">
        <v>46</v>
      </c>
      <c r="P894" s="214">
        <f>I894+J894</f>
        <v>0</v>
      </c>
      <c r="Q894" s="214">
        <f>ROUND(I894*H894,2)</f>
        <v>0</v>
      </c>
      <c r="R894" s="214">
        <f>ROUND(J894*H894,2)</f>
        <v>0</v>
      </c>
      <c r="S894" s="86"/>
      <c r="T894" s="215">
        <f>S894*H894</f>
        <v>0</v>
      </c>
      <c r="U894" s="215">
        <v>0</v>
      </c>
      <c r="V894" s="215">
        <f>U894*H894</f>
        <v>0</v>
      </c>
      <c r="W894" s="215">
        <v>0</v>
      </c>
      <c r="X894" s="215">
        <f>W894*H894</f>
        <v>0</v>
      </c>
      <c r="Y894" s="216" t="s">
        <v>20</v>
      </c>
      <c r="Z894" s="40"/>
      <c r="AA894" s="40"/>
      <c r="AB894" s="40"/>
      <c r="AC894" s="40"/>
      <c r="AD894" s="40"/>
      <c r="AE894" s="40"/>
      <c r="AR894" s="217" t="s">
        <v>290</v>
      </c>
      <c r="AT894" s="217" t="s">
        <v>164</v>
      </c>
      <c r="AU894" s="217" t="s">
        <v>87</v>
      </c>
      <c r="AY894" s="19" t="s">
        <v>162</v>
      </c>
      <c r="BE894" s="218">
        <f>IF(O894="základní",K894,0)</f>
        <v>0</v>
      </c>
      <c r="BF894" s="218">
        <f>IF(O894="snížená",K894,0)</f>
        <v>0</v>
      </c>
      <c r="BG894" s="218">
        <f>IF(O894="zákl. přenesená",K894,0)</f>
        <v>0</v>
      </c>
      <c r="BH894" s="218">
        <f>IF(O894="sníž. přenesená",K894,0)</f>
        <v>0</v>
      </c>
      <c r="BI894" s="218">
        <f>IF(O894="nulová",K894,0)</f>
        <v>0</v>
      </c>
      <c r="BJ894" s="19" t="s">
        <v>85</v>
      </c>
      <c r="BK894" s="218">
        <f>ROUND(P894*H894,2)</f>
        <v>0</v>
      </c>
      <c r="BL894" s="19" t="s">
        <v>290</v>
      </c>
      <c r="BM894" s="217" t="s">
        <v>1089</v>
      </c>
    </row>
    <row r="895" s="2" customFormat="1">
      <c r="A895" s="40"/>
      <c r="B895" s="41"/>
      <c r="C895" s="42"/>
      <c r="D895" s="219" t="s">
        <v>171</v>
      </c>
      <c r="E895" s="42"/>
      <c r="F895" s="220" t="s">
        <v>1090</v>
      </c>
      <c r="G895" s="42"/>
      <c r="H895" s="42"/>
      <c r="I895" s="221"/>
      <c r="J895" s="221"/>
      <c r="K895" s="42"/>
      <c r="L895" s="42"/>
      <c r="M895" s="46"/>
      <c r="N895" s="222"/>
      <c r="O895" s="223"/>
      <c r="P895" s="86"/>
      <c r="Q895" s="86"/>
      <c r="R895" s="86"/>
      <c r="S895" s="86"/>
      <c r="T895" s="86"/>
      <c r="U895" s="86"/>
      <c r="V895" s="86"/>
      <c r="W895" s="86"/>
      <c r="X895" s="86"/>
      <c r="Y895" s="87"/>
      <c r="Z895" s="40"/>
      <c r="AA895" s="40"/>
      <c r="AB895" s="40"/>
      <c r="AC895" s="40"/>
      <c r="AD895" s="40"/>
      <c r="AE895" s="40"/>
      <c r="AT895" s="19" t="s">
        <v>171</v>
      </c>
      <c r="AU895" s="19" t="s">
        <v>87</v>
      </c>
    </row>
    <row r="896" s="2" customFormat="1">
      <c r="A896" s="40"/>
      <c r="B896" s="41"/>
      <c r="C896" s="42"/>
      <c r="D896" s="224" t="s">
        <v>173</v>
      </c>
      <c r="E896" s="42"/>
      <c r="F896" s="225" t="s">
        <v>1091</v>
      </c>
      <c r="G896" s="42"/>
      <c r="H896" s="42"/>
      <c r="I896" s="221"/>
      <c r="J896" s="221"/>
      <c r="K896" s="42"/>
      <c r="L896" s="42"/>
      <c r="M896" s="46"/>
      <c r="N896" s="222"/>
      <c r="O896" s="223"/>
      <c r="P896" s="86"/>
      <c r="Q896" s="86"/>
      <c r="R896" s="86"/>
      <c r="S896" s="86"/>
      <c r="T896" s="86"/>
      <c r="U896" s="86"/>
      <c r="V896" s="86"/>
      <c r="W896" s="86"/>
      <c r="X896" s="86"/>
      <c r="Y896" s="87"/>
      <c r="Z896" s="40"/>
      <c r="AA896" s="40"/>
      <c r="AB896" s="40"/>
      <c r="AC896" s="40"/>
      <c r="AD896" s="40"/>
      <c r="AE896" s="40"/>
      <c r="AT896" s="19" t="s">
        <v>173</v>
      </c>
      <c r="AU896" s="19" t="s">
        <v>87</v>
      </c>
    </row>
    <row r="897" s="2" customFormat="1">
      <c r="A897" s="40"/>
      <c r="B897" s="41"/>
      <c r="C897" s="42"/>
      <c r="D897" s="219" t="s">
        <v>175</v>
      </c>
      <c r="E897" s="42"/>
      <c r="F897" s="226" t="s">
        <v>756</v>
      </c>
      <c r="G897" s="42"/>
      <c r="H897" s="42"/>
      <c r="I897" s="221"/>
      <c r="J897" s="221"/>
      <c r="K897" s="42"/>
      <c r="L897" s="42"/>
      <c r="M897" s="46"/>
      <c r="N897" s="222"/>
      <c r="O897" s="223"/>
      <c r="P897" s="86"/>
      <c r="Q897" s="86"/>
      <c r="R897" s="86"/>
      <c r="S897" s="86"/>
      <c r="T897" s="86"/>
      <c r="U897" s="86"/>
      <c r="V897" s="86"/>
      <c r="W897" s="86"/>
      <c r="X897" s="86"/>
      <c r="Y897" s="87"/>
      <c r="Z897" s="40"/>
      <c r="AA897" s="40"/>
      <c r="AB897" s="40"/>
      <c r="AC897" s="40"/>
      <c r="AD897" s="40"/>
      <c r="AE897" s="40"/>
      <c r="AT897" s="19" t="s">
        <v>175</v>
      </c>
      <c r="AU897" s="19" t="s">
        <v>87</v>
      </c>
    </row>
    <row r="898" s="14" customFormat="1">
      <c r="A898" s="14"/>
      <c r="B898" s="238"/>
      <c r="C898" s="239"/>
      <c r="D898" s="219" t="s">
        <v>177</v>
      </c>
      <c r="E898" s="240" t="s">
        <v>20</v>
      </c>
      <c r="F898" s="241" t="s">
        <v>1092</v>
      </c>
      <c r="G898" s="239"/>
      <c r="H898" s="240" t="s">
        <v>20</v>
      </c>
      <c r="I898" s="242"/>
      <c r="J898" s="242"/>
      <c r="K898" s="239"/>
      <c r="L898" s="239"/>
      <c r="M898" s="243"/>
      <c r="N898" s="244"/>
      <c r="O898" s="245"/>
      <c r="P898" s="245"/>
      <c r="Q898" s="245"/>
      <c r="R898" s="245"/>
      <c r="S898" s="245"/>
      <c r="T898" s="245"/>
      <c r="U898" s="245"/>
      <c r="V898" s="245"/>
      <c r="W898" s="245"/>
      <c r="X898" s="245"/>
      <c r="Y898" s="246"/>
      <c r="Z898" s="14"/>
      <c r="AA898" s="14"/>
      <c r="AB898" s="14"/>
      <c r="AC898" s="14"/>
      <c r="AD898" s="14"/>
      <c r="AE898" s="14"/>
      <c r="AT898" s="247" t="s">
        <v>177</v>
      </c>
      <c r="AU898" s="247" t="s">
        <v>87</v>
      </c>
      <c r="AV898" s="14" t="s">
        <v>85</v>
      </c>
      <c r="AW898" s="14" t="s">
        <v>5</v>
      </c>
      <c r="AX898" s="14" t="s">
        <v>77</v>
      </c>
      <c r="AY898" s="247" t="s">
        <v>162</v>
      </c>
    </row>
    <row r="899" s="13" customFormat="1">
      <c r="A899" s="13"/>
      <c r="B899" s="227"/>
      <c r="C899" s="228"/>
      <c r="D899" s="219" t="s">
        <v>177</v>
      </c>
      <c r="E899" s="229" t="s">
        <v>20</v>
      </c>
      <c r="F899" s="230" t="s">
        <v>1055</v>
      </c>
      <c r="G899" s="228"/>
      <c r="H899" s="231">
        <v>35</v>
      </c>
      <c r="I899" s="232"/>
      <c r="J899" s="232"/>
      <c r="K899" s="228"/>
      <c r="L899" s="228"/>
      <c r="M899" s="233"/>
      <c r="N899" s="234"/>
      <c r="O899" s="235"/>
      <c r="P899" s="235"/>
      <c r="Q899" s="235"/>
      <c r="R899" s="235"/>
      <c r="S899" s="235"/>
      <c r="T899" s="235"/>
      <c r="U899" s="235"/>
      <c r="V899" s="235"/>
      <c r="W899" s="235"/>
      <c r="X899" s="235"/>
      <c r="Y899" s="236"/>
      <c r="Z899" s="13"/>
      <c r="AA899" s="13"/>
      <c r="AB899" s="13"/>
      <c r="AC899" s="13"/>
      <c r="AD899" s="13"/>
      <c r="AE899" s="13"/>
      <c r="AT899" s="237" t="s">
        <v>177</v>
      </c>
      <c r="AU899" s="237" t="s">
        <v>87</v>
      </c>
      <c r="AV899" s="13" t="s">
        <v>87</v>
      </c>
      <c r="AW899" s="13" t="s">
        <v>5</v>
      </c>
      <c r="AX899" s="13" t="s">
        <v>85</v>
      </c>
      <c r="AY899" s="237" t="s">
        <v>162</v>
      </c>
    </row>
    <row r="900" s="2" customFormat="1">
      <c r="A900" s="40"/>
      <c r="B900" s="41"/>
      <c r="C900" s="205" t="s">
        <v>1093</v>
      </c>
      <c r="D900" s="205" t="s">
        <v>164</v>
      </c>
      <c r="E900" s="206" t="s">
        <v>1094</v>
      </c>
      <c r="F900" s="207" t="s">
        <v>1095</v>
      </c>
      <c r="G900" s="208" t="s">
        <v>248</v>
      </c>
      <c r="H900" s="209">
        <v>0.050999999999999997</v>
      </c>
      <c r="I900" s="210"/>
      <c r="J900" s="210"/>
      <c r="K900" s="211">
        <f>ROUND(P900*H900,2)</f>
        <v>0</v>
      </c>
      <c r="L900" s="207" t="s">
        <v>168</v>
      </c>
      <c r="M900" s="46"/>
      <c r="N900" s="212" t="s">
        <v>20</v>
      </c>
      <c r="O900" s="213" t="s">
        <v>46</v>
      </c>
      <c r="P900" s="214">
        <f>I900+J900</f>
        <v>0</v>
      </c>
      <c r="Q900" s="214">
        <f>ROUND(I900*H900,2)</f>
        <v>0</v>
      </c>
      <c r="R900" s="214">
        <f>ROUND(J900*H900,2)</f>
        <v>0</v>
      </c>
      <c r="S900" s="86"/>
      <c r="T900" s="215">
        <f>S900*H900</f>
        <v>0</v>
      </c>
      <c r="U900" s="215">
        <v>0</v>
      </c>
      <c r="V900" s="215">
        <f>U900*H900</f>
        <v>0</v>
      </c>
      <c r="W900" s="215">
        <v>0</v>
      </c>
      <c r="X900" s="215">
        <f>W900*H900</f>
        <v>0</v>
      </c>
      <c r="Y900" s="216" t="s">
        <v>20</v>
      </c>
      <c r="Z900" s="40"/>
      <c r="AA900" s="40"/>
      <c r="AB900" s="40"/>
      <c r="AC900" s="40"/>
      <c r="AD900" s="40"/>
      <c r="AE900" s="40"/>
      <c r="AR900" s="217" t="s">
        <v>290</v>
      </c>
      <c r="AT900" s="217" t="s">
        <v>164</v>
      </c>
      <c r="AU900" s="217" t="s">
        <v>87</v>
      </c>
      <c r="AY900" s="19" t="s">
        <v>162</v>
      </c>
      <c r="BE900" s="218">
        <f>IF(O900="základní",K900,0)</f>
        <v>0</v>
      </c>
      <c r="BF900" s="218">
        <f>IF(O900="snížená",K900,0)</f>
        <v>0</v>
      </c>
      <c r="BG900" s="218">
        <f>IF(O900="zákl. přenesená",K900,0)</f>
        <v>0</v>
      </c>
      <c r="BH900" s="218">
        <f>IF(O900="sníž. přenesená",K900,0)</f>
        <v>0</v>
      </c>
      <c r="BI900" s="218">
        <f>IF(O900="nulová",K900,0)</f>
        <v>0</v>
      </c>
      <c r="BJ900" s="19" t="s">
        <v>85</v>
      </c>
      <c r="BK900" s="218">
        <f>ROUND(P900*H900,2)</f>
        <v>0</v>
      </c>
      <c r="BL900" s="19" t="s">
        <v>290</v>
      </c>
      <c r="BM900" s="217" t="s">
        <v>1096</v>
      </c>
    </row>
    <row r="901" s="2" customFormat="1">
      <c r="A901" s="40"/>
      <c r="B901" s="41"/>
      <c r="C901" s="42"/>
      <c r="D901" s="219" t="s">
        <v>171</v>
      </c>
      <c r="E901" s="42"/>
      <c r="F901" s="220" t="s">
        <v>1097</v>
      </c>
      <c r="G901" s="42"/>
      <c r="H901" s="42"/>
      <c r="I901" s="221"/>
      <c r="J901" s="221"/>
      <c r="K901" s="42"/>
      <c r="L901" s="42"/>
      <c r="M901" s="46"/>
      <c r="N901" s="222"/>
      <c r="O901" s="223"/>
      <c r="P901" s="86"/>
      <c r="Q901" s="86"/>
      <c r="R901" s="86"/>
      <c r="S901" s="86"/>
      <c r="T901" s="86"/>
      <c r="U901" s="86"/>
      <c r="V901" s="86"/>
      <c r="W901" s="86"/>
      <c r="X901" s="86"/>
      <c r="Y901" s="87"/>
      <c r="Z901" s="40"/>
      <c r="AA901" s="40"/>
      <c r="AB901" s="40"/>
      <c r="AC901" s="40"/>
      <c r="AD901" s="40"/>
      <c r="AE901" s="40"/>
      <c r="AT901" s="19" t="s">
        <v>171</v>
      </c>
      <c r="AU901" s="19" t="s">
        <v>87</v>
      </c>
    </row>
    <row r="902" s="2" customFormat="1">
      <c r="A902" s="40"/>
      <c r="B902" s="41"/>
      <c r="C902" s="42"/>
      <c r="D902" s="224" t="s">
        <v>173</v>
      </c>
      <c r="E902" s="42"/>
      <c r="F902" s="225" t="s">
        <v>1098</v>
      </c>
      <c r="G902" s="42"/>
      <c r="H902" s="42"/>
      <c r="I902" s="221"/>
      <c r="J902" s="221"/>
      <c r="K902" s="42"/>
      <c r="L902" s="42"/>
      <c r="M902" s="46"/>
      <c r="N902" s="222"/>
      <c r="O902" s="223"/>
      <c r="P902" s="86"/>
      <c r="Q902" s="86"/>
      <c r="R902" s="86"/>
      <c r="S902" s="86"/>
      <c r="T902" s="86"/>
      <c r="U902" s="86"/>
      <c r="V902" s="86"/>
      <c r="W902" s="86"/>
      <c r="X902" s="86"/>
      <c r="Y902" s="87"/>
      <c r="Z902" s="40"/>
      <c r="AA902" s="40"/>
      <c r="AB902" s="40"/>
      <c r="AC902" s="40"/>
      <c r="AD902" s="40"/>
      <c r="AE902" s="40"/>
      <c r="AT902" s="19" t="s">
        <v>173</v>
      </c>
      <c r="AU902" s="19" t="s">
        <v>87</v>
      </c>
    </row>
    <row r="903" s="12" customFormat="1" ht="22.8" customHeight="1">
      <c r="A903" s="12"/>
      <c r="B903" s="188"/>
      <c r="C903" s="189"/>
      <c r="D903" s="190" t="s">
        <v>76</v>
      </c>
      <c r="E903" s="203" t="s">
        <v>1099</v>
      </c>
      <c r="F903" s="203" t="s">
        <v>1100</v>
      </c>
      <c r="G903" s="189"/>
      <c r="H903" s="189"/>
      <c r="I903" s="192"/>
      <c r="J903" s="192"/>
      <c r="K903" s="204">
        <f>BK903</f>
        <v>0</v>
      </c>
      <c r="L903" s="189"/>
      <c r="M903" s="194"/>
      <c r="N903" s="195"/>
      <c r="O903" s="196"/>
      <c r="P903" s="196"/>
      <c r="Q903" s="197">
        <f>SUM(Q904:Q914)</f>
        <v>0</v>
      </c>
      <c r="R903" s="197">
        <f>SUM(R904:R914)</f>
        <v>0</v>
      </c>
      <c r="S903" s="196"/>
      <c r="T903" s="198">
        <f>SUM(T904:T914)</f>
        <v>0</v>
      </c>
      <c r="U903" s="196"/>
      <c r="V903" s="198">
        <f>SUM(V904:V914)</f>
        <v>0.0048415999999999997</v>
      </c>
      <c r="W903" s="196"/>
      <c r="X903" s="198">
        <f>SUM(X904:X914)</f>
        <v>0</v>
      </c>
      <c r="Y903" s="199"/>
      <c r="Z903" s="12"/>
      <c r="AA903" s="12"/>
      <c r="AB903" s="12"/>
      <c r="AC903" s="12"/>
      <c r="AD903" s="12"/>
      <c r="AE903" s="12"/>
      <c r="AR903" s="200" t="s">
        <v>87</v>
      </c>
      <c r="AT903" s="201" t="s">
        <v>76</v>
      </c>
      <c r="AU903" s="201" t="s">
        <v>85</v>
      </c>
      <c r="AY903" s="200" t="s">
        <v>162</v>
      </c>
      <c r="BK903" s="202">
        <f>SUM(BK904:BK914)</f>
        <v>0</v>
      </c>
    </row>
    <row r="904" s="2" customFormat="1" ht="21.75" customHeight="1">
      <c r="A904" s="40"/>
      <c r="B904" s="41"/>
      <c r="C904" s="205" t="s">
        <v>1101</v>
      </c>
      <c r="D904" s="205" t="s">
        <v>164</v>
      </c>
      <c r="E904" s="206" t="s">
        <v>1102</v>
      </c>
      <c r="F904" s="207" t="s">
        <v>1103</v>
      </c>
      <c r="G904" s="208" t="s">
        <v>638</v>
      </c>
      <c r="H904" s="209">
        <v>96.831999999999994</v>
      </c>
      <c r="I904" s="210"/>
      <c r="J904" s="210"/>
      <c r="K904" s="211">
        <f>ROUND(P904*H904,2)</f>
        <v>0</v>
      </c>
      <c r="L904" s="207" t="s">
        <v>20</v>
      </c>
      <c r="M904" s="46"/>
      <c r="N904" s="212" t="s">
        <v>20</v>
      </c>
      <c r="O904" s="213" t="s">
        <v>46</v>
      </c>
      <c r="P904" s="214">
        <f>I904+J904</f>
        <v>0</v>
      </c>
      <c r="Q904" s="214">
        <f>ROUND(I904*H904,2)</f>
        <v>0</v>
      </c>
      <c r="R904" s="214">
        <f>ROUND(J904*H904,2)</f>
        <v>0</v>
      </c>
      <c r="S904" s="86"/>
      <c r="T904" s="215">
        <f>S904*H904</f>
        <v>0</v>
      </c>
      <c r="U904" s="215">
        <v>5.0000000000000002E-05</v>
      </c>
      <c r="V904" s="215">
        <f>U904*H904</f>
        <v>0.0048415999999999997</v>
      </c>
      <c r="W904" s="215">
        <v>0</v>
      </c>
      <c r="X904" s="215">
        <f>W904*H904</f>
        <v>0</v>
      </c>
      <c r="Y904" s="216" t="s">
        <v>20</v>
      </c>
      <c r="Z904" s="40"/>
      <c r="AA904" s="40"/>
      <c r="AB904" s="40"/>
      <c r="AC904" s="40"/>
      <c r="AD904" s="40"/>
      <c r="AE904" s="40"/>
      <c r="AR904" s="217" t="s">
        <v>290</v>
      </c>
      <c r="AT904" s="217" t="s">
        <v>164</v>
      </c>
      <c r="AU904" s="217" t="s">
        <v>87</v>
      </c>
      <c r="AY904" s="19" t="s">
        <v>162</v>
      </c>
      <c r="BE904" s="218">
        <f>IF(O904="základní",K904,0)</f>
        <v>0</v>
      </c>
      <c r="BF904" s="218">
        <f>IF(O904="snížená",K904,0)</f>
        <v>0</v>
      </c>
      <c r="BG904" s="218">
        <f>IF(O904="zákl. přenesená",K904,0)</f>
        <v>0</v>
      </c>
      <c r="BH904" s="218">
        <f>IF(O904="sníž. přenesená",K904,0)</f>
        <v>0</v>
      </c>
      <c r="BI904" s="218">
        <f>IF(O904="nulová",K904,0)</f>
        <v>0</v>
      </c>
      <c r="BJ904" s="19" t="s">
        <v>85</v>
      </c>
      <c r="BK904" s="218">
        <f>ROUND(P904*H904,2)</f>
        <v>0</v>
      </c>
      <c r="BL904" s="19" t="s">
        <v>290</v>
      </c>
      <c r="BM904" s="217" t="s">
        <v>1104</v>
      </c>
    </row>
    <row r="905" s="2" customFormat="1">
      <c r="A905" s="40"/>
      <c r="B905" s="41"/>
      <c r="C905" s="42"/>
      <c r="D905" s="219" t="s">
        <v>171</v>
      </c>
      <c r="E905" s="42"/>
      <c r="F905" s="220" t="s">
        <v>1103</v>
      </c>
      <c r="G905" s="42"/>
      <c r="H905" s="42"/>
      <c r="I905" s="221"/>
      <c r="J905" s="221"/>
      <c r="K905" s="42"/>
      <c r="L905" s="42"/>
      <c r="M905" s="46"/>
      <c r="N905" s="222"/>
      <c r="O905" s="223"/>
      <c r="P905" s="86"/>
      <c r="Q905" s="86"/>
      <c r="R905" s="86"/>
      <c r="S905" s="86"/>
      <c r="T905" s="86"/>
      <c r="U905" s="86"/>
      <c r="V905" s="86"/>
      <c r="W905" s="86"/>
      <c r="X905" s="86"/>
      <c r="Y905" s="87"/>
      <c r="Z905" s="40"/>
      <c r="AA905" s="40"/>
      <c r="AB905" s="40"/>
      <c r="AC905" s="40"/>
      <c r="AD905" s="40"/>
      <c r="AE905" s="40"/>
      <c r="AT905" s="19" t="s">
        <v>171</v>
      </c>
      <c r="AU905" s="19" t="s">
        <v>87</v>
      </c>
    </row>
    <row r="906" s="2" customFormat="1">
      <c r="A906" s="40"/>
      <c r="B906" s="41"/>
      <c r="C906" s="42"/>
      <c r="D906" s="219" t="s">
        <v>175</v>
      </c>
      <c r="E906" s="42"/>
      <c r="F906" s="226" t="s">
        <v>176</v>
      </c>
      <c r="G906" s="42"/>
      <c r="H906" s="42"/>
      <c r="I906" s="221"/>
      <c r="J906" s="221"/>
      <c r="K906" s="42"/>
      <c r="L906" s="42"/>
      <c r="M906" s="46"/>
      <c r="N906" s="222"/>
      <c r="O906" s="223"/>
      <c r="P906" s="86"/>
      <c r="Q906" s="86"/>
      <c r="R906" s="86"/>
      <c r="S906" s="86"/>
      <c r="T906" s="86"/>
      <c r="U906" s="86"/>
      <c r="V906" s="86"/>
      <c r="W906" s="86"/>
      <c r="X906" s="86"/>
      <c r="Y906" s="87"/>
      <c r="Z906" s="40"/>
      <c r="AA906" s="40"/>
      <c r="AB906" s="40"/>
      <c r="AC906" s="40"/>
      <c r="AD906" s="40"/>
      <c r="AE906" s="40"/>
      <c r="AT906" s="19" t="s">
        <v>175</v>
      </c>
      <c r="AU906" s="19" t="s">
        <v>87</v>
      </c>
    </row>
    <row r="907" s="14" customFormat="1">
      <c r="A907" s="14"/>
      <c r="B907" s="238"/>
      <c r="C907" s="239"/>
      <c r="D907" s="219" t="s">
        <v>177</v>
      </c>
      <c r="E907" s="240" t="s">
        <v>20</v>
      </c>
      <c r="F907" s="241" t="s">
        <v>1105</v>
      </c>
      <c r="G907" s="239"/>
      <c r="H907" s="240" t="s">
        <v>20</v>
      </c>
      <c r="I907" s="242"/>
      <c r="J907" s="242"/>
      <c r="K907" s="239"/>
      <c r="L907" s="239"/>
      <c r="M907" s="243"/>
      <c r="N907" s="244"/>
      <c r="O907" s="245"/>
      <c r="P907" s="245"/>
      <c r="Q907" s="245"/>
      <c r="R907" s="245"/>
      <c r="S907" s="245"/>
      <c r="T907" s="245"/>
      <c r="U907" s="245"/>
      <c r="V907" s="245"/>
      <c r="W907" s="245"/>
      <c r="X907" s="245"/>
      <c r="Y907" s="246"/>
      <c r="Z907" s="14"/>
      <c r="AA907" s="14"/>
      <c r="AB907" s="14"/>
      <c r="AC907" s="14"/>
      <c r="AD907" s="14"/>
      <c r="AE907" s="14"/>
      <c r="AT907" s="247" t="s">
        <v>177</v>
      </c>
      <c r="AU907" s="247" t="s">
        <v>87</v>
      </c>
      <c r="AV907" s="14" t="s">
        <v>85</v>
      </c>
      <c r="AW907" s="14" t="s">
        <v>5</v>
      </c>
      <c r="AX907" s="14" t="s">
        <v>77</v>
      </c>
      <c r="AY907" s="247" t="s">
        <v>162</v>
      </c>
    </row>
    <row r="908" s="13" customFormat="1">
      <c r="A908" s="13"/>
      <c r="B908" s="227"/>
      <c r="C908" s="228"/>
      <c r="D908" s="219" t="s">
        <v>177</v>
      </c>
      <c r="E908" s="229" t="s">
        <v>20</v>
      </c>
      <c r="F908" s="230" t="s">
        <v>1106</v>
      </c>
      <c r="G908" s="228"/>
      <c r="H908" s="231">
        <v>96.831999999999994</v>
      </c>
      <c r="I908" s="232"/>
      <c r="J908" s="232"/>
      <c r="K908" s="228"/>
      <c r="L908" s="228"/>
      <c r="M908" s="233"/>
      <c r="N908" s="234"/>
      <c r="O908" s="235"/>
      <c r="P908" s="235"/>
      <c r="Q908" s="235"/>
      <c r="R908" s="235"/>
      <c r="S908" s="235"/>
      <c r="T908" s="235"/>
      <c r="U908" s="235"/>
      <c r="V908" s="235"/>
      <c r="W908" s="235"/>
      <c r="X908" s="235"/>
      <c r="Y908" s="236"/>
      <c r="Z908" s="13"/>
      <c r="AA908" s="13"/>
      <c r="AB908" s="13"/>
      <c r="AC908" s="13"/>
      <c r="AD908" s="13"/>
      <c r="AE908" s="13"/>
      <c r="AT908" s="237" t="s">
        <v>177</v>
      </c>
      <c r="AU908" s="237" t="s">
        <v>87</v>
      </c>
      <c r="AV908" s="13" t="s">
        <v>87</v>
      </c>
      <c r="AW908" s="13" t="s">
        <v>5</v>
      </c>
      <c r="AX908" s="13" t="s">
        <v>85</v>
      </c>
      <c r="AY908" s="237" t="s">
        <v>162</v>
      </c>
    </row>
    <row r="909" s="2" customFormat="1">
      <c r="A909" s="40"/>
      <c r="B909" s="41"/>
      <c r="C909" s="205" t="s">
        <v>1107</v>
      </c>
      <c r="D909" s="205" t="s">
        <v>164</v>
      </c>
      <c r="E909" s="206" t="s">
        <v>1108</v>
      </c>
      <c r="F909" s="207" t="s">
        <v>1109</v>
      </c>
      <c r="G909" s="208" t="s">
        <v>660</v>
      </c>
      <c r="H909" s="273"/>
      <c r="I909" s="210"/>
      <c r="J909" s="210"/>
      <c r="K909" s="211">
        <f>ROUND(P909*H909,2)</f>
        <v>0</v>
      </c>
      <c r="L909" s="207" t="s">
        <v>168</v>
      </c>
      <c r="M909" s="46"/>
      <c r="N909" s="212" t="s">
        <v>20</v>
      </c>
      <c r="O909" s="213" t="s">
        <v>46</v>
      </c>
      <c r="P909" s="214">
        <f>I909+J909</f>
        <v>0</v>
      </c>
      <c r="Q909" s="214">
        <f>ROUND(I909*H909,2)</f>
        <v>0</v>
      </c>
      <c r="R909" s="214">
        <f>ROUND(J909*H909,2)</f>
        <v>0</v>
      </c>
      <c r="S909" s="86"/>
      <c r="T909" s="215">
        <f>S909*H909</f>
        <v>0</v>
      </c>
      <c r="U909" s="215">
        <v>0</v>
      </c>
      <c r="V909" s="215">
        <f>U909*H909</f>
        <v>0</v>
      </c>
      <c r="W909" s="215">
        <v>0</v>
      </c>
      <c r="X909" s="215">
        <f>W909*H909</f>
        <v>0</v>
      </c>
      <c r="Y909" s="216" t="s">
        <v>20</v>
      </c>
      <c r="Z909" s="40"/>
      <c r="AA909" s="40"/>
      <c r="AB909" s="40"/>
      <c r="AC909" s="40"/>
      <c r="AD909" s="40"/>
      <c r="AE909" s="40"/>
      <c r="AR909" s="217" t="s">
        <v>290</v>
      </c>
      <c r="AT909" s="217" t="s">
        <v>164</v>
      </c>
      <c r="AU909" s="217" t="s">
        <v>87</v>
      </c>
      <c r="AY909" s="19" t="s">
        <v>162</v>
      </c>
      <c r="BE909" s="218">
        <f>IF(O909="základní",K909,0)</f>
        <v>0</v>
      </c>
      <c r="BF909" s="218">
        <f>IF(O909="snížená",K909,0)</f>
        <v>0</v>
      </c>
      <c r="BG909" s="218">
        <f>IF(O909="zákl. přenesená",K909,0)</f>
        <v>0</v>
      </c>
      <c r="BH909" s="218">
        <f>IF(O909="sníž. přenesená",K909,0)</f>
        <v>0</v>
      </c>
      <c r="BI909" s="218">
        <f>IF(O909="nulová",K909,0)</f>
        <v>0</v>
      </c>
      <c r="BJ909" s="19" t="s">
        <v>85</v>
      </c>
      <c r="BK909" s="218">
        <f>ROUND(P909*H909,2)</f>
        <v>0</v>
      </c>
      <c r="BL909" s="19" t="s">
        <v>290</v>
      </c>
      <c r="BM909" s="217" t="s">
        <v>1110</v>
      </c>
    </row>
    <row r="910" s="2" customFormat="1">
      <c r="A910" s="40"/>
      <c r="B910" s="41"/>
      <c r="C910" s="42"/>
      <c r="D910" s="219" t="s">
        <v>171</v>
      </c>
      <c r="E910" s="42"/>
      <c r="F910" s="220" t="s">
        <v>1111</v>
      </c>
      <c r="G910" s="42"/>
      <c r="H910" s="42"/>
      <c r="I910" s="221"/>
      <c r="J910" s="221"/>
      <c r="K910" s="42"/>
      <c r="L910" s="42"/>
      <c r="M910" s="46"/>
      <c r="N910" s="222"/>
      <c r="O910" s="223"/>
      <c r="P910" s="86"/>
      <c r="Q910" s="86"/>
      <c r="R910" s="86"/>
      <c r="S910" s="86"/>
      <c r="T910" s="86"/>
      <c r="U910" s="86"/>
      <c r="V910" s="86"/>
      <c r="W910" s="86"/>
      <c r="X910" s="86"/>
      <c r="Y910" s="87"/>
      <c r="Z910" s="40"/>
      <c r="AA910" s="40"/>
      <c r="AB910" s="40"/>
      <c r="AC910" s="40"/>
      <c r="AD910" s="40"/>
      <c r="AE910" s="40"/>
      <c r="AT910" s="19" t="s">
        <v>171</v>
      </c>
      <c r="AU910" s="19" t="s">
        <v>87</v>
      </c>
    </row>
    <row r="911" s="2" customFormat="1">
      <c r="A911" s="40"/>
      <c r="B911" s="41"/>
      <c r="C911" s="42"/>
      <c r="D911" s="224" t="s">
        <v>173</v>
      </c>
      <c r="E911" s="42"/>
      <c r="F911" s="225" t="s">
        <v>1112</v>
      </c>
      <c r="G911" s="42"/>
      <c r="H911" s="42"/>
      <c r="I911" s="221"/>
      <c r="J911" s="221"/>
      <c r="K911" s="42"/>
      <c r="L911" s="42"/>
      <c r="M911" s="46"/>
      <c r="N911" s="222"/>
      <c r="O911" s="223"/>
      <c r="P911" s="86"/>
      <c r="Q911" s="86"/>
      <c r="R911" s="86"/>
      <c r="S911" s="86"/>
      <c r="T911" s="86"/>
      <c r="U911" s="86"/>
      <c r="V911" s="86"/>
      <c r="W911" s="86"/>
      <c r="X911" s="86"/>
      <c r="Y911" s="87"/>
      <c r="Z911" s="40"/>
      <c r="AA911" s="40"/>
      <c r="AB911" s="40"/>
      <c r="AC911" s="40"/>
      <c r="AD911" s="40"/>
      <c r="AE911" s="40"/>
      <c r="AT911" s="19" t="s">
        <v>173</v>
      </c>
      <c r="AU911" s="19" t="s">
        <v>87</v>
      </c>
    </row>
    <row r="912" s="2" customFormat="1" ht="24.15" customHeight="1">
      <c r="A912" s="40"/>
      <c r="B912" s="41"/>
      <c r="C912" s="205" t="s">
        <v>1113</v>
      </c>
      <c r="D912" s="205" t="s">
        <v>164</v>
      </c>
      <c r="E912" s="206" t="s">
        <v>1114</v>
      </c>
      <c r="F912" s="207" t="s">
        <v>1115</v>
      </c>
      <c r="G912" s="208" t="s">
        <v>660</v>
      </c>
      <c r="H912" s="273"/>
      <c r="I912" s="210"/>
      <c r="J912" s="210"/>
      <c r="K912" s="211">
        <f>ROUND(P912*H912,2)</f>
        <v>0</v>
      </c>
      <c r="L912" s="207" t="s">
        <v>168</v>
      </c>
      <c r="M912" s="46"/>
      <c r="N912" s="212" t="s">
        <v>20</v>
      </c>
      <c r="O912" s="213" t="s">
        <v>46</v>
      </c>
      <c r="P912" s="214">
        <f>I912+J912</f>
        <v>0</v>
      </c>
      <c r="Q912" s="214">
        <f>ROUND(I912*H912,2)</f>
        <v>0</v>
      </c>
      <c r="R912" s="214">
        <f>ROUND(J912*H912,2)</f>
        <v>0</v>
      </c>
      <c r="S912" s="86"/>
      <c r="T912" s="215">
        <f>S912*H912</f>
        <v>0</v>
      </c>
      <c r="U912" s="215">
        <v>0</v>
      </c>
      <c r="V912" s="215">
        <f>U912*H912</f>
        <v>0</v>
      </c>
      <c r="W912" s="215">
        <v>0</v>
      </c>
      <c r="X912" s="215">
        <f>W912*H912</f>
        <v>0</v>
      </c>
      <c r="Y912" s="216" t="s">
        <v>20</v>
      </c>
      <c r="Z912" s="40"/>
      <c r="AA912" s="40"/>
      <c r="AB912" s="40"/>
      <c r="AC912" s="40"/>
      <c r="AD912" s="40"/>
      <c r="AE912" s="40"/>
      <c r="AR912" s="217" t="s">
        <v>290</v>
      </c>
      <c r="AT912" s="217" t="s">
        <v>164</v>
      </c>
      <c r="AU912" s="217" t="s">
        <v>87</v>
      </c>
      <c r="AY912" s="19" t="s">
        <v>162</v>
      </c>
      <c r="BE912" s="218">
        <f>IF(O912="základní",K912,0)</f>
        <v>0</v>
      </c>
      <c r="BF912" s="218">
        <f>IF(O912="snížená",K912,0)</f>
        <v>0</v>
      </c>
      <c r="BG912" s="218">
        <f>IF(O912="zákl. přenesená",K912,0)</f>
        <v>0</v>
      </c>
      <c r="BH912" s="218">
        <f>IF(O912="sníž. přenesená",K912,0)</f>
        <v>0</v>
      </c>
      <c r="BI912" s="218">
        <f>IF(O912="nulová",K912,0)</f>
        <v>0</v>
      </c>
      <c r="BJ912" s="19" t="s">
        <v>85</v>
      </c>
      <c r="BK912" s="218">
        <f>ROUND(P912*H912,2)</f>
        <v>0</v>
      </c>
      <c r="BL912" s="19" t="s">
        <v>290</v>
      </c>
      <c r="BM912" s="217" t="s">
        <v>1116</v>
      </c>
    </row>
    <row r="913" s="2" customFormat="1">
      <c r="A913" s="40"/>
      <c r="B913" s="41"/>
      <c r="C913" s="42"/>
      <c r="D913" s="219" t="s">
        <v>171</v>
      </c>
      <c r="E913" s="42"/>
      <c r="F913" s="220" t="s">
        <v>1117</v>
      </c>
      <c r="G913" s="42"/>
      <c r="H913" s="42"/>
      <c r="I913" s="221"/>
      <c r="J913" s="221"/>
      <c r="K913" s="42"/>
      <c r="L913" s="42"/>
      <c r="M913" s="46"/>
      <c r="N913" s="222"/>
      <c r="O913" s="223"/>
      <c r="P913" s="86"/>
      <c r="Q913" s="86"/>
      <c r="R913" s="86"/>
      <c r="S913" s="86"/>
      <c r="T913" s="86"/>
      <c r="U913" s="86"/>
      <c r="V913" s="86"/>
      <c r="W913" s="86"/>
      <c r="X913" s="86"/>
      <c r="Y913" s="87"/>
      <c r="Z913" s="40"/>
      <c r="AA913" s="40"/>
      <c r="AB913" s="40"/>
      <c r="AC913" s="40"/>
      <c r="AD913" s="40"/>
      <c r="AE913" s="40"/>
      <c r="AT913" s="19" t="s">
        <v>171</v>
      </c>
      <c r="AU913" s="19" t="s">
        <v>87</v>
      </c>
    </row>
    <row r="914" s="2" customFormat="1">
      <c r="A914" s="40"/>
      <c r="B914" s="41"/>
      <c r="C914" s="42"/>
      <c r="D914" s="224" t="s">
        <v>173</v>
      </c>
      <c r="E914" s="42"/>
      <c r="F914" s="225" t="s">
        <v>1118</v>
      </c>
      <c r="G914" s="42"/>
      <c r="H914" s="42"/>
      <c r="I914" s="221"/>
      <c r="J914" s="221"/>
      <c r="K914" s="42"/>
      <c r="L914" s="42"/>
      <c r="M914" s="46"/>
      <c r="N914" s="222"/>
      <c r="O914" s="223"/>
      <c r="P914" s="86"/>
      <c r="Q914" s="86"/>
      <c r="R914" s="86"/>
      <c r="S914" s="86"/>
      <c r="T914" s="86"/>
      <c r="U914" s="86"/>
      <c r="V914" s="86"/>
      <c r="W914" s="86"/>
      <c r="X914" s="86"/>
      <c r="Y914" s="87"/>
      <c r="Z914" s="40"/>
      <c r="AA914" s="40"/>
      <c r="AB914" s="40"/>
      <c r="AC914" s="40"/>
      <c r="AD914" s="40"/>
      <c r="AE914" s="40"/>
      <c r="AT914" s="19" t="s">
        <v>173</v>
      </c>
      <c r="AU914" s="19" t="s">
        <v>87</v>
      </c>
    </row>
    <row r="915" s="12" customFormat="1" ht="22.8" customHeight="1">
      <c r="A915" s="12"/>
      <c r="B915" s="188"/>
      <c r="C915" s="189"/>
      <c r="D915" s="190" t="s">
        <v>76</v>
      </c>
      <c r="E915" s="203" t="s">
        <v>1119</v>
      </c>
      <c r="F915" s="203" t="s">
        <v>1120</v>
      </c>
      <c r="G915" s="189"/>
      <c r="H915" s="189"/>
      <c r="I915" s="192"/>
      <c r="J915" s="192"/>
      <c r="K915" s="204">
        <f>BK915</f>
        <v>0</v>
      </c>
      <c r="L915" s="189"/>
      <c r="M915" s="194"/>
      <c r="N915" s="195"/>
      <c r="O915" s="196"/>
      <c r="P915" s="196"/>
      <c r="Q915" s="197">
        <f>SUM(Q916:Q936)</f>
        <v>0</v>
      </c>
      <c r="R915" s="197">
        <f>SUM(R916:R936)</f>
        <v>0</v>
      </c>
      <c r="S915" s="196"/>
      <c r="T915" s="198">
        <f>SUM(T916:T936)</f>
        <v>0</v>
      </c>
      <c r="U915" s="196"/>
      <c r="V915" s="198">
        <f>SUM(V916:V936)</f>
        <v>2.0160870399999999</v>
      </c>
      <c r="W915" s="196"/>
      <c r="X915" s="198">
        <f>SUM(X916:X936)</f>
        <v>0</v>
      </c>
      <c r="Y915" s="199"/>
      <c r="Z915" s="12"/>
      <c r="AA915" s="12"/>
      <c r="AB915" s="12"/>
      <c r="AC915" s="12"/>
      <c r="AD915" s="12"/>
      <c r="AE915" s="12"/>
      <c r="AR915" s="200" t="s">
        <v>87</v>
      </c>
      <c r="AT915" s="201" t="s">
        <v>76</v>
      </c>
      <c r="AU915" s="201" t="s">
        <v>85</v>
      </c>
      <c r="AY915" s="200" t="s">
        <v>162</v>
      </c>
      <c r="BK915" s="202">
        <f>SUM(BK916:BK936)</f>
        <v>0</v>
      </c>
    </row>
    <row r="916" s="2" customFormat="1" ht="24.15" customHeight="1">
      <c r="A916" s="40"/>
      <c r="B916" s="41"/>
      <c r="C916" s="205" t="s">
        <v>1121</v>
      </c>
      <c r="D916" s="205" t="s">
        <v>164</v>
      </c>
      <c r="E916" s="206" t="s">
        <v>1122</v>
      </c>
      <c r="F916" s="207" t="s">
        <v>1123</v>
      </c>
      <c r="G916" s="208" t="s">
        <v>90</v>
      </c>
      <c r="H916" s="209">
        <v>1.9199999999999999</v>
      </c>
      <c r="I916" s="210"/>
      <c r="J916" s="210"/>
      <c r="K916" s="211">
        <f>ROUND(P916*H916,2)</f>
        <v>0</v>
      </c>
      <c r="L916" s="207" t="s">
        <v>168</v>
      </c>
      <c r="M916" s="46"/>
      <c r="N916" s="212" t="s">
        <v>20</v>
      </c>
      <c r="O916" s="213" t="s">
        <v>46</v>
      </c>
      <c r="P916" s="214">
        <f>I916+J916</f>
        <v>0</v>
      </c>
      <c r="Q916" s="214">
        <f>ROUND(I916*H916,2)</f>
        <v>0</v>
      </c>
      <c r="R916" s="214">
        <f>ROUND(J916*H916,2)</f>
        <v>0</v>
      </c>
      <c r="S916" s="86"/>
      <c r="T916" s="215">
        <f>S916*H916</f>
        <v>0</v>
      </c>
      <c r="U916" s="215">
        <v>0.00013999999999999999</v>
      </c>
      <c r="V916" s="215">
        <f>U916*H916</f>
        <v>0.00026879999999999997</v>
      </c>
      <c r="W916" s="215">
        <v>0</v>
      </c>
      <c r="X916" s="215">
        <f>W916*H916</f>
        <v>0</v>
      </c>
      <c r="Y916" s="216" t="s">
        <v>20</v>
      </c>
      <c r="Z916" s="40"/>
      <c r="AA916" s="40"/>
      <c r="AB916" s="40"/>
      <c r="AC916" s="40"/>
      <c r="AD916" s="40"/>
      <c r="AE916" s="40"/>
      <c r="AR916" s="217" t="s">
        <v>290</v>
      </c>
      <c r="AT916" s="217" t="s">
        <v>164</v>
      </c>
      <c r="AU916" s="217" t="s">
        <v>87</v>
      </c>
      <c r="AY916" s="19" t="s">
        <v>162</v>
      </c>
      <c r="BE916" s="218">
        <f>IF(O916="základní",K916,0)</f>
        <v>0</v>
      </c>
      <c r="BF916" s="218">
        <f>IF(O916="snížená",K916,0)</f>
        <v>0</v>
      </c>
      <c r="BG916" s="218">
        <f>IF(O916="zákl. přenesená",K916,0)</f>
        <v>0</v>
      </c>
      <c r="BH916" s="218">
        <f>IF(O916="sníž. přenesená",K916,0)</f>
        <v>0</v>
      </c>
      <c r="BI916" s="218">
        <f>IF(O916="nulová",K916,0)</f>
        <v>0</v>
      </c>
      <c r="BJ916" s="19" t="s">
        <v>85</v>
      </c>
      <c r="BK916" s="218">
        <f>ROUND(P916*H916,2)</f>
        <v>0</v>
      </c>
      <c r="BL916" s="19" t="s">
        <v>290</v>
      </c>
      <c r="BM916" s="217" t="s">
        <v>1124</v>
      </c>
    </row>
    <row r="917" s="2" customFormat="1">
      <c r="A917" s="40"/>
      <c r="B917" s="41"/>
      <c r="C917" s="42"/>
      <c r="D917" s="219" t="s">
        <v>171</v>
      </c>
      <c r="E917" s="42"/>
      <c r="F917" s="220" t="s">
        <v>1125</v>
      </c>
      <c r="G917" s="42"/>
      <c r="H917" s="42"/>
      <c r="I917" s="221"/>
      <c r="J917" s="221"/>
      <c r="K917" s="42"/>
      <c r="L917" s="42"/>
      <c r="M917" s="46"/>
      <c r="N917" s="222"/>
      <c r="O917" s="223"/>
      <c r="P917" s="86"/>
      <c r="Q917" s="86"/>
      <c r="R917" s="86"/>
      <c r="S917" s="86"/>
      <c r="T917" s="86"/>
      <c r="U917" s="86"/>
      <c r="V917" s="86"/>
      <c r="W917" s="86"/>
      <c r="X917" s="86"/>
      <c r="Y917" s="87"/>
      <c r="Z917" s="40"/>
      <c r="AA917" s="40"/>
      <c r="AB917" s="40"/>
      <c r="AC917" s="40"/>
      <c r="AD917" s="40"/>
      <c r="AE917" s="40"/>
      <c r="AT917" s="19" t="s">
        <v>171</v>
      </c>
      <c r="AU917" s="19" t="s">
        <v>87</v>
      </c>
    </row>
    <row r="918" s="2" customFormat="1">
      <c r="A918" s="40"/>
      <c r="B918" s="41"/>
      <c r="C918" s="42"/>
      <c r="D918" s="224" t="s">
        <v>173</v>
      </c>
      <c r="E918" s="42"/>
      <c r="F918" s="225" t="s">
        <v>1126</v>
      </c>
      <c r="G918" s="42"/>
      <c r="H918" s="42"/>
      <c r="I918" s="221"/>
      <c r="J918" s="221"/>
      <c r="K918" s="42"/>
      <c r="L918" s="42"/>
      <c r="M918" s="46"/>
      <c r="N918" s="222"/>
      <c r="O918" s="223"/>
      <c r="P918" s="86"/>
      <c r="Q918" s="86"/>
      <c r="R918" s="86"/>
      <c r="S918" s="86"/>
      <c r="T918" s="86"/>
      <c r="U918" s="86"/>
      <c r="V918" s="86"/>
      <c r="W918" s="86"/>
      <c r="X918" s="86"/>
      <c r="Y918" s="87"/>
      <c r="Z918" s="40"/>
      <c r="AA918" s="40"/>
      <c r="AB918" s="40"/>
      <c r="AC918" s="40"/>
      <c r="AD918" s="40"/>
      <c r="AE918" s="40"/>
      <c r="AT918" s="19" t="s">
        <v>173</v>
      </c>
      <c r="AU918" s="19" t="s">
        <v>87</v>
      </c>
    </row>
    <row r="919" s="2" customFormat="1">
      <c r="A919" s="40"/>
      <c r="B919" s="41"/>
      <c r="C919" s="42"/>
      <c r="D919" s="219" t="s">
        <v>175</v>
      </c>
      <c r="E919" s="42"/>
      <c r="F919" s="226" t="s">
        <v>287</v>
      </c>
      <c r="G919" s="42"/>
      <c r="H919" s="42"/>
      <c r="I919" s="221"/>
      <c r="J919" s="221"/>
      <c r="K919" s="42"/>
      <c r="L919" s="42"/>
      <c r="M919" s="46"/>
      <c r="N919" s="222"/>
      <c r="O919" s="223"/>
      <c r="P919" s="86"/>
      <c r="Q919" s="86"/>
      <c r="R919" s="86"/>
      <c r="S919" s="86"/>
      <c r="T919" s="86"/>
      <c r="U919" s="86"/>
      <c r="V919" s="86"/>
      <c r="W919" s="86"/>
      <c r="X919" s="86"/>
      <c r="Y919" s="87"/>
      <c r="Z919" s="40"/>
      <c r="AA919" s="40"/>
      <c r="AB919" s="40"/>
      <c r="AC919" s="40"/>
      <c r="AD919" s="40"/>
      <c r="AE919" s="40"/>
      <c r="AT919" s="19" t="s">
        <v>175</v>
      </c>
      <c r="AU919" s="19" t="s">
        <v>87</v>
      </c>
    </row>
    <row r="920" s="13" customFormat="1">
      <c r="A920" s="13"/>
      <c r="B920" s="227"/>
      <c r="C920" s="228"/>
      <c r="D920" s="219" t="s">
        <v>177</v>
      </c>
      <c r="E920" s="229" t="s">
        <v>20</v>
      </c>
      <c r="F920" s="230" t="s">
        <v>1127</v>
      </c>
      <c r="G920" s="228"/>
      <c r="H920" s="231">
        <v>1.9199999999999999</v>
      </c>
      <c r="I920" s="232"/>
      <c r="J920" s="232"/>
      <c r="K920" s="228"/>
      <c r="L920" s="228"/>
      <c r="M920" s="233"/>
      <c r="N920" s="234"/>
      <c r="O920" s="235"/>
      <c r="P920" s="235"/>
      <c r="Q920" s="235"/>
      <c r="R920" s="235"/>
      <c r="S920" s="235"/>
      <c r="T920" s="235"/>
      <c r="U920" s="235"/>
      <c r="V920" s="235"/>
      <c r="W920" s="235"/>
      <c r="X920" s="235"/>
      <c r="Y920" s="236"/>
      <c r="Z920" s="13"/>
      <c r="AA920" s="13"/>
      <c r="AB920" s="13"/>
      <c r="AC920" s="13"/>
      <c r="AD920" s="13"/>
      <c r="AE920" s="13"/>
      <c r="AT920" s="237" t="s">
        <v>177</v>
      </c>
      <c r="AU920" s="237" t="s">
        <v>87</v>
      </c>
      <c r="AV920" s="13" t="s">
        <v>87</v>
      </c>
      <c r="AW920" s="13" t="s">
        <v>5</v>
      </c>
      <c r="AX920" s="13" t="s">
        <v>85</v>
      </c>
      <c r="AY920" s="237" t="s">
        <v>162</v>
      </c>
    </row>
    <row r="921" s="2" customFormat="1" ht="24.15" customHeight="1">
      <c r="A921" s="40"/>
      <c r="B921" s="41"/>
      <c r="C921" s="205" t="s">
        <v>1128</v>
      </c>
      <c r="D921" s="205" t="s">
        <v>164</v>
      </c>
      <c r="E921" s="206" t="s">
        <v>1129</v>
      </c>
      <c r="F921" s="207" t="s">
        <v>1130</v>
      </c>
      <c r="G921" s="208" t="s">
        <v>90</v>
      </c>
      <c r="H921" s="209">
        <v>45.119999999999997</v>
      </c>
      <c r="I921" s="210"/>
      <c r="J921" s="210"/>
      <c r="K921" s="211">
        <f>ROUND(P921*H921,2)</f>
        <v>0</v>
      </c>
      <c r="L921" s="207" t="s">
        <v>168</v>
      </c>
      <c r="M921" s="46"/>
      <c r="N921" s="212" t="s">
        <v>20</v>
      </c>
      <c r="O921" s="213" t="s">
        <v>46</v>
      </c>
      <c r="P921" s="214">
        <f>I921+J921</f>
        <v>0</v>
      </c>
      <c r="Q921" s="214">
        <f>ROUND(I921*H921,2)</f>
        <v>0</v>
      </c>
      <c r="R921" s="214">
        <f>ROUND(J921*H921,2)</f>
        <v>0</v>
      </c>
      <c r="S921" s="86"/>
      <c r="T921" s="215">
        <f>S921*H921</f>
        <v>0</v>
      </c>
      <c r="U921" s="215">
        <v>0.00022000000000000001</v>
      </c>
      <c r="V921" s="215">
        <f>U921*H921</f>
        <v>0.0099264000000000002</v>
      </c>
      <c r="W921" s="215">
        <v>0</v>
      </c>
      <c r="X921" s="215">
        <f>W921*H921</f>
        <v>0</v>
      </c>
      <c r="Y921" s="216" t="s">
        <v>20</v>
      </c>
      <c r="Z921" s="40"/>
      <c r="AA921" s="40"/>
      <c r="AB921" s="40"/>
      <c r="AC921" s="40"/>
      <c r="AD921" s="40"/>
      <c r="AE921" s="40"/>
      <c r="AR921" s="217" t="s">
        <v>290</v>
      </c>
      <c r="AT921" s="217" t="s">
        <v>164</v>
      </c>
      <c r="AU921" s="217" t="s">
        <v>87</v>
      </c>
      <c r="AY921" s="19" t="s">
        <v>162</v>
      </c>
      <c r="BE921" s="218">
        <f>IF(O921="základní",K921,0)</f>
        <v>0</v>
      </c>
      <c r="BF921" s="218">
        <f>IF(O921="snížená",K921,0)</f>
        <v>0</v>
      </c>
      <c r="BG921" s="218">
        <f>IF(O921="zákl. přenesená",K921,0)</f>
        <v>0</v>
      </c>
      <c r="BH921" s="218">
        <f>IF(O921="sníž. přenesená",K921,0)</f>
        <v>0</v>
      </c>
      <c r="BI921" s="218">
        <f>IF(O921="nulová",K921,0)</f>
        <v>0</v>
      </c>
      <c r="BJ921" s="19" t="s">
        <v>85</v>
      </c>
      <c r="BK921" s="218">
        <f>ROUND(P921*H921,2)</f>
        <v>0</v>
      </c>
      <c r="BL921" s="19" t="s">
        <v>290</v>
      </c>
      <c r="BM921" s="217" t="s">
        <v>1131</v>
      </c>
    </row>
    <row r="922" s="2" customFormat="1">
      <c r="A922" s="40"/>
      <c r="B922" s="41"/>
      <c r="C922" s="42"/>
      <c r="D922" s="219" t="s">
        <v>171</v>
      </c>
      <c r="E922" s="42"/>
      <c r="F922" s="220" t="s">
        <v>1132</v>
      </c>
      <c r="G922" s="42"/>
      <c r="H922" s="42"/>
      <c r="I922" s="221"/>
      <c r="J922" s="221"/>
      <c r="K922" s="42"/>
      <c r="L922" s="42"/>
      <c r="M922" s="46"/>
      <c r="N922" s="222"/>
      <c r="O922" s="223"/>
      <c r="P922" s="86"/>
      <c r="Q922" s="86"/>
      <c r="R922" s="86"/>
      <c r="S922" s="86"/>
      <c r="T922" s="86"/>
      <c r="U922" s="86"/>
      <c r="V922" s="86"/>
      <c r="W922" s="86"/>
      <c r="X922" s="86"/>
      <c r="Y922" s="87"/>
      <c r="Z922" s="40"/>
      <c r="AA922" s="40"/>
      <c r="AB922" s="40"/>
      <c r="AC922" s="40"/>
      <c r="AD922" s="40"/>
      <c r="AE922" s="40"/>
      <c r="AT922" s="19" t="s">
        <v>171</v>
      </c>
      <c r="AU922" s="19" t="s">
        <v>87</v>
      </c>
    </row>
    <row r="923" s="2" customFormat="1">
      <c r="A923" s="40"/>
      <c r="B923" s="41"/>
      <c r="C923" s="42"/>
      <c r="D923" s="224" t="s">
        <v>173</v>
      </c>
      <c r="E923" s="42"/>
      <c r="F923" s="225" t="s">
        <v>1133</v>
      </c>
      <c r="G923" s="42"/>
      <c r="H923" s="42"/>
      <c r="I923" s="221"/>
      <c r="J923" s="221"/>
      <c r="K923" s="42"/>
      <c r="L923" s="42"/>
      <c r="M923" s="46"/>
      <c r="N923" s="222"/>
      <c r="O923" s="223"/>
      <c r="P923" s="86"/>
      <c r="Q923" s="86"/>
      <c r="R923" s="86"/>
      <c r="S923" s="86"/>
      <c r="T923" s="86"/>
      <c r="U923" s="86"/>
      <c r="V923" s="86"/>
      <c r="W923" s="86"/>
      <c r="X923" s="86"/>
      <c r="Y923" s="87"/>
      <c r="Z923" s="40"/>
      <c r="AA923" s="40"/>
      <c r="AB923" s="40"/>
      <c r="AC923" s="40"/>
      <c r="AD923" s="40"/>
      <c r="AE923" s="40"/>
      <c r="AT923" s="19" t="s">
        <v>173</v>
      </c>
      <c r="AU923" s="19" t="s">
        <v>87</v>
      </c>
    </row>
    <row r="924" s="2" customFormat="1">
      <c r="A924" s="40"/>
      <c r="B924" s="41"/>
      <c r="C924" s="42"/>
      <c r="D924" s="219" t="s">
        <v>175</v>
      </c>
      <c r="E924" s="42"/>
      <c r="F924" s="226" t="s">
        <v>287</v>
      </c>
      <c r="G924" s="42"/>
      <c r="H924" s="42"/>
      <c r="I924" s="221"/>
      <c r="J924" s="221"/>
      <c r="K924" s="42"/>
      <c r="L924" s="42"/>
      <c r="M924" s="46"/>
      <c r="N924" s="222"/>
      <c r="O924" s="223"/>
      <c r="P924" s="86"/>
      <c r="Q924" s="86"/>
      <c r="R924" s="86"/>
      <c r="S924" s="86"/>
      <c r="T924" s="86"/>
      <c r="U924" s="86"/>
      <c r="V924" s="86"/>
      <c r="W924" s="86"/>
      <c r="X924" s="86"/>
      <c r="Y924" s="87"/>
      <c r="Z924" s="40"/>
      <c r="AA924" s="40"/>
      <c r="AB924" s="40"/>
      <c r="AC924" s="40"/>
      <c r="AD924" s="40"/>
      <c r="AE924" s="40"/>
      <c r="AT924" s="19" t="s">
        <v>175</v>
      </c>
      <c r="AU924" s="19" t="s">
        <v>87</v>
      </c>
    </row>
    <row r="925" s="13" customFormat="1">
      <c r="A925" s="13"/>
      <c r="B925" s="227"/>
      <c r="C925" s="228"/>
      <c r="D925" s="219" t="s">
        <v>177</v>
      </c>
      <c r="E925" s="229" t="s">
        <v>20</v>
      </c>
      <c r="F925" s="230" t="s">
        <v>1134</v>
      </c>
      <c r="G925" s="228"/>
      <c r="H925" s="231">
        <v>28.32</v>
      </c>
      <c r="I925" s="232"/>
      <c r="J925" s="232"/>
      <c r="K925" s="228"/>
      <c r="L925" s="228"/>
      <c r="M925" s="233"/>
      <c r="N925" s="234"/>
      <c r="O925" s="235"/>
      <c r="P925" s="235"/>
      <c r="Q925" s="235"/>
      <c r="R925" s="235"/>
      <c r="S925" s="235"/>
      <c r="T925" s="235"/>
      <c r="U925" s="235"/>
      <c r="V925" s="235"/>
      <c r="W925" s="235"/>
      <c r="X925" s="235"/>
      <c r="Y925" s="236"/>
      <c r="Z925" s="13"/>
      <c r="AA925" s="13"/>
      <c r="AB925" s="13"/>
      <c r="AC925" s="13"/>
      <c r="AD925" s="13"/>
      <c r="AE925" s="13"/>
      <c r="AT925" s="237" t="s">
        <v>177</v>
      </c>
      <c r="AU925" s="237" t="s">
        <v>87</v>
      </c>
      <c r="AV925" s="13" t="s">
        <v>87</v>
      </c>
      <c r="AW925" s="13" t="s">
        <v>5</v>
      </c>
      <c r="AX925" s="13" t="s">
        <v>77</v>
      </c>
      <c r="AY925" s="237" t="s">
        <v>162</v>
      </c>
    </row>
    <row r="926" s="13" customFormat="1">
      <c r="A926" s="13"/>
      <c r="B926" s="227"/>
      <c r="C926" s="228"/>
      <c r="D926" s="219" t="s">
        <v>177</v>
      </c>
      <c r="E926" s="229" t="s">
        <v>20</v>
      </c>
      <c r="F926" s="230" t="s">
        <v>1135</v>
      </c>
      <c r="G926" s="228"/>
      <c r="H926" s="231">
        <v>16.800000000000001</v>
      </c>
      <c r="I926" s="232"/>
      <c r="J926" s="232"/>
      <c r="K926" s="228"/>
      <c r="L926" s="228"/>
      <c r="M926" s="233"/>
      <c r="N926" s="234"/>
      <c r="O926" s="235"/>
      <c r="P926" s="235"/>
      <c r="Q926" s="235"/>
      <c r="R926" s="235"/>
      <c r="S926" s="235"/>
      <c r="T926" s="235"/>
      <c r="U926" s="235"/>
      <c r="V926" s="235"/>
      <c r="W926" s="235"/>
      <c r="X926" s="235"/>
      <c r="Y926" s="236"/>
      <c r="Z926" s="13"/>
      <c r="AA926" s="13"/>
      <c r="AB926" s="13"/>
      <c r="AC926" s="13"/>
      <c r="AD926" s="13"/>
      <c r="AE926" s="13"/>
      <c r="AT926" s="237" t="s">
        <v>177</v>
      </c>
      <c r="AU926" s="237" t="s">
        <v>87</v>
      </c>
      <c r="AV926" s="13" t="s">
        <v>87</v>
      </c>
      <c r="AW926" s="13" t="s">
        <v>5</v>
      </c>
      <c r="AX926" s="13" t="s">
        <v>77</v>
      </c>
      <c r="AY926" s="237" t="s">
        <v>162</v>
      </c>
    </row>
    <row r="927" s="15" customFormat="1">
      <c r="A927" s="15"/>
      <c r="B927" s="248"/>
      <c r="C927" s="249"/>
      <c r="D927" s="219" t="s">
        <v>177</v>
      </c>
      <c r="E927" s="250" t="s">
        <v>20</v>
      </c>
      <c r="F927" s="251" t="s">
        <v>195</v>
      </c>
      <c r="G927" s="249"/>
      <c r="H927" s="252">
        <v>45.119999999999997</v>
      </c>
      <c r="I927" s="253"/>
      <c r="J927" s="253"/>
      <c r="K927" s="249"/>
      <c r="L927" s="249"/>
      <c r="M927" s="254"/>
      <c r="N927" s="255"/>
      <c r="O927" s="256"/>
      <c r="P927" s="256"/>
      <c r="Q927" s="256"/>
      <c r="R927" s="256"/>
      <c r="S927" s="256"/>
      <c r="T927" s="256"/>
      <c r="U927" s="256"/>
      <c r="V927" s="256"/>
      <c r="W927" s="256"/>
      <c r="X927" s="256"/>
      <c r="Y927" s="257"/>
      <c r="Z927" s="15"/>
      <c r="AA927" s="15"/>
      <c r="AB927" s="15"/>
      <c r="AC927" s="15"/>
      <c r="AD927" s="15"/>
      <c r="AE927" s="15"/>
      <c r="AT927" s="258" t="s">
        <v>177</v>
      </c>
      <c r="AU927" s="258" t="s">
        <v>87</v>
      </c>
      <c r="AV927" s="15" t="s">
        <v>169</v>
      </c>
      <c r="AW927" s="15" t="s">
        <v>5</v>
      </c>
      <c r="AX927" s="15" t="s">
        <v>85</v>
      </c>
      <c r="AY927" s="258" t="s">
        <v>162</v>
      </c>
    </row>
    <row r="928" s="2" customFormat="1" ht="24.15" customHeight="1">
      <c r="A928" s="40"/>
      <c r="B928" s="41"/>
      <c r="C928" s="205" t="s">
        <v>1136</v>
      </c>
      <c r="D928" s="205" t="s">
        <v>164</v>
      </c>
      <c r="E928" s="206" t="s">
        <v>1137</v>
      </c>
      <c r="F928" s="207" t="s">
        <v>1138</v>
      </c>
      <c r="G928" s="208" t="s">
        <v>90</v>
      </c>
      <c r="H928" s="209">
        <v>68.352000000000004</v>
      </c>
      <c r="I928" s="210"/>
      <c r="J928" s="210"/>
      <c r="K928" s="211">
        <f>ROUND(P928*H928,2)</f>
        <v>0</v>
      </c>
      <c r="L928" s="207" t="s">
        <v>168</v>
      </c>
      <c r="M928" s="46"/>
      <c r="N928" s="212" t="s">
        <v>20</v>
      </c>
      <c r="O928" s="213" t="s">
        <v>46</v>
      </c>
      <c r="P928" s="214">
        <f>I928+J928</f>
        <v>0</v>
      </c>
      <c r="Q928" s="214">
        <f>ROUND(I928*H928,2)</f>
        <v>0</v>
      </c>
      <c r="R928" s="214">
        <f>ROUND(J928*H928,2)</f>
        <v>0</v>
      </c>
      <c r="S928" s="86"/>
      <c r="T928" s="215">
        <f>S928*H928</f>
        <v>0</v>
      </c>
      <c r="U928" s="215">
        <v>0.00017000000000000001</v>
      </c>
      <c r="V928" s="215">
        <f>U928*H928</f>
        <v>0.011619840000000001</v>
      </c>
      <c r="W928" s="215">
        <v>0</v>
      </c>
      <c r="X928" s="215">
        <f>W928*H928</f>
        <v>0</v>
      </c>
      <c r="Y928" s="216" t="s">
        <v>20</v>
      </c>
      <c r="Z928" s="40"/>
      <c r="AA928" s="40"/>
      <c r="AB928" s="40"/>
      <c r="AC928" s="40"/>
      <c r="AD928" s="40"/>
      <c r="AE928" s="40"/>
      <c r="AR928" s="217" t="s">
        <v>290</v>
      </c>
      <c r="AT928" s="217" t="s">
        <v>164</v>
      </c>
      <c r="AU928" s="217" t="s">
        <v>87</v>
      </c>
      <c r="AY928" s="19" t="s">
        <v>162</v>
      </c>
      <c r="BE928" s="218">
        <f>IF(O928="základní",K928,0)</f>
        <v>0</v>
      </c>
      <c r="BF928" s="218">
        <f>IF(O928="snížená",K928,0)</f>
        <v>0</v>
      </c>
      <c r="BG928" s="218">
        <f>IF(O928="zákl. přenesená",K928,0)</f>
        <v>0</v>
      </c>
      <c r="BH928" s="218">
        <f>IF(O928="sníž. přenesená",K928,0)</f>
        <v>0</v>
      </c>
      <c r="BI928" s="218">
        <f>IF(O928="nulová",K928,0)</f>
        <v>0</v>
      </c>
      <c r="BJ928" s="19" t="s">
        <v>85</v>
      </c>
      <c r="BK928" s="218">
        <f>ROUND(P928*H928,2)</f>
        <v>0</v>
      </c>
      <c r="BL928" s="19" t="s">
        <v>290</v>
      </c>
      <c r="BM928" s="217" t="s">
        <v>1139</v>
      </c>
    </row>
    <row r="929" s="2" customFormat="1">
      <c r="A929" s="40"/>
      <c r="B929" s="41"/>
      <c r="C929" s="42"/>
      <c r="D929" s="219" t="s">
        <v>171</v>
      </c>
      <c r="E929" s="42"/>
      <c r="F929" s="220" t="s">
        <v>1140</v>
      </c>
      <c r="G929" s="42"/>
      <c r="H929" s="42"/>
      <c r="I929" s="221"/>
      <c r="J929" s="221"/>
      <c r="K929" s="42"/>
      <c r="L929" s="42"/>
      <c r="M929" s="46"/>
      <c r="N929" s="222"/>
      <c r="O929" s="223"/>
      <c r="P929" s="86"/>
      <c r="Q929" s="86"/>
      <c r="R929" s="86"/>
      <c r="S929" s="86"/>
      <c r="T929" s="86"/>
      <c r="U929" s="86"/>
      <c r="V929" s="86"/>
      <c r="W929" s="86"/>
      <c r="X929" s="86"/>
      <c r="Y929" s="87"/>
      <c r="Z929" s="40"/>
      <c r="AA929" s="40"/>
      <c r="AB929" s="40"/>
      <c r="AC929" s="40"/>
      <c r="AD929" s="40"/>
      <c r="AE929" s="40"/>
      <c r="AT929" s="19" t="s">
        <v>171</v>
      </c>
      <c r="AU929" s="19" t="s">
        <v>87</v>
      </c>
    </row>
    <row r="930" s="2" customFormat="1">
      <c r="A930" s="40"/>
      <c r="B930" s="41"/>
      <c r="C930" s="42"/>
      <c r="D930" s="224" t="s">
        <v>173</v>
      </c>
      <c r="E930" s="42"/>
      <c r="F930" s="225" t="s">
        <v>1141</v>
      </c>
      <c r="G930" s="42"/>
      <c r="H930" s="42"/>
      <c r="I930" s="221"/>
      <c r="J930" s="221"/>
      <c r="K930" s="42"/>
      <c r="L930" s="42"/>
      <c r="M930" s="46"/>
      <c r="N930" s="222"/>
      <c r="O930" s="223"/>
      <c r="P930" s="86"/>
      <c r="Q930" s="86"/>
      <c r="R930" s="86"/>
      <c r="S930" s="86"/>
      <c r="T930" s="86"/>
      <c r="U930" s="86"/>
      <c r="V930" s="86"/>
      <c r="W930" s="86"/>
      <c r="X930" s="86"/>
      <c r="Y930" s="87"/>
      <c r="Z930" s="40"/>
      <c r="AA930" s="40"/>
      <c r="AB930" s="40"/>
      <c r="AC930" s="40"/>
      <c r="AD930" s="40"/>
      <c r="AE930" s="40"/>
      <c r="AT930" s="19" t="s">
        <v>173</v>
      </c>
      <c r="AU930" s="19" t="s">
        <v>87</v>
      </c>
    </row>
    <row r="931" s="2" customFormat="1">
      <c r="A931" s="40"/>
      <c r="B931" s="41"/>
      <c r="C931" s="42"/>
      <c r="D931" s="219" t="s">
        <v>175</v>
      </c>
      <c r="E931" s="42"/>
      <c r="F931" s="226" t="s">
        <v>176</v>
      </c>
      <c r="G931" s="42"/>
      <c r="H931" s="42"/>
      <c r="I931" s="221"/>
      <c r="J931" s="221"/>
      <c r="K931" s="42"/>
      <c r="L931" s="42"/>
      <c r="M931" s="46"/>
      <c r="N931" s="222"/>
      <c r="O931" s="223"/>
      <c r="P931" s="86"/>
      <c r="Q931" s="86"/>
      <c r="R931" s="86"/>
      <c r="S931" s="86"/>
      <c r="T931" s="86"/>
      <c r="U931" s="86"/>
      <c r="V931" s="86"/>
      <c r="W931" s="86"/>
      <c r="X931" s="86"/>
      <c r="Y931" s="87"/>
      <c r="Z931" s="40"/>
      <c r="AA931" s="40"/>
      <c r="AB931" s="40"/>
      <c r="AC931" s="40"/>
      <c r="AD931" s="40"/>
      <c r="AE931" s="40"/>
      <c r="AT931" s="19" t="s">
        <v>175</v>
      </c>
      <c r="AU931" s="19" t="s">
        <v>87</v>
      </c>
    </row>
    <row r="932" s="13" customFormat="1">
      <c r="A932" s="13"/>
      <c r="B932" s="227"/>
      <c r="C932" s="228"/>
      <c r="D932" s="219" t="s">
        <v>177</v>
      </c>
      <c r="E932" s="229" t="s">
        <v>20</v>
      </c>
      <c r="F932" s="230" t="s">
        <v>1142</v>
      </c>
      <c r="G932" s="228"/>
      <c r="H932" s="231">
        <v>68.352000000000004</v>
      </c>
      <c r="I932" s="232"/>
      <c r="J932" s="232"/>
      <c r="K932" s="228"/>
      <c r="L932" s="228"/>
      <c r="M932" s="233"/>
      <c r="N932" s="234"/>
      <c r="O932" s="235"/>
      <c r="P932" s="235"/>
      <c r="Q932" s="235"/>
      <c r="R932" s="235"/>
      <c r="S932" s="235"/>
      <c r="T932" s="235"/>
      <c r="U932" s="235"/>
      <c r="V932" s="235"/>
      <c r="W932" s="235"/>
      <c r="X932" s="235"/>
      <c r="Y932" s="236"/>
      <c r="Z932" s="13"/>
      <c r="AA932" s="13"/>
      <c r="AB932" s="13"/>
      <c r="AC932" s="13"/>
      <c r="AD932" s="13"/>
      <c r="AE932" s="13"/>
      <c r="AT932" s="237" t="s">
        <v>177</v>
      </c>
      <c r="AU932" s="237" t="s">
        <v>87</v>
      </c>
      <c r="AV932" s="13" t="s">
        <v>87</v>
      </c>
      <c r="AW932" s="13" t="s">
        <v>5</v>
      </c>
      <c r="AX932" s="13" t="s">
        <v>85</v>
      </c>
      <c r="AY932" s="237" t="s">
        <v>162</v>
      </c>
    </row>
    <row r="933" s="2" customFormat="1" ht="16.5" customHeight="1">
      <c r="A933" s="40"/>
      <c r="B933" s="41"/>
      <c r="C933" s="205" t="s">
        <v>1143</v>
      </c>
      <c r="D933" s="205" t="s">
        <v>164</v>
      </c>
      <c r="E933" s="206" t="s">
        <v>1144</v>
      </c>
      <c r="F933" s="207" t="s">
        <v>1145</v>
      </c>
      <c r="G933" s="208" t="s">
        <v>638</v>
      </c>
      <c r="H933" s="209">
        <v>14244.799999999999</v>
      </c>
      <c r="I933" s="210"/>
      <c r="J933" s="210"/>
      <c r="K933" s="211">
        <f>ROUND(P933*H933,2)</f>
        <v>0</v>
      </c>
      <c r="L933" s="207" t="s">
        <v>20</v>
      </c>
      <c r="M933" s="46"/>
      <c r="N933" s="212" t="s">
        <v>20</v>
      </c>
      <c r="O933" s="213" t="s">
        <v>46</v>
      </c>
      <c r="P933" s="214">
        <f>I933+J933</f>
        <v>0</v>
      </c>
      <c r="Q933" s="214">
        <f>ROUND(I933*H933,2)</f>
        <v>0</v>
      </c>
      <c r="R933" s="214">
        <f>ROUND(J933*H933,2)</f>
        <v>0</v>
      </c>
      <c r="S933" s="86"/>
      <c r="T933" s="215">
        <f>S933*H933</f>
        <v>0</v>
      </c>
      <c r="U933" s="215">
        <v>0.00013999999999999999</v>
      </c>
      <c r="V933" s="215">
        <f>U933*H933</f>
        <v>1.9942719999999998</v>
      </c>
      <c r="W933" s="215">
        <v>0</v>
      </c>
      <c r="X933" s="215">
        <f>W933*H933</f>
        <v>0</v>
      </c>
      <c r="Y933" s="216" t="s">
        <v>20</v>
      </c>
      <c r="Z933" s="40"/>
      <c r="AA933" s="40"/>
      <c r="AB933" s="40"/>
      <c r="AC933" s="40"/>
      <c r="AD933" s="40"/>
      <c r="AE933" s="40"/>
      <c r="AR933" s="217" t="s">
        <v>169</v>
      </c>
      <c r="AT933" s="217" t="s">
        <v>164</v>
      </c>
      <c r="AU933" s="217" t="s">
        <v>87</v>
      </c>
      <c r="AY933" s="19" t="s">
        <v>162</v>
      </c>
      <c r="BE933" s="218">
        <f>IF(O933="základní",K933,0)</f>
        <v>0</v>
      </c>
      <c r="BF933" s="218">
        <f>IF(O933="snížená",K933,0)</f>
        <v>0</v>
      </c>
      <c r="BG933" s="218">
        <f>IF(O933="zákl. přenesená",K933,0)</f>
        <v>0</v>
      </c>
      <c r="BH933" s="218">
        <f>IF(O933="sníž. přenesená",K933,0)</f>
        <v>0</v>
      </c>
      <c r="BI933" s="218">
        <f>IF(O933="nulová",K933,0)</f>
        <v>0</v>
      </c>
      <c r="BJ933" s="19" t="s">
        <v>85</v>
      </c>
      <c r="BK933" s="218">
        <f>ROUND(P933*H933,2)</f>
        <v>0</v>
      </c>
      <c r="BL933" s="19" t="s">
        <v>169</v>
      </c>
      <c r="BM933" s="217" t="s">
        <v>1146</v>
      </c>
    </row>
    <row r="934" s="2" customFormat="1">
      <c r="A934" s="40"/>
      <c r="B934" s="41"/>
      <c r="C934" s="42"/>
      <c r="D934" s="219" t="s">
        <v>171</v>
      </c>
      <c r="E934" s="42"/>
      <c r="F934" s="220" t="s">
        <v>1147</v>
      </c>
      <c r="G934" s="42"/>
      <c r="H934" s="42"/>
      <c r="I934" s="221"/>
      <c r="J934" s="221"/>
      <c r="K934" s="42"/>
      <c r="L934" s="42"/>
      <c r="M934" s="46"/>
      <c r="N934" s="222"/>
      <c r="O934" s="223"/>
      <c r="P934" s="86"/>
      <c r="Q934" s="86"/>
      <c r="R934" s="86"/>
      <c r="S934" s="86"/>
      <c r="T934" s="86"/>
      <c r="U934" s="86"/>
      <c r="V934" s="86"/>
      <c r="W934" s="86"/>
      <c r="X934" s="86"/>
      <c r="Y934" s="87"/>
      <c r="Z934" s="40"/>
      <c r="AA934" s="40"/>
      <c r="AB934" s="40"/>
      <c r="AC934" s="40"/>
      <c r="AD934" s="40"/>
      <c r="AE934" s="40"/>
      <c r="AT934" s="19" t="s">
        <v>171</v>
      </c>
      <c r="AU934" s="19" t="s">
        <v>87</v>
      </c>
    </row>
    <row r="935" s="2" customFormat="1">
      <c r="A935" s="40"/>
      <c r="B935" s="41"/>
      <c r="C935" s="42"/>
      <c r="D935" s="219" t="s">
        <v>175</v>
      </c>
      <c r="E935" s="42"/>
      <c r="F935" s="226" t="s">
        <v>176</v>
      </c>
      <c r="G935" s="42"/>
      <c r="H935" s="42"/>
      <c r="I935" s="221"/>
      <c r="J935" s="221"/>
      <c r="K935" s="42"/>
      <c r="L935" s="42"/>
      <c r="M935" s="46"/>
      <c r="N935" s="222"/>
      <c r="O935" s="223"/>
      <c r="P935" s="86"/>
      <c r="Q935" s="86"/>
      <c r="R935" s="86"/>
      <c r="S935" s="86"/>
      <c r="T935" s="86"/>
      <c r="U935" s="86"/>
      <c r="V935" s="86"/>
      <c r="W935" s="86"/>
      <c r="X935" s="86"/>
      <c r="Y935" s="87"/>
      <c r="Z935" s="40"/>
      <c r="AA935" s="40"/>
      <c r="AB935" s="40"/>
      <c r="AC935" s="40"/>
      <c r="AD935" s="40"/>
      <c r="AE935" s="40"/>
      <c r="AT935" s="19" t="s">
        <v>175</v>
      </c>
      <c r="AU935" s="19" t="s">
        <v>87</v>
      </c>
    </row>
    <row r="936" s="13" customFormat="1">
      <c r="A936" s="13"/>
      <c r="B936" s="227"/>
      <c r="C936" s="228"/>
      <c r="D936" s="219" t="s">
        <v>177</v>
      </c>
      <c r="E936" s="229" t="s">
        <v>20</v>
      </c>
      <c r="F936" s="230" t="s">
        <v>1148</v>
      </c>
      <c r="G936" s="228"/>
      <c r="H936" s="231">
        <v>14244.799999999999</v>
      </c>
      <c r="I936" s="232"/>
      <c r="J936" s="232"/>
      <c r="K936" s="228"/>
      <c r="L936" s="228"/>
      <c r="M936" s="233"/>
      <c r="N936" s="234"/>
      <c r="O936" s="235"/>
      <c r="P936" s="235"/>
      <c r="Q936" s="235"/>
      <c r="R936" s="235"/>
      <c r="S936" s="235"/>
      <c r="T936" s="235"/>
      <c r="U936" s="235"/>
      <c r="V936" s="235"/>
      <c r="W936" s="235"/>
      <c r="X936" s="235"/>
      <c r="Y936" s="236"/>
      <c r="Z936" s="13"/>
      <c r="AA936" s="13"/>
      <c r="AB936" s="13"/>
      <c r="AC936" s="13"/>
      <c r="AD936" s="13"/>
      <c r="AE936" s="13"/>
      <c r="AT936" s="237" t="s">
        <v>177</v>
      </c>
      <c r="AU936" s="237" t="s">
        <v>87</v>
      </c>
      <c r="AV936" s="13" t="s">
        <v>87</v>
      </c>
      <c r="AW936" s="13" t="s">
        <v>5</v>
      </c>
      <c r="AX936" s="13" t="s">
        <v>85</v>
      </c>
      <c r="AY936" s="237" t="s">
        <v>162</v>
      </c>
    </row>
    <row r="937" s="12" customFormat="1" ht="22.8" customHeight="1">
      <c r="A937" s="12"/>
      <c r="B937" s="188"/>
      <c r="C937" s="189"/>
      <c r="D937" s="190" t="s">
        <v>76</v>
      </c>
      <c r="E937" s="203" t="s">
        <v>1149</v>
      </c>
      <c r="F937" s="203" t="s">
        <v>1150</v>
      </c>
      <c r="G937" s="189"/>
      <c r="H937" s="189"/>
      <c r="I937" s="192"/>
      <c r="J937" s="192"/>
      <c r="K937" s="204">
        <f>BK937</f>
        <v>0</v>
      </c>
      <c r="L937" s="189"/>
      <c r="M937" s="194"/>
      <c r="N937" s="195"/>
      <c r="O937" s="196"/>
      <c r="P937" s="196"/>
      <c r="Q937" s="197">
        <f>SUM(Q938:Q1237)</f>
        <v>0</v>
      </c>
      <c r="R937" s="197">
        <f>SUM(R938:R1237)</f>
        <v>0</v>
      </c>
      <c r="S937" s="196"/>
      <c r="T937" s="198">
        <f>SUM(T938:T1237)</f>
        <v>0</v>
      </c>
      <c r="U937" s="196"/>
      <c r="V937" s="198">
        <f>SUM(V938:V1237)</f>
        <v>8.0306242800000014</v>
      </c>
      <c r="W937" s="196"/>
      <c r="X937" s="198">
        <f>SUM(X938:X1237)</f>
        <v>2.4715545999999997</v>
      </c>
      <c r="Y937" s="199"/>
      <c r="Z937" s="12"/>
      <c r="AA937" s="12"/>
      <c r="AB937" s="12"/>
      <c r="AC937" s="12"/>
      <c r="AD937" s="12"/>
      <c r="AE937" s="12"/>
      <c r="AR937" s="200" t="s">
        <v>87</v>
      </c>
      <c r="AT937" s="201" t="s">
        <v>76</v>
      </c>
      <c r="AU937" s="201" t="s">
        <v>85</v>
      </c>
      <c r="AY937" s="200" t="s">
        <v>162</v>
      </c>
      <c r="BK937" s="202">
        <f>SUM(BK938:BK1237)</f>
        <v>0</v>
      </c>
    </row>
    <row r="938" s="2" customFormat="1" ht="24.15" customHeight="1">
      <c r="A938" s="40"/>
      <c r="B938" s="41"/>
      <c r="C938" s="205" t="s">
        <v>1151</v>
      </c>
      <c r="D938" s="205" t="s">
        <v>164</v>
      </c>
      <c r="E938" s="206" t="s">
        <v>1152</v>
      </c>
      <c r="F938" s="207" t="s">
        <v>1153</v>
      </c>
      <c r="G938" s="208" t="s">
        <v>240</v>
      </c>
      <c r="H938" s="209">
        <v>2023.1500000000001</v>
      </c>
      <c r="I938" s="210"/>
      <c r="J938" s="210"/>
      <c r="K938" s="211">
        <f>ROUND(P938*H938,2)</f>
        <v>0</v>
      </c>
      <c r="L938" s="207" t="s">
        <v>168</v>
      </c>
      <c r="M938" s="46"/>
      <c r="N938" s="212" t="s">
        <v>20</v>
      </c>
      <c r="O938" s="213" t="s">
        <v>46</v>
      </c>
      <c r="P938" s="214">
        <f>I938+J938</f>
        <v>0</v>
      </c>
      <c r="Q938" s="214">
        <f>ROUND(I938*H938,2)</f>
        <v>0</v>
      </c>
      <c r="R938" s="214">
        <f>ROUND(J938*H938,2)</f>
        <v>0</v>
      </c>
      <c r="S938" s="86"/>
      <c r="T938" s="215">
        <f>S938*H938</f>
        <v>0</v>
      </c>
      <c r="U938" s="215">
        <v>0</v>
      </c>
      <c r="V938" s="215">
        <f>U938*H938</f>
        <v>0</v>
      </c>
      <c r="W938" s="215">
        <v>0</v>
      </c>
      <c r="X938" s="215">
        <f>W938*H938</f>
        <v>0</v>
      </c>
      <c r="Y938" s="216" t="s">
        <v>20</v>
      </c>
      <c r="Z938" s="40"/>
      <c r="AA938" s="40"/>
      <c r="AB938" s="40"/>
      <c r="AC938" s="40"/>
      <c r="AD938" s="40"/>
      <c r="AE938" s="40"/>
      <c r="AR938" s="217" t="s">
        <v>290</v>
      </c>
      <c r="AT938" s="217" t="s">
        <v>164</v>
      </c>
      <c r="AU938" s="217" t="s">
        <v>87</v>
      </c>
      <c r="AY938" s="19" t="s">
        <v>162</v>
      </c>
      <c r="BE938" s="218">
        <f>IF(O938="základní",K938,0)</f>
        <v>0</v>
      </c>
      <c r="BF938" s="218">
        <f>IF(O938="snížená",K938,0)</f>
        <v>0</v>
      </c>
      <c r="BG938" s="218">
        <f>IF(O938="zákl. přenesená",K938,0)</f>
        <v>0</v>
      </c>
      <c r="BH938" s="218">
        <f>IF(O938="sníž. přenesená",K938,0)</f>
        <v>0</v>
      </c>
      <c r="BI938" s="218">
        <f>IF(O938="nulová",K938,0)</f>
        <v>0</v>
      </c>
      <c r="BJ938" s="19" t="s">
        <v>85</v>
      </c>
      <c r="BK938" s="218">
        <f>ROUND(P938*H938,2)</f>
        <v>0</v>
      </c>
      <c r="BL938" s="19" t="s">
        <v>290</v>
      </c>
      <c r="BM938" s="217" t="s">
        <v>1154</v>
      </c>
    </row>
    <row r="939" s="2" customFormat="1">
      <c r="A939" s="40"/>
      <c r="B939" s="41"/>
      <c r="C939" s="42"/>
      <c r="D939" s="219" t="s">
        <v>171</v>
      </c>
      <c r="E939" s="42"/>
      <c r="F939" s="220" t="s">
        <v>1155</v>
      </c>
      <c r="G939" s="42"/>
      <c r="H939" s="42"/>
      <c r="I939" s="221"/>
      <c r="J939" s="221"/>
      <c r="K939" s="42"/>
      <c r="L939" s="42"/>
      <c r="M939" s="46"/>
      <c r="N939" s="222"/>
      <c r="O939" s="223"/>
      <c r="P939" s="86"/>
      <c r="Q939" s="86"/>
      <c r="R939" s="86"/>
      <c r="S939" s="86"/>
      <c r="T939" s="86"/>
      <c r="U939" s="86"/>
      <c r="V939" s="86"/>
      <c r="W939" s="86"/>
      <c r="X939" s="86"/>
      <c r="Y939" s="87"/>
      <c r="Z939" s="40"/>
      <c r="AA939" s="40"/>
      <c r="AB939" s="40"/>
      <c r="AC939" s="40"/>
      <c r="AD939" s="40"/>
      <c r="AE939" s="40"/>
      <c r="AT939" s="19" t="s">
        <v>171</v>
      </c>
      <c r="AU939" s="19" t="s">
        <v>87</v>
      </c>
    </row>
    <row r="940" s="2" customFormat="1">
      <c r="A940" s="40"/>
      <c r="B940" s="41"/>
      <c r="C940" s="42"/>
      <c r="D940" s="224" t="s">
        <v>173</v>
      </c>
      <c r="E940" s="42"/>
      <c r="F940" s="225" t="s">
        <v>1156</v>
      </c>
      <c r="G940" s="42"/>
      <c r="H940" s="42"/>
      <c r="I940" s="221"/>
      <c r="J940" s="221"/>
      <c r="K940" s="42"/>
      <c r="L940" s="42"/>
      <c r="M940" s="46"/>
      <c r="N940" s="222"/>
      <c r="O940" s="223"/>
      <c r="P940" s="86"/>
      <c r="Q940" s="86"/>
      <c r="R940" s="86"/>
      <c r="S940" s="86"/>
      <c r="T940" s="86"/>
      <c r="U940" s="86"/>
      <c r="V940" s="86"/>
      <c r="W940" s="86"/>
      <c r="X940" s="86"/>
      <c r="Y940" s="87"/>
      <c r="Z940" s="40"/>
      <c r="AA940" s="40"/>
      <c r="AB940" s="40"/>
      <c r="AC940" s="40"/>
      <c r="AD940" s="40"/>
      <c r="AE940" s="40"/>
      <c r="AT940" s="19" t="s">
        <v>173</v>
      </c>
      <c r="AU940" s="19" t="s">
        <v>87</v>
      </c>
    </row>
    <row r="941" s="2" customFormat="1">
      <c r="A941" s="40"/>
      <c r="B941" s="41"/>
      <c r="C941" s="42"/>
      <c r="D941" s="219" t="s">
        <v>175</v>
      </c>
      <c r="E941" s="42"/>
      <c r="F941" s="226" t="s">
        <v>1157</v>
      </c>
      <c r="G941" s="42"/>
      <c r="H941" s="42"/>
      <c r="I941" s="221"/>
      <c r="J941" s="221"/>
      <c r="K941" s="42"/>
      <c r="L941" s="42"/>
      <c r="M941" s="46"/>
      <c r="N941" s="222"/>
      <c r="O941" s="223"/>
      <c r="P941" s="86"/>
      <c r="Q941" s="86"/>
      <c r="R941" s="86"/>
      <c r="S941" s="86"/>
      <c r="T941" s="86"/>
      <c r="U941" s="86"/>
      <c r="V941" s="86"/>
      <c r="W941" s="86"/>
      <c r="X941" s="86"/>
      <c r="Y941" s="87"/>
      <c r="Z941" s="40"/>
      <c r="AA941" s="40"/>
      <c r="AB941" s="40"/>
      <c r="AC941" s="40"/>
      <c r="AD941" s="40"/>
      <c r="AE941" s="40"/>
      <c r="AT941" s="19" t="s">
        <v>175</v>
      </c>
      <c r="AU941" s="19" t="s">
        <v>87</v>
      </c>
    </row>
    <row r="942" s="13" customFormat="1">
      <c r="A942" s="13"/>
      <c r="B942" s="227"/>
      <c r="C942" s="228"/>
      <c r="D942" s="219" t="s">
        <v>177</v>
      </c>
      <c r="E942" s="229" t="s">
        <v>20</v>
      </c>
      <c r="F942" s="230" t="s">
        <v>1158</v>
      </c>
      <c r="G942" s="228"/>
      <c r="H942" s="231">
        <v>1235</v>
      </c>
      <c r="I942" s="232"/>
      <c r="J942" s="232"/>
      <c r="K942" s="228"/>
      <c r="L942" s="228"/>
      <c r="M942" s="233"/>
      <c r="N942" s="234"/>
      <c r="O942" s="235"/>
      <c r="P942" s="235"/>
      <c r="Q942" s="235"/>
      <c r="R942" s="235"/>
      <c r="S942" s="235"/>
      <c r="T942" s="235"/>
      <c r="U942" s="235"/>
      <c r="V942" s="235"/>
      <c r="W942" s="235"/>
      <c r="X942" s="235"/>
      <c r="Y942" s="236"/>
      <c r="Z942" s="13"/>
      <c r="AA942" s="13"/>
      <c r="AB942" s="13"/>
      <c r="AC942" s="13"/>
      <c r="AD942" s="13"/>
      <c r="AE942" s="13"/>
      <c r="AT942" s="237" t="s">
        <v>177</v>
      </c>
      <c r="AU942" s="237" t="s">
        <v>87</v>
      </c>
      <c r="AV942" s="13" t="s">
        <v>87</v>
      </c>
      <c r="AW942" s="13" t="s">
        <v>5</v>
      </c>
      <c r="AX942" s="13" t="s">
        <v>77</v>
      </c>
      <c r="AY942" s="237" t="s">
        <v>162</v>
      </c>
    </row>
    <row r="943" s="13" customFormat="1">
      <c r="A943" s="13"/>
      <c r="B943" s="227"/>
      <c r="C943" s="228"/>
      <c r="D943" s="219" t="s">
        <v>177</v>
      </c>
      <c r="E943" s="229" t="s">
        <v>20</v>
      </c>
      <c r="F943" s="230" t="s">
        <v>1159</v>
      </c>
      <c r="G943" s="228"/>
      <c r="H943" s="231">
        <v>788.14999999999998</v>
      </c>
      <c r="I943" s="232"/>
      <c r="J943" s="232"/>
      <c r="K943" s="228"/>
      <c r="L943" s="228"/>
      <c r="M943" s="233"/>
      <c r="N943" s="234"/>
      <c r="O943" s="235"/>
      <c r="P943" s="235"/>
      <c r="Q943" s="235"/>
      <c r="R943" s="235"/>
      <c r="S943" s="235"/>
      <c r="T943" s="235"/>
      <c r="U943" s="235"/>
      <c r="V943" s="235"/>
      <c r="W943" s="235"/>
      <c r="X943" s="235"/>
      <c r="Y943" s="236"/>
      <c r="Z943" s="13"/>
      <c r="AA943" s="13"/>
      <c r="AB943" s="13"/>
      <c r="AC943" s="13"/>
      <c r="AD943" s="13"/>
      <c r="AE943" s="13"/>
      <c r="AT943" s="237" t="s">
        <v>177</v>
      </c>
      <c r="AU943" s="237" t="s">
        <v>87</v>
      </c>
      <c r="AV943" s="13" t="s">
        <v>87</v>
      </c>
      <c r="AW943" s="13" t="s">
        <v>5</v>
      </c>
      <c r="AX943" s="13" t="s">
        <v>77</v>
      </c>
      <c r="AY943" s="237" t="s">
        <v>162</v>
      </c>
    </row>
    <row r="944" s="15" customFormat="1">
      <c r="A944" s="15"/>
      <c r="B944" s="248"/>
      <c r="C944" s="249"/>
      <c r="D944" s="219" t="s">
        <v>177</v>
      </c>
      <c r="E944" s="250" t="s">
        <v>20</v>
      </c>
      <c r="F944" s="251" t="s">
        <v>195</v>
      </c>
      <c r="G944" s="249"/>
      <c r="H944" s="252">
        <v>2023.1500000000001</v>
      </c>
      <c r="I944" s="253"/>
      <c r="J944" s="253"/>
      <c r="K944" s="249"/>
      <c r="L944" s="249"/>
      <c r="M944" s="254"/>
      <c r="N944" s="255"/>
      <c r="O944" s="256"/>
      <c r="P944" s="256"/>
      <c r="Q944" s="256"/>
      <c r="R944" s="256"/>
      <c r="S944" s="256"/>
      <c r="T944" s="256"/>
      <c r="U944" s="256"/>
      <c r="V944" s="256"/>
      <c r="W944" s="256"/>
      <c r="X944" s="256"/>
      <c r="Y944" s="257"/>
      <c r="Z944" s="15"/>
      <c r="AA944" s="15"/>
      <c r="AB944" s="15"/>
      <c r="AC944" s="15"/>
      <c r="AD944" s="15"/>
      <c r="AE944" s="15"/>
      <c r="AT944" s="258" t="s">
        <v>177</v>
      </c>
      <c r="AU944" s="258" t="s">
        <v>87</v>
      </c>
      <c r="AV944" s="15" t="s">
        <v>169</v>
      </c>
      <c r="AW944" s="15" t="s">
        <v>5</v>
      </c>
      <c r="AX944" s="15" t="s">
        <v>85</v>
      </c>
      <c r="AY944" s="258" t="s">
        <v>162</v>
      </c>
    </row>
    <row r="945" s="2" customFormat="1" ht="24.15" customHeight="1">
      <c r="A945" s="40"/>
      <c r="B945" s="41"/>
      <c r="C945" s="262" t="s">
        <v>1160</v>
      </c>
      <c r="D945" s="262" t="s">
        <v>269</v>
      </c>
      <c r="E945" s="263" t="s">
        <v>1161</v>
      </c>
      <c r="F945" s="264" t="s">
        <v>1162</v>
      </c>
      <c r="G945" s="265" t="s">
        <v>240</v>
      </c>
      <c r="H945" s="266">
        <v>2124.308</v>
      </c>
      <c r="I945" s="267"/>
      <c r="J945" s="268"/>
      <c r="K945" s="269">
        <f>ROUND(P945*H945,2)</f>
        <v>0</v>
      </c>
      <c r="L945" s="264" t="s">
        <v>168</v>
      </c>
      <c r="M945" s="270"/>
      <c r="N945" s="271" t="s">
        <v>20</v>
      </c>
      <c r="O945" s="213" t="s">
        <v>46</v>
      </c>
      <c r="P945" s="214">
        <f>I945+J945</f>
        <v>0</v>
      </c>
      <c r="Q945" s="214">
        <f>ROUND(I945*H945,2)</f>
        <v>0</v>
      </c>
      <c r="R945" s="214">
        <f>ROUND(J945*H945,2)</f>
        <v>0</v>
      </c>
      <c r="S945" s="86"/>
      <c r="T945" s="215">
        <f>S945*H945</f>
        <v>0</v>
      </c>
      <c r="U945" s="215">
        <v>0</v>
      </c>
      <c r="V945" s="215">
        <f>U945*H945</f>
        <v>0</v>
      </c>
      <c r="W945" s="215">
        <v>0</v>
      </c>
      <c r="X945" s="215">
        <f>W945*H945</f>
        <v>0</v>
      </c>
      <c r="Y945" s="216" t="s">
        <v>20</v>
      </c>
      <c r="Z945" s="40"/>
      <c r="AA945" s="40"/>
      <c r="AB945" s="40"/>
      <c r="AC945" s="40"/>
      <c r="AD945" s="40"/>
      <c r="AE945" s="40"/>
      <c r="AR945" s="217" t="s">
        <v>427</v>
      </c>
      <c r="AT945" s="217" t="s">
        <v>269</v>
      </c>
      <c r="AU945" s="217" t="s">
        <v>87</v>
      </c>
      <c r="AY945" s="19" t="s">
        <v>162</v>
      </c>
      <c r="BE945" s="218">
        <f>IF(O945="základní",K945,0)</f>
        <v>0</v>
      </c>
      <c r="BF945" s="218">
        <f>IF(O945="snížená",K945,0)</f>
        <v>0</v>
      </c>
      <c r="BG945" s="218">
        <f>IF(O945="zákl. přenesená",K945,0)</f>
        <v>0</v>
      </c>
      <c r="BH945" s="218">
        <f>IF(O945="sníž. přenesená",K945,0)</f>
        <v>0</v>
      </c>
      <c r="BI945" s="218">
        <f>IF(O945="nulová",K945,0)</f>
        <v>0</v>
      </c>
      <c r="BJ945" s="19" t="s">
        <v>85</v>
      </c>
      <c r="BK945" s="218">
        <f>ROUND(P945*H945,2)</f>
        <v>0</v>
      </c>
      <c r="BL945" s="19" t="s">
        <v>290</v>
      </c>
      <c r="BM945" s="217" t="s">
        <v>1163</v>
      </c>
    </row>
    <row r="946" s="2" customFormat="1">
      <c r="A946" s="40"/>
      <c r="B946" s="41"/>
      <c r="C946" s="42"/>
      <c r="D946" s="219" t="s">
        <v>171</v>
      </c>
      <c r="E946" s="42"/>
      <c r="F946" s="220" t="s">
        <v>1162</v>
      </c>
      <c r="G946" s="42"/>
      <c r="H946" s="42"/>
      <c r="I946" s="221"/>
      <c r="J946" s="221"/>
      <c r="K946" s="42"/>
      <c r="L946" s="42"/>
      <c r="M946" s="46"/>
      <c r="N946" s="222"/>
      <c r="O946" s="223"/>
      <c r="P946" s="86"/>
      <c r="Q946" s="86"/>
      <c r="R946" s="86"/>
      <c r="S946" s="86"/>
      <c r="T946" s="86"/>
      <c r="U946" s="86"/>
      <c r="V946" s="86"/>
      <c r="W946" s="86"/>
      <c r="X946" s="86"/>
      <c r="Y946" s="87"/>
      <c r="Z946" s="40"/>
      <c r="AA946" s="40"/>
      <c r="AB946" s="40"/>
      <c r="AC946" s="40"/>
      <c r="AD946" s="40"/>
      <c r="AE946" s="40"/>
      <c r="AT946" s="19" t="s">
        <v>171</v>
      </c>
      <c r="AU946" s="19" t="s">
        <v>87</v>
      </c>
    </row>
    <row r="947" s="2" customFormat="1">
      <c r="A947" s="40"/>
      <c r="B947" s="41"/>
      <c r="C947" s="42"/>
      <c r="D947" s="219" t="s">
        <v>175</v>
      </c>
      <c r="E947" s="42"/>
      <c r="F947" s="226" t="s">
        <v>1157</v>
      </c>
      <c r="G947" s="42"/>
      <c r="H947" s="42"/>
      <c r="I947" s="221"/>
      <c r="J947" s="221"/>
      <c r="K947" s="42"/>
      <c r="L947" s="42"/>
      <c r="M947" s="46"/>
      <c r="N947" s="222"/>
      <c r="O947" s="223"/>
      <c r="P947" s="86"/>
      <c r="Q947" s="86"/>
      <c r="R947" s="86"/>
      <c r="S947" s="86"/>
      <c r="T947" s="86"/>
      <c r="U947" s="86"/>
      <c r="V947" s="86"/>
      <c r="W947" s="86"/>
      <c r="X947" s="86"/>
      <c r="Y947" s="87"/>
      <c r="Z947" s="40"/>
      <c r="AA947" s="40"/>
      <c r="AB947" s="40"/>
      <c r="AC947" s="40"/>
      <c r="AD947" s="40"/>
      <c r="AE947" s="40"/>
      <c r="AT947" s="19" t="s">
        <v>175</v>
      </c>
      <c r="AU947" s="19" t="s">
        <v>87</v>
      </c>
    </row>
    <row r="948" s="13" customFormat="1">
      <c r="A948" s="13"/>
      <c r="B948" s="227"/>
      <c r="C948" s="228"/>
      <c r="D948" s="219" t="s">
        <v>177</v>
      </c>
      <c r="E948" s="228"/>
      <c r="F948" s="230" t="s">
        <v>1164</v>
      </c>
      <c r="G948" s="228"/>
      <c r="H948" s="231">
        <v>2124.308</v>
      </c>
      <c r="I948" s="232"/>
      <c r="J948" s="232"/>
      <c r="K948" s="228"/>
      <c r="L948" s="228"/>
      <c r="M948" s="233"/>
      <c r="N948" s="234"/>
      <c r="O948" s="235"/>
      <c r="P948" s="235"/>
      <c r="Q948" s="235"/>
      <c r="R948" s="235"/>
      <c r="S948" s="235"/>
      <c r="T948" s="235"/>
      <c r="U948" s="235"/>
      <c r="V948" s="235"/>
      <c r="W948" s="235"/>
      <c r="X948" s="235"/>
      <c r="Y948" s="236"/>
      <c r="Z948" s="13"/>
      <c r="AA948" s="13"/>
      <c r="AB948" s="13"/>
      <c r="AC948" s="13"/>
      <c r="AD948" s="13"/>
      <c r="AE948" s="13"/>
      <c r="AT948" s="237" t="s">
        <v>177</v>
      </c>
      <c r="AU948" s="237" t="s">
        <v>87</v>
      </c>
      <c r="AV948" s="13" t="s">
        <v>87</v>
      </c>
      <c r="AW948" s="13" t="s">
        <v>4</v>
      </c>
      <c r="AX948" s="13" t="s">
        <v>85</v>
      </c>
      <c r="AY948" s="237" t="s">
        <v>162</v>
      </c>
    </row>
    <row r="949" s="2" customFormat="1" ht="24.15" customHeight="1">
      <c r="A949" s="40"/>
      <c r="B949" s="41"/>
      <c r="C949" s="205" t="s">
        <v>1165</v>
      </c>
      <c r="D949" s="205" t="s">
        <v>164</v>
      </c>
      <c r="E949" s="206" t="s">
        <v>1166</v>
      </c>
      <c r="F949" s="207" t="s">
        <v>1167</v>
      </c>
      <c r="G949" s="208" t="s">
        <v>90</v>
      </c>
      <c r="H949" s="209">
        <v>1389.3</v>
      </c>
      <c r="I949" s="210"/>
      <c r="J949" s="210"/>
      <c r="K949" s="211">
        <f>ROUND(P949*H949,2)</f>
        <v>0</v>
      </c>
      <c r="L949" s="207" t="s">
        <v>168</v>
      </c>
      <c r="M949" s="46"/>
      <c r="N949" s="212" t="s">
        <v>20</v>
      </c>
      <c r="O949" s="213" t="s">
        <v>46</v>
      </c>
      <c r="P949" s="214">
        <f>I949+J949</f>
        <v>0</v>
      </c>
      <c r="Q949" s="214">
        <f>ROUND(I949*H949,2)</f>
        <v>0</v>
      </c>
      <c r="R949" s="214">
        <f>ROUND(J949*H949,2)</f>
        <v>0</v>
      </c>
      <c r="S949" s="86"/>
      <c r="T949" s="215">
        <f>S949*H949</f>
        <v>0</v>
      </c>
      <c r="U949" s="215">
        <v>0</v>
      </c>
      <c r="V949" s="215">
        <f>U949*H949</f>
        <v>0</v>
      </c>
      <c r="W949" s="215">
        <v>3.0000000000000001E-05</v>
      </c>
      <c r="X949" s="215">
        <f>W949*H949</f>
        <v>0.041679000000000001</v>
      </c>
      <c r="Y949" s="216" t="s">
        <v>20</v>
      </c>
      <c r="Z949" s="40"/>
      <c r="AA949" s="40"/>
      <c r="AB949" s="40"/>
      <c r="AC949" s="40"/>
      <c r="AD949" s="40"/>
      <c r="AE949" s="40"/>
      <c r="AR949" s="217" t="s">
        <v>290</v>
      </c>
      <c r="AT949" s="217" t="s">
        <v>164</v>
      </c>
      <c r="AU949" s="217" t="s">
        <v>87</v>
      </c>
      <c r="AY949" s="19" t="s">
        <v>162</v>
      </c>
      <c r="BE949" s="218">
        <f>IF(O949="základní",K949,0)</f>
        <v>0</v>
      </c>
      <c r="BF949" s="218">
        <f>IF(O949="snížená",K949,0)</f>
        <v>0</v>
      </c>
      <c r="BG949" s="218">
        <f>IF(O949="zákl. přenesená",K949,0)</f>
        <v>0</v>
      </c>
      <c r="BH949" s="218">
        <f>IF(O949="sníž. přenesená",K949,0)</f>
        <v>0</v>
      </c>
      <c r="BI949" s="218">
        <f>IF(O949="nulová",K949,0)</f>
        <v>0</v>
      </c>
      <c r="BJ949" s="19" t="s">
        <v>85</v>
      </c>
      <c r="BK949" s="218">
        <f>ROUND(P949*H949,2)</f>
        <v>0</v>
      </c>
      <c r="BL949" s="19" t="s">
        <v>290</v>
      </c>
      <c r="BM949" s="217" t="s">
        <v>1168</v>
      </c>
    </row>
    <row r="950" s="2" customFormat="1">
      <c r="A950" s="40"/>
      <c r="B950" s="41"/>
      <c r="C950" s="42"/>
      <c r="D950" s="219" t="s">
        <v>171</v>
      </c>
      <c r="E950" s="42"/>
      <c r="F950" s="220" t="s">
        <v>1169</v>
      </c>
      <c r="G950" s="42"/>
      <c r="H950" s="42"/>
      <c r="I950" s="221"/>
      <c r="J950" s="221"/>
      <c r="K950" s="42"/>
      <c r="L950" s="42"/>
      <c r="M950" s="46"/>
      <c r="N950" s="222"/>
      <c r="O950" s="223"/>
      <c r="P950" s="86"/>
      <c r="Q950" s="86"/>
      <c r="R950" s="86"/>
      <c r="S950" s="86"/>
      <c r="T950" s="86"/>
      <c r="U950" s="86"/>
      <c r="V950" s="86"/>
      <c r="W950" s="86"/>
      <c r="X950" s="86"/>
      <c r="Y950" s="87"/>
      <c r="Z950" s="40"/>
      <c r="AA950" s="40"/>
      <c r="AB950" s="40"/>
      <c r="AC950" s="40"/>
      <c r="AD950" s="40"/>
      <c r="AE950" s="40"/>
      <c r="AT950" s="19" t="s">
        <v>171</v>
      </c>
      <c r="AU950" s="19" t="s">
        <v>87</v>
      </c>
    </row>
    <row r="951" s="2" customFormat="1">
      <c r="A951" s="40"/>
      <c r="B951" s="41"/>
      <c r="C951" s="42"/>
      <c r="D951" s="224" t="s">
        <v>173</v>
      </c>
      <c r="E951" s="42"/>
      <c r="F951" s="225" t="s">
        <v>1170</v>
      </c>
      <c r="G951" s="42"/>
      <c r="H951" s="42"/>
      <c r="I951" s="221"/>
      <c r="J951" s="221"/>
      <c r="K951" s="42"/>
      <c r="L951" s="42"/>
      <c r="M951" s="46"/>
      <c r="N951" s="222"/>
      <c r="O951" s="223"/>
      <c r="P951" s="86"/>
      <c r="Q951" s="86"/>
      <c r="R951" s="86"/>
      <c r="S951" s="86"/>
      <c r="T951" s="86"/>
      <c r="U951" s="86"/>
      <c r="V951" s="86"/>
      <c r="W951" s="86"/>
      <c r="X951" s="86"/>
      <c r="Y951" s="87"/>
      <c r="Z951" s="40"/>
      <c r="AA951" s="40"/>
      <c r="AB951" s="40"/>
      <c r="AC951" s="40"/>
      <c r="AD951" s="40"/>
      <c r="AE951" s="40"/>
      <c r="AT951" s="19" t="s">
        <v>173</v>
      </c>
      <c r="AU951" s="19" t="s">
        <v>87</v>
      </c>
    </row>
    <row r="952" s="2" customFormat="1">
      <c r="A952" s="40"/>
      <c r="B952" s="41"/>
      <c r="C952" s="42"/>
      <c r="D952" s="219" t="s">
        <v>175</v>
      </c>
      <c r="E952" s="42"/>
      <c r="F952" s="226" t="s">
        <v>1171</v>
      </c>
      <c r="G952" s="42"/>
      <c r="H952" s="42"/>
      <c r="I952" s="221"/>
      <c r="J952" s="221"/>
      <c r="K952" s="42"/>
      <c r="L952" s="42"/>
      <c r="M952" s="46"/>
      <c r="N952" s="222"/>
      <c r="O952" s="223"/>
      <c r="P952" s="86"/>
      <c r="Q952" s="86"/>
      <c r="R952" s="86"/>
      <c r="S952" s="86"/>
      <c r="T952" s="86"/>
      <c r="U952" s="86"/>
      <c r="V952" s="86"/>
      <c r="W952" s="86"/>
      <c r="X952" s="86"/>
      <c r="Y952" s="87"/>
      <c r="Z952" s="40"/>
      <c r="AA952" s="40"/>
      <c r="AB952" s="40"/>
      <c r="AC952" s="40"/>
      <c r="AD952" s="40"/>
      <c r="AE952" s="40"/>
      <c r="AT952" s="19" t="s">
        <v>175</v>
      </c>
      <c r="AU952" s="19" t="s">
        <v>87</v>
      </c>
    </row>
    <row r="953" s="13" customFormat="1">
      <c r="A953" s="13"/>
      <c r="B953" s="227"/>
      <c r="C953" s="228"/>
      <c r="D953" s="219" t="s">
        <v>177</v>
      </c>
      <c r="E953" s="229" t="s">
        <v>20</v>
      </c>
      <c r="F953" s="230" t="s">
        <v>1172</v>
      </c>
      <c r="G953" s="228"/>
      <c r="H953" s="231">
        <v>804.79999999999995</v>
      </c>
      <c r="I953" s="232"/>
      <c r="J953" s="232"/>
      <c r="K953" s="228"/>
      <c r="L953" s="228"/>
      <c r="M953" s="233"/>
      <c r="N953" s="234"/>
      <c r="O953" s="235"/>
      <c r="P953" s="235"/>
      <c r="Q953" s="235"/>
      <c r="R953" s="235"/>
      <c r="S953" s="235"/>
      <c r="T953" s="235"/>
      <c r="U953" s="235"/>
      <c r="V953" s="235"/>
      <c r="W953" s="235"/>
      <c r="X953" s="235"/>
      <c r="Y953" s="236"/>
      <c r="Z953" s="13"/>
      <c r="AA953" s="13"/>
      <c r="AB953" s="13"/>
      <c r="AC953" s="13"/>
      <c r="AD953" s="13"/>
      <c r="AE953" s="13"/>
      <c r="AT953" s="237" t="s">
        <v>177</v>
      </c>
      <c r="AU953" s="237" t="s">
        <v>87</v>
      </c>
      <c r="AV953" s="13" t="s">
        <v>87</v>
      </c>
      <c r="AW953" s="13" t="s">
        <v>5</v>
      </c>
      <c r="AX953" s="13" t="s">
        <v>77</v>
      </c>
      <c r="AY953" s="237" t="s">
        <v>162</v>
      </c>
    </row>
    <row r="954" s="13" customFormat="1">
      <c r="A954" s="13"/>
      <c r="B954" s="227"/>
      <c r="C954" s="228"/>
      <c r="D954" s="219" t="s">
        <v>177</v>
      </c>
      <c r="E954" s="229" t="s">
        <v>20</v>
      </c>
      <c r="F954" s="230" t="s">
        <v>1173</v>
      </c>
      <c r="G954" s="228"/>
      <c r="H954" s="231">
        <v>584.5</v>
      </c>
      <c r="I954" s="232"/>
      <c r="J954" s="232"/>
      <c r="K954" s="228"/>
      <c r="L954" s="228"/>
      <c r="M954" s="233"/>
      <c r="N954" s="234"/>
      <c r="O954" s="235"/>
      <c r="P954" s="235"/>
      <c r="Q954" s="235"/>
      <c r="R954" s="235"/>
      <c r="S954" s="235"/>
      <c r="T954" s="235"/>
      <c r="U954" s="235"/>
      <c r="V954" s="235"/>
      <c r="W954" s="235"/>
      <c r="X954" s="235"/>
      <c r="Y954" s="236"/>
      <c r="Z954" s="13"/>
      <c r="AA954" s="13"/>
      <c r="AB954" s="13"/>
      <c r="AC954" s="13"/>
      <c r="AD954" s="13"/>
      <c r="AE954" s="13"/>
      <c r="AT954" s="237" t="s">
        <v>177</v>
      </c>
      <c r="AU954" s="237" t="s">
        <v>87</v>
      </c>
      <c r="AV954" s="13" t="s">
        <v>87</v>
      </c>
      <c r="AW954" s="13" t="s">
        <v>5</v>
      </c>
      <c r="AX954" s="13" t="s">
        <v>77</v>
      </c>
      <c r="AY954" s="237" t="s">
        <v>162</v>
      </c>
    </row>
    <row r="955" s="15" customFormat="1">
      <c r="A955" s="15"/>
      <c r="B955" s="248"/>
      <c r="C955" s="249"/>
      <c r="D955" s="219" t="s">
        <v>177</v>
      </c>
      <c r="E955" s="250" t="s">
        <v>20</v>
      </c>
      <c r="F955" s="251" t="s">
        <v>195</v>
      </c>
      <c r="G955" s="249"/>
      <c r="H955" s="252">
        <v>1389.3</v>
      </c>
      <c r="I955" s="253"/>
      <c r="J955" s="253"/>
      <c r="K955" s="249"/>
      <c r="L955" s="249"/>
      <c r="M955" s="254"/>
      <c r="N955" s="255"/>
      <c r="O955" s="256"/>
      <c r="P955" s="256"/>
      <c r="Q955" s="256"/>
      <c r="R955" s="256"/>
      <c r="S955" s="256"/>
      <c r="T955" s="256"/>
      <c r="U955" s="256"/>
      <c r="V955" s="256"/>
      <c r="W955" s="256"/>
      <c r="X955" s="256"/>
      <c r="Y955" s="257"/>
      <c r="Z955" s="15"/>
      <c r="AA955" s="15"/>
      <c r="AB955" s="15"/>
      <c r="AC955" s="15"/>
      <c r="AD955" s="15"/>
      <c r="AE955" s="15"/>
      <c r="AT955" s="258" t="s">
        <v>177</v>
      </c>
      <c r="AU955" s="258" t="s">
        <v>87</v>
      </c>
      <c r="AV955" s="15" t="s">
        <v>169</v>
      </c>
      <c r="AW955" s="15" t="s">
        <v>5</v>
      </c>
      <c r="AX955" s="15" t="s">
        <v>85</v>
      </c>
      <c r="AY955" s="258" t="s">
        <v>162</v>
      </c>
    </row>
    <row r="956" s="2" customFormat="1" ht="24.15" customHeight="1">
      <c r="A956" s="40"/>
      <c r="B956" s="41"/>
      <c r="C956" s="262" t="s">
        <v>1174</v>
      </c>
      <c r="D956" s="262" t="s">
        <v>269</v>
      </c>
      <c r="E956" s="263" t="s">
        <v>1175</v>
      </c>
      <c r="F956" s="264" t="s">
        <v>1176</v>
      </c>
      <c r="G956" s="265" t="s">
        <v>90</v>
      </c>
      <c r="H956" s="266">
        <v>1458.7650000000001</v>
      </c>
      <c r="I956" s="267"/>
      <c r="J956" s="268"/>
      <c r="K956" s="269">
        <f>ROUND(P956*H956,2)</f>
        <v>0</v>
      </c>
      <c r="L956" s="264" t="s">
        <v>168</v>
      </c>
      <c r="M956" s="270"/>
      <c r="N956" s="271" t="s">
        <v>20</v>
      </c>
      <c r="O956" s="213" t="s">
        <v>46</v>
      </c>
      <c r="P956" s="214">
        <f>I956+J956</f>
        <v>0</v>
      </c>
      <c r="Q956" s="214">
        <f>ROUND(I956*H956,2)</f>
        <v>0</v>
      </c>
      <c r="R956" s="214">
        <f>ROUND(J956*H956,2)</f>
        <v>0</v>
      </c>
      <c r="S956" s="86"/>
      <c r="T956" s="215">
        <f>S956*H956</f>
        <v>0</v>
      </c>
      <c r="U956" s="215">
        <v>1.0000000000000001E-05</v>
      </c>
      <c r="V956" s="215">
        <f>U956*H956</f>
        <v>0.014587650000000002</v>
      </c>
      <c r="W956" s="215">
        <v>0</v>
      </c>
      <c r="X956" s="215">
        <f>W956*H956</f>
        <v>0</v>
      </c>
      <c r="Y956" s="216" t="s">
        <v>20</v>
      </c>
      <c r="Z956" s="40"/>
      <c r="AA956" s="40"/>
      <c r="AB956" s="40"/>
      <c r="AC956" s="40"/>
      <c r="AD956" s="40"/>
      <c r="AE956" s="40"/>
      <c r="AR956" s="217" t="s">
        <v>427</v>
      </c>
      <c r="AT956" s="217" t="s">
        <v>269</v>
      </c>
      <c r="AU956" s="217" t="s">
        <v>87</v>
      </c>
      <c r="AY956" s="19" t="s">
        <v>162</v>
      </c>
      <c r="BE956" s="218">
        <f>IF(O956="základní",K956,0)</f>
        <v>0</v>
      </c>
      <c r="BF956" s="218">
        <f>IF(O956="snížená",K956,0)</f>
        <v>0</v>
      </c>
      <c r="BG956" s="218">
        <f>IF(O956="zákl. přenesená",K956,0)</f>
        <v>0</v>
      </c>
      <c r="BH956" s="218">
        <f>IF(O956="sníž. přenesená",K956,0)</f>
        <v>0</v>
      </c>
      <c r="BI956" s="218">
        <f>IF(O956="nulová",K956,0)</f>
        <v>0</v>
      </c>
      <c r="BJ956" s="19" t="s">
        <v>85</v>
      </c>
      <c r="BK956" s="218">
        <f>ROUND(P956*H956,2)</f>
        <v>0</v>
      </c>
      <c r="BL956" s="19" t="s">
        <v>290</v>
      </c>
      <c r="BM956" s="217" t="s">
        <v>1177</v>
      </c>
    </row>
    <row r="957" s="2" customFormat="1">
      <c r="A957" s="40"/>
      <c r="B957" s="41"/>
      <c r="C957" s="42"/>
      <c r="D957" s="219" t="s">
        <v>171</v>
      </c>
      <c r="E957" s="42"/>
      <c r="F957" s="220" t="s">
        <v>1176</v>
      </c>
      <c r="G957" s="42"/>
      <c r="H957" s="42"/>
      <c r="I957" s="221"/>
      <c r="J957" s="221"/>
      <c r="K957" s="42"/>
      <c r="L957" s="42"/>
      <c r="M957" s="46"/>
      <c r="N957" s="222"/>
      <c r="O957" s="223"/>
      <c r="P957" s="86"/>
      <c r="Q957" s="86"/>
      <c r="R957" s="86"/>
      <c r="S957" s="86"/>
      <c r="T957" s="86"/>
      <c r="U957" s="86"/>
      <c r="V957" s="86"/>
      <c r="W957" s="86"/>
      <c r="X957" s="86"/>
      <c r="Y957" s="87"/>
      <c r="Z957" s="40"/>
      <c r="AA957" s="40"/>
      <c r="AB957" s="40"/>
      <c r="AC957" s="40"/>
      <c r="AD957" s="40"/>
      <c r="AE957" s="40"/>
      <c r="AT957" s="19" t="s">
        <v>171</v>
      </c>
      <c r="AU957" s="19" t="s">
        <v>87</v>
      </c>
    </row>
    <row r="958" s="2" customFormat="1">
      <c r="A958" s="40"/>
      <c r="B958" s="41"/>
      <c r="C958" s="42"/>
      <c r="D958" s="219" t="s">
        <v>175</v>
      </c>
      <c r="E958" s="42"/>
      <c r="F958" s="226" t="s">
        <v>1171</v>
      </c>
      <c r="G958" s="42"/>
      <c r="H958" s="42"/>
      <c r="I958" s="221"/>
      <c r="J958" s="221"/>
      <c r="K958" s="42"/>
      <c r="L958" s="42"/>
      <c r="M958" s="46"/>
      <c r="N958" s="222"/>
      <c r="O958" s="223"/>
      <c r="P958" s="86"/>
      <c r="Q958" s="86"/>
      <c r="R958" s="86"/>
      <c r="S958" s="86"/>
      <c r="T958" s="86"/>
      <c r="U958" s="86"/>
      <c r="V958" s="86"/>
      <c r="W958" s="86"/>
      <c r="X958" s="86"/>
      <c r="Y958" s="87"/>
      <c r="Z958" s="40"/>
      <c r="AA958" s="40"/>
      <c r="AB958" s="40"/>
      <c r="AC958" s="40"/>
      <c r="AD958" s="40"/>
      <c r="AE958" s="40"/>
      <c r="AT958" s="19" t="s">
        <v>175</v>
      </c>
      <c r="AU958" s="19" t="s">
        <v>87</v>
      </c>
    </row>
    <row r="959" s="13" customFormat="1">
      <c r="A959" s="13"/>
      <c r="B959" s="227"/>
      <c r="C959" s="228"/>
      <c r="D959" s="219" t="s">
        <v>177</v>
      </c>
      <c r="E959" s="228"/>
      <c r="F959" s="230" t="s">
        <v>1178</v>
      </c>
      <c r="G959" s="228"/>
      <c r="H959" s="231">
        <v>1458.7650000000001</v>
      </c>
      <c r="I959" s="232"/>
      <c r="J959" s="232"/>
      <c r="K959" s="228"/>
      <c r="L959" s="228"/>
      <c r="M959" s="233"/>
      <c r="N959" s="234"/>
      <c r="O959" s="235"/>
      <c r="P959" s="235"/>
      <c r="Q959" s="235"/>
      <c r="R959" s="235"/>
      <c r="S959" s="235"/>
      <c r="T959" s="235"/>
      <c r="U959" s="235"/>
      <c r="V959" s="235"/>
      <c r="W959" s="235"/>
      <c r="X959" s="235"/>
      <c r="Y959" s="236"/>
      <c r="Z959" s="13"/>
      <c r="AA959" s="13"/>
      <c r="AB959" s="13"/>
      <c r="AC959" s="13"/>
      <c r="AD959" s="13"/>
      <c r="AE959" s="13"/>
      <c r="AT959" s="237" t="s">
        <v>177</v>
      </c>
      <c r="AU959" s="237" t="s">
        <v>87</v>
      </c>
      <c r="AV959" s="13" t="s">
        <v>87</v>
      </c>
      <c r="AW959" s="13" t="s">
        <v>4</v>
      </c>
      <c r="AX959" s="13" t="s">
        <v>85</v>
      </c>
      <c r="AY959" s="237" t="s">
        <v>162</v>
      </c>
    </row>
    <row r="960" s="2" customFormat="1" ht="24.15" customHeight="1">
      <c r="A960" s="40"/>
      <c r="B960" s="41"/>
      <c r="C960" s="205" t="s">
        <v>1179</v>
      </c>
      <c r="D960" s="205" t="s">
        <v>164</v>
      </c>
      <c r="E960" s="206" t="s">
        <v>1180</v>
      </c>
      <c r="F960" s="207" t="s">
        <v>1181</v>
      </c>
      <c r="G960" s="208" t="s">
        <v>90</v>
      </c>
      <c r="H960" s="209">
        <v>867.44000000000005</v>
      </c>
      <c r="I960" s="210"/>
      <c r="J960" s="210"/>
      <c r="K960" s="211">
        <f>ROUND(P960*H960,2)</f>
        <v>0</v>
      </c>
      <c r="L960" s="207" t="s">
        <v>168</v>
      </c>
      <c r="M960" s="46"/>
      <c r="N960" s="212" t="s">
        <v>20</v>
      </c>
      <c r="O960" s="213" t="s">
        <v>46</v>
      </c>
      <c r="P960" s="214">
        <f>I960+J960</f>
        <v>0</v>
      </c>
      <c r="Q960" s="214">
        <f>ROUND(I960*H960,2)</f>
        <v>0</v>
      </c>
      <c r="R960" s="214">
        <f>ROUND(J960*H960,2)</f>
        <v>0</v>
      </c>
      <c r="S960" s="86"/>
      <c r="T960" s="215">
        <f>S960*H960</f>
        <v>0</v>
      </c>
      <c r="U960" s="215">
        <v>0</v>
      </c>
      <c r="V960" s="215">
        <f>U960*H960</f>
        <v>0</v>
      </c>
      <c r="W960" s="215">
        <v>3.0000000000000001E-05</v>
      </c>
      <c r="X960" s="215">
        <f>W960*H960</f>
        <v>0.026023200000000003</v>
      </c>
      <c r="Y960" s="216" t="s">
        <v>20</v>
      </c>
      <c r="Z960" s="40"/>
      <c r="AA960" s="40"/>
      <c r="AB960" s="40"/>
      <c r="AC960" s="40"/>
      <c r="AD960" s="40"/>
      <c r="AE960" s="40"/>
      <c r="AR960" s="217" t="s">
        <v>290</v>
      </c>
      <c r="AT960" s="217" t="s">
        <v>164</v>
      </c>
      <c r="AU960" s="217" t="s">
        <v>87</v>
      </c>
      <c r="AY960" s="19" t="s">
        <v>162</v>
      </c>
      <c r="BE960" s="218">
        <f>IF(O960="základní",K960,0)</f>
        <v>0</v>
      </c>
      <c r="BF960" s="218">
        <f>IF(O960="snížená",K960,0)</f>
        <v>0</v>
      </c>
      <c r="BG960" s="218">
        <f>IF(O960="zákl. přenesená",K960,0)</f>
        <v>0</v>
      </c>
      <c r="BH960" s="218">
        <f>IF(O960="sníž. přenesená",K960,0)</f>
        <v>0</v>
      </c>
      <c r="BI960" s="218">
        <f>IF(O960="nulová",K960,0)</f>
        <v>0</v>
      </c>
      <c r="BJ960" s="19" t="s">
        <v>85</v>
      </c>
      <c r="BK960" s="218">
        <f>ROUND(P960*H960,2)</f>
        <v>0</v>
      </c>
      <c r="BL960" s="19" t="s">
        <v>290</v>
      </c>
      <c r="BM960" s="217" t="s">
        <v>1182</v>
      </c>
    </row>
    <row r="961" s="2" customFormat="1">
      <c r="A961" s="40"/>
      <c r="B961" s="41"/>
      <c r="C961" s="42"/>
      <c r="D961" s="219" t="s">
        <v>171</v>
      </c>
      <c r="E961" s="42"/>
      <c r="F961" s="220" t="s">
        <v>1183</v>
      </c>
      <c r="G961" s="42"/>
      <c r="H961" s="42"/>
      <c r="I961" s="221"/>
      <c r="J961" s="221"/>
      <c r="K961" s="42"/>
      <c r="L961" s="42"/>
      <c r="M961" s="46"/>
      <c r="N961" s="222"/>
      <c r="O961" s="223"/>
      <c r="P961" s="86"/>
      <c r="Q961" s="86"/>
      <c r="R961" s="86"/>
      <c r="S961" s="86"/>
      <c r="T961" s="86"/>
      <c r="U961" s="86"/>
      <c r="V961" s="86"/>
      <c r="W961" s="86"/>
      <c r="X961" s="86"/>
      <c r="Y961" s="87"/>
      <c r="Z961" s="40"/>
      <c r="AA961" s="40"/>
      <c r="AB961" s="40"/>
      <c r="AC961" s="40"/>
      <c r="AD961" s="40"/>
      <c r="AE961" s="40"/>
      <c r="AT961" s="19" t="s">
        <v>171</v>
      </c>
      <c r="AU961" s="19" t="s">
        <v>87</v>
      </c>
    </row>
    <row r="962" s="2" customFormat="1">
      <c r="A962" s="40"/>
      <c r="B962" s="41"/>
      <c r="C962" s="42"/>
      <c r="D962" s="224" t="s">
        <v>173</v>
      </c>
      <c r="E962" s="42"/>
      <c r="F962" s="225" t="s">
        <v>1184</v>
      </c>
      <c r="G962" s="42"/>
      <c r="H962" s="42"/>
      <c r="I962" s="221"/>
      <c r="J962" s="221"/>
      <c r="K962" s="42"/>
      <c r="L962" s="42"/>
      <c r="M962" s="46"/>
      <c r="N962" s="222"/>
      <c r="O962" s="223"/>
      <c r="P962" s="86"/>
      <c r="Q962" s="86"/>
      <c r="R962" s="86"/>
      <c r="S962" s="86"/>
      <c r="T962" s="86"/>
      <c r="U962" s="86"/>
      <c r="V962" s="86"/>
      <c r="W962" s="86"/>
      <c r="X962" s="86"/>
      <c r="Y962" s="87"/>
      <c r="Z962" s="40"/>
      <c r="AA962" s="40"/>
      <c r="AB962" s="40"/>
      <c r="AC962" s="40"/>
      <c r="AD962" s="40"/>
      <c r="AE962" s="40"/>
      <c r="AT962" s="19" t="s">
        <v>173</v>
      </c>
      <c r="AU962" s="19" t="s">
        <v>87</v>
      </c>
    </row>
    <row r="963" s="2" customFormat="1">
      <c r="A963" s="40"/>
      <c r="B963" s="41"/>
      <c r="C963" s="42"/>
      <c r="D963" s="219" t="s">
        <v>175</v>
      </c>
      <c r="E963" s="42"/>
      <c r="F963" s="226" t="s">
        <v>1171</v>
      </c>
      <c r="G963" s="42"/>
      <c r="H963" s="42"/>
      <c r="I963" s="221"/>
      <c r="J963" s="221"/>
      <c r="K963" s="42"/>
      <c r="L963" s="42"/>
      <c r="M963" s="46"/>
      <c r="N963" s="222"/>
      <c r="O963" s="223"/>
      <c r="P963" s="86"/>
      <c r="Q963" s="86"/>
      <c r="R963" s="86"/>
      <c r="S963" s="86"/>
      <c r="T963" s="86"/>
      <c r="U963" s="86"/>
      <c r="V963" s="86"/>
      <c r="W963" s="86"/>
      <c r="X963" s="86"/>
      <c r="Y963" s="87"/>
      <c r="Z963" s="40"/>
      <c r="AA963" s="40"/>
      <c r="AB963" s="40"/>
      <c r="AC963" s="40"/>
      <c r="AD963" s="40"/>
      <c r="AE963" s="40"/>
      <c r="AT963" s="19" t="s">
        <v>175</v>
      </c>
      <c r="AU963" s="19" t="s">
        <v>87</v>
      </c>
    </row>
    <row r="964" s="13" customFormat="1">
      <c r="A964" s="13"/>
      <c r="B964" s="227"/>
      <c r="C964" s="228"/>
      <c r="D964" s="219" t="s">
        <v>177</v>
      </c>
      <c r="E964" s="229" t="s">
        <v>20</v>
      </c>
      <c r="F964" s="230" t="s">
        <v>1185</v>
      </c>
      <c r="G964" s="228"/>
      <c r="H964" s="231">
        <v>451</v>
      </c>
      <c r="I964" s="232"/>
      <c r="J964" s="232"/>
      <c r="K964" s="228"/>
      <c r="L964" s="228"/>
      <c r="M964" s="233"/>
      <c r="N964" s="234"/>
      <c r="O964" s="235"/>
      <c r="P964" s="235"/>
      <c r="Q964" s="235"/>
      <c r="R964" s="235"/>
      <c r="S964" s="235"/>
      <c r="T964" s="235"/>
      <c r="U964" s="235"/>
      <c r="V964" s="235"/>
      <c r="W964" s="235"/>
      <c r="X964" s="235"/>
      <c r="Y964" s="236"/>
      <c r="Z964" s="13"/>
      <c r="AA964" s="13"/>
      <c r="AB964" s="13"/>
      <c r="AC964" s="13"/>
      <c r="AD964" s="13"/>
      <c r="AE964" s="13"/>
      <c r="AT964" s="237" t="s">
        <v>177</v>
      </c>
      <c r="AU964" s="237" t="s">
        <v>87</v>
      </c>
      <c r="AV964" s="13" t="s">
        <v>87</v>
      </c>
      <c r="AW964" s="13" t="s">
        <v>5</v>
      </c>
      <c r="AX964" s="13" t="s">
        <v>77</v>
      </c>
      <c r="AY964" s="237" t="s">
        <v>162</v>
      </c>
    </row>
    <row r="965" s="13" customFormat="1">
      <c r="A965" s="13"/>
      <c r="B965" s="227"/>
      <c r="C965" s="228"/>
      <c r="D965" s="219" t="s">
        <v>177</v>
      </c>
      <c r="E965" s="229" t="s">
        <v>20</v>
      </c>
      <c r="F965" s="230" t="s">
        <v>1186</v>
      </c>
      <c r="G965" s="228"/>
      <c r="H965" s="231">
        <v>336</v>
      </c>
      <c r="I965" s="232"/>
      <c r="J965" s="232"/>
      <c r="K965" s="228"/>
      <c r="L965" s="228"/>
      <c r="M965" s="233"/>
      <c r="N965" s="234"/>
      <c r="O965" s="235"/>
      <c r="P965" s="235"/>
      <c r="Q965" s="235"/>
      <c r="R965" s="235"/>
      <c r="S965" s="235"/>
      <c r="T965" s="235"/>
      <c r="U965" s="235"/>
      <c r="V965" s="235"/>
      <c r="W965" s="235"/>
      <c r="X965" s="235"/>
      <c r="Y965" s="236"/>
      <c r="Z965" s="13"/>
      <c r="AA965" s="13"/>
      <c r="AB965" s="13"/>
      <c r="AC965" s="13"/>
      <c r="AD965" s="13"/>
      <c r="AE965" s="13"/>
      <c r="AT965" s="237" t="s">
        <v>177</v>
      </c>
      <c r="AU965" s="237" t="s">
        <v>87</v>
      </c>
      <c r="AV965" s="13" t="s">
        <v>87</v>
      </c>
      <c r="AW965" s="13" t="s">
        <v>5</v>
      </c>
      <c r="AX965" s="13" t="s">
        <v>77</v>
      </c>
      <c r="AY965" s="237" t="s">
        <v>162</v>
      </c>
    </row>
    <row r="966" s="13" customFormat="1">
      <c r="A966" s="13"/>
      <c r="B966" s="227"/>
      <c r="C966" s="228"/>
      <c r="D966" s="219" t="s">
        <v>177</v>
      </c>
      <c r="E966" s="229" t="s">
        <v>20</v>
      </c>
      <c r="F966" s="230" t="s">
        <v>1187</v>
      </c>
      <c r="G966" s="228"/>
      <c r="H966" s="231">
        <v>25</v>
      </c>
      <c r="I966" s="232"/>
      <c r="J966" s="232"/>
      <c r="K966" s="228"/>
      <c r="L966" s="228"/>
      <c r="M966" s="233"/>
      <c r="N966" s="234"/>
      <c r="O966" s="235"/>
      <c r="P966" s="235"/>
      <c r="Q966" s="235"/>
      <c r="R966" s="235"/>
      <c r="S966" s="235"/>
      <c r="T966" s="235"/>
      <c r="U966" s="235"/>
      <c r="V966" s="235"/>
      <c r="W966" s="235"/>
      <c r="X966" s="235"/>
      <c r="Y966" s="236"/>
      <c r="Z966" s="13"/>
      <c r="AA966" s="13"/>
      <c r="AB966" s="13"/>
      <c r="AC966" s="13"/>
      <c r="AD966" s="13"/>
      <c r="AE966" s="13"/>
      <c r="AT966" s="237" t="s">
        <v>177</v>
      </c>
      <c r="AU966" s="237" t="s">
        <v>87</v>
      </c>
      <c r="AV966" s="13" t="s">
        <v>87</v>
      </c>
      <c r="AW966" s="13" t="s">
        <v>5</v>
      </c>
      <c r="AX966" s="13" t="s">
        <v>77</v>
      </c>
      <c r="AY966" s="237" t="s">
        <v>162</v>
      </c>
    </row>
    <row r="967" s="13" customFormat="1">
      <c r="A967" s="13"/>
      <c r="B967" s="227"/>
      <c r="C967" s="228"/>
      <c r="D967" s="219" t="s">
        <v>177</v>
      </c>
      <c r="E967" s="229" t="s">
        <v>20</v>
      </c>
      <c r="F967" s="230" t="s">
        <v>1188</v>
      </c>
      <c r="G967" s="228"/>
      <c r="H967" s="231">
        <v>55.439999999999998</v>
      </c>
      <c r="I967" s="232"/>
      <c r="J967" s="232"/>
      <c r="K967" s="228"/>
      <c r="L967" s="228"/>
      <c r="M967" s="233"/>
      <c r="N967" s="234"/>
      <c r="O967" s="235"/>
      <c r="P967" s="235"/>
      <c r="Q967" s="235"/>
      <c r="R967" s="235"/>
      <c r="S967" s="235"/>
      <c r="T967" s="235"/>
      <c r="U967" s="235"/>
      <c r="V967" s="235"/>
      <c r="W967" s="235"/>
      <c r="X967" s="235"/>
      <c r="Y967" s="236"/>
      <c r="Z967" s="13"/>
      <c r="AA967" s="13"/>
      <c r="AB967" s="13"/>
      <c r="AC967" s="13"/>
      <c r="AD967" s="13"/>
      <c r="AE967" s="13"/>
      <c r="AT967" s="237" t="s">
        <v>177</v>
      </c>
      <c r="AU967" s="237" t="s">
        <v>87</v>
      </c>
      <c r="AV967" s="13" t="s">
        <v>87</v>
      </c>
      <c r="AW967" s="13" t="s">
        <v>5</v>
      </c>
      <c r="AX967" s="13" t="s">
        <v>77</v>
      </c>
      <c r="AY967" s="237" t="s">
        <v>162</v>
      </c>
    </row>
    <row r="968" s="15" customFormat="1">
      <c r="A968" s="15"/>
      <c r="B968" s="248"/>
      <c r="C968" s="249"/>
      <c r="D968" s="219" t="s">
        <v>177</v>
      </c>
      <c r="E968" s="250" t="s">
        <v>20</v>
      </c>
      <c r="F968" s="251" t="s">
        <v>195</v>
      </c>
      <c r="G968" s="249"/>
      <c r="H968" s="252">
        <v>867.44000000000005</v>
      </c>
      <c r="I968" s="253"/>
      <c r="J968" s="253"/>
      <c r="K968" s="249"/>
      <c r="L968" s="249"/>
      <c r="M968" s="254"/>
      <c r="N968" s="255"/>
      <c r="O968" s="256"/>
      <c r="P968" s="256"/>
      <c r="Q968" s="256"/>
      <c r="R968" s="256"/>
      <c r="S968" s="256"/>
      <c r="T968" s="256"/>
      <c r="U968" s="256"/>
      <c r="V968" s="256"/>
      <c r="W968" s="256"/>
      <c r="X968" s="256"/>
      <c r="Y968" s="257"/>
      <c r="Z968" s="15"/>
      <c r="AA968" s="15"/>
      <c r="AB968" s="15"/>
      <c r="AC968" s="15"/>
      <c r="AD968" s="15"/>
      <c r="AE968" s="15"/>
      <c r="AT968" s="258" t="s">
        <v>177</v>
      </c>
      <c r="AU968" s="258" t="s">
        <v>87</v>
      </c>
      <c r="AV968" s="15" t="s">
        <v>169</v>
      </c>
      <c r="AW968" s="15" t="s">
        <v>5</v>
      </c>
      <c r="AX968" s="15" t="s">
        <v>85</v>
      </c>
      <c r="AY968" s="258" t="s">
        <v>162</v>
      </c>
    </row>
    <row r="969" s="2" customFormat="1">
      <c r="A969" s="40"/>
      <c r="B969" s="41"/>
      <c r="C969" s="42"/>
      <c r="D969" s="219" t="s">
        <v>219</v>
      </c>
      <c r="E969" s="42"/>
      <c r="F969" s="259" t="s">
        <v>306</v>
      </c>
      <c r="G969" s="42"/>
      <c r="H969" s="42"/>
      <c r="I969" s="42"/>
      <c r="J969" s="42"/>
      <c r="K969" s="42"/>
      <c r="L969" s="42"/>
      <c r="M969" s="46"/>
      <c r="N969" s="222"/>
      <c r="O969" s="223"/>
      <c r="P969" s="86"/>
      <c r="Q969" s="86"/>
      <c r="R969" s="86"/>
      <c r="S969" s="86"/>
      <c r="T969" s="86"/>
      <c r="U969" s="86"/>
      <c r="V969" s="86"/>
      <c r="W969" s="86"/>
      <c r="X969" s="86"/>
      <c r="Y969" s="87"/>
      <c r="Z969" s="40"/>
      <c r="AA969" s="40"/>
      <c r="AB969" s="40"/>
      <c r="AC969" s="40"/>
      <c r="AD969" s="40"/>
      <c r="AE969" s="40"/>
      <c r="AU969" s="19" t="s">
        <v>87</v>
      </c>
    </row>
    <row r="970" s="2" customFormat="1">
      <c r="A970" s="40"/>
      <c r="B970" s="41"/>
      <c r="C970" s="42"/>
      <c r="D970" s="219" t="s">
        <v>219</v>
      </c>
      <c r="E970" s="42"/>
      <c r="F970" s="260" t="s">
        <v>307</v>
      </c>
      <c r="G970" s="42"/>
      <c r="H970" s="261">
        <v>0</v>
      </c>
      <c r="I970" s="42"/>
      <c r="J970" s="42"/>
      <c r="K970" s="42"/>
      <c r="L970" s="42"/>
      <c r="M970" s="46"/>
      <c r="N970" s="222"/>
      <c r="O970" s="223"/>
      <c r="P970" s="86"/>
      <c r="Q970" s="86"/>
      <c r="R970" s="86"/>
      <c r="S970" s="86"/>
      <c r="T970" s="86"/>
      <c r="U970" s="86"/>
      <c r="V970" s="86"/>
      <c r="W970" s="86"/>
      <c r="X970" s="86"/>
      <c r="Y970" s="87"/>
      <c r="Z970" s="40"/>
      <c r="AA970" s="40"/>
      <c r="AB970" s="40"/>
      <c r="AC970" s="40"/>
      <c r="AD970" s="40"/>
      <c r="AE970" s="40"/>
      <c r="AU970" s="19" t="s">
        <v>87</v>
      </c>
    </row>
    <row r="971" s="2" customFormat="1">
      <c r="A971" s="40"/>
      <c r="B971" s="41"/>
      <c r="C971" s="42"/>
      <c r="D971" s="219" t="s">
        <v>219</v>
      </c>
      <c r="E971" s="42"/>
      <c r="F971" s="260" t="s">
        <v>105</v>
      </c>
      <c r="G971" s="42"/>
      <c r="H971" s="261">
        <v>28</v>
      </c>
      <c r="I971" s="42"/>
      <c r="J971" s="42"/>
      <c r="K971" s="42"/>
      <c r="L971" s="42"/>
      <c r="M971" s="46"/>
      <c r="N971" s="222"/>
      <c r="O971" s="223"/>
      <c r="P971" s="86"/>
      <c r="Q971" s="86"/>
      <c r="R971" s="86"/>
      <c r="S971" s="86"/>
      <c r="T971" s="86"/>
      <c r="U971" s="86"/>
      <c r="V971" s="86"/>
      <c r="W971" s="86"/>
      <c r="X971" s="86"/>
      <c r="Y971" s="87"/>
      <c r="Z971" s="40"/>
      <c r="AA971" s="40"/>
      <c r="AB971" s="40"/>
      <c r="AC971" s="40"/>
      <c r="AD971" s="40"/>
      <c r="AE971" s="40"/>
      <c r="AU971" s="19" t="s">
        <v>87</v>
      </c>
    </row>
    <row r="972" s="2" customFormat="1" ht="24.15" customHeight="1">
      <c r="A972" s="40"/>
      <c r="B972" s="41"/>
      <c r="C972" s="262" t="s">
        <v>1189</v>
      </c>
      <c r="D972" s="262" t="s">
        <v>269</v>
      </c>
      <c r="E972" s="263" t="s">
        <v>1175</v>
      </c>
      <c r="F972" s="264" t="s">
        <v>1176</v>
      </c>
      <c r="G972" s="265" t="s">
        <v>90</v>
      </c>
      <c r="H972" s="266">
        <v>910.81200000000001</v>
      </c>
      <c r="I972" s="267"/>
      <c r="J972" s="268"/>
      <c r="K972" s="269">
        <f>ROUND(P972*H972,2)</f>
        <v>0</v>
      </c>
      <c r="L972" s="264" t="s">
        <v>168</v>
      </c>
      <c r="M972" s="270"/>
      <c r="N972" s="271" t="s">
        <v>20</v>
      </c>
      <c r="O972" s="213" t="s">
        <v>46</v>
      </c>
      <c r="P972" s="214">
        <f>I972+J972</f>
        <v>0</v>
      </c>
      <c r="Q972" s="214">
        <f>ROUND(I972*H972,2)</f>
        <v>0</v>
      </c>
      <c r="R972" s="214">
        <f>ROUND(J972*H972,2)</f>
        <v>0</v>
      </c>
      <c r="S972" s="86"/>
      <c r="T972" s="215">
        <f>S972*H972</f>
        <v>0</v>
      </c>
      <c r="U972" s="215">
        <v>1.0000000000000001E-05</v>
      </c>
      <c r="V972" s="215">
        <f>U972*H972</f>
        <v>0.0091081200000000008</v>
      </c>
      <c r="W972" s="215">
        <v>0</v>
      </c>
      <c r="X972" s="215">
        <f>W972*H972</f>
        <v>0</v>
      </c>
      <c r="Y972" s="216" t="s">
        <v>20</v>
      </c>
      <c r="Z972" s="40"/>
      <c r="AA972" s="40"/>
      <c r="AB972" s="40"/>
      <c r="AC972" s="40"/>
      <c r="AD972" s="40"/>
      <c r="AE972" s="40"/>
      <c r="AR972" s="217" t="s">
        <v>427</v>
      </c>
      <c r="AT972" s="217" t="s">
        <v>269</v>
      </c>
      <c r="AU972" s="217" t="s">
        <v>87</v>
      </c>
      <c r="AY972" s="19" t="s">
        <v>162</v>
      </c>
      <c r="BE972" s="218">
        <f>IF(O972="základní",K972,0)</f>
        <v>0</v>
      </c>
      <c r="BF972" s="218">
        <f>IF(O972="snížená",K972,0)</f>
        <v>0</v>
      </c>
      <c r="BG972" s="218">
        <f>IF(O972="zákl. přenesená",K972,0)</f>
        <v>0</v>
      </c>
      <c r="BH972" s="218">
        <f>IF(O972="sníž. přenesená",K972,0)</f>
        <v>0</v>
      </c>
      <c r="BI972" s="218">
        <f>IF(O972="nulová",K972,0)</f>
        <v>0</v>
      </c>
      <c r="BJ972" s="19" t="s">
        <v>85</v>
      </c>
      <c r="BK972" s="218">
        <f>ROUND(P972*H972,2)</f>
        <v>0</v>
      </c>
      <c r="BL972" s="19" t="s">
        <v>290</v>
      </c>
      <c r="BM972" s="217" t="s">
        <v>1190</v>
      </c>
    </row>
    <row r="973" s="2" customFormat="1">
      <c r="A973" s="40"/>
      <c r="B973" s="41"/>
      <c r="C973" s="42"/>
      <c r="D973" s="219" t="s">
        <v>171</v>
      </c>
      <c r="E973" s="42"/>
      <c r="F973" s="220" t="s">
        <v>1176</v>
      </c>
      <c r="G973" s="42"/>
      <c r="H973" s="42"/>
      <c r="I973" s="221"/>
      <c r="J973" s="221"/>
      <c r="K973" s="42"/>
      <c r="L973" s="42"/>
      <c r="M973" s="46"/>
      <c r="N973" s="222"/>
      <c r="O973" s="223"/>
      <c r="P973" s="86"/>
      <c r="Q973" s="86"/>
      <c r="R973" s="86"/>
      <c r="S973" s="86"/>
      <c r="T973" s="86"/>
      <c r="U973" s="86"/>
      <c r="V973" s="86"/>
      <c r="W973" s="86"/>
      <c r="X973" s="86"/>
      <c r="Y973" s="87"/>
      <c r="Z973" s="40"/>
      <c r="AA973" s="40"/>
      <c r="AB973" s="40"/>
      <c r="AC973" s="40"/>
      <c r="AD973" s="40"/>
      <c r="AE973" s="40"/>
      <c r="AT973" s="19" t="s">
        <v>171</v>
      </c>
      <c r="AU973" s="19" t="s">
        <v>87</v>
      </c>
    </row>
    <row r="974" s="2" customFormat="1">
      <c r="A974" s="40"/>
      <c r="B974" s="41"/>
      <c r="C974" s="42"/>
      <c r="D974" s="219" t="s">
        <v>175</v>
      </c>
      <c r="E974" s="42"/>
      <c r="F974" s="226" t="s">
        <v>1171</v>
      </c>
      <c r="G974" s="42"/>
      <c r="H974" s="42"/>
      <c r="I974" s="221"/>
      <c r="J974" s="221"/>
      <c r="K974" s="42"/>
      <c r="L974" s="42"/>
      <c r="M974" s="46"/>
      <c r="N974" s="222"/>
      <c r="O974" s="223"/>
      <c r="P974" s="86"/>
      <c r="Q974" s="86"/>
      <c r="R974" s="86"/>
      <c r="S974" s="86"/>
      <c r="T974" s="86"/>
      <c r="U974" s="86"/>
      <c r="V974" s="86"/>
      <c r="W974" s="86"/>
      <c r="X974" s="86"/>
      <c r="Y974" s="87"/>
      <c r="Z974" s="40"/>
      <c r="AA974" s="40"/>
      <c r="AB974" s="40"/>
      <c r="AC974" s="40"/>
      <c r="AD974" s="40"/>
      <c r="AE974" s="40"/>
      <c r="AT974" s="19" t="s">
        <v>175</v>
      </c>
      <c r="AU974" s="19" t="s">
        <v>87</v>
      </c>
    </row>
    <row r="975" s="13" customFormat="1">
      <c r="A975" s="13"/>
      <c r="B975" s="227"/>
      <c r="C975" s="228"/>
      <c r="D975" s="219" t="s">
        <v>177</v>
      </c>
      <c r="E975" s="228"/>
      <c r="F975" s="230" t="s">
        <v>1191</v>
      </c>
      <c r="G975" s="228"/>
      <c r="H975" s="231">
        <v>910.81200000000001</v>
      </c>
      <c r="I975" s="232"/>
      <c r="J975" s="232"/>
      <c r="K975" s="228"/>
      <c r="L975" s="228"/>
      <c r="M975" s="233"/>
      <c r="N975" s="234"/>
      <c r="O975" s="235"/>
      <c r="P975" s="235"/>
      <c r="Q975" s="235"/>
      <c r="R975" s="235"/>
      <c r="S975" s="235"/>
      <c r="T975" s="235"/>
      <c r="U975" s="235"/>
      <c r="V975" s="235"/>
      <c r="W975" s="235"/>
      <c r="X975" s="235"/>
      <c r="Y975" s="236"/>
      <c r="Z975" s="13"/>
      <c r="AA975" s="13"/>
      <c r="AB975" s="13"/>
      <c r="AC975" s="13"/>
      <c r="AD975" s="13"/>
      <c r="AE975" s="13"/>
      <c r="AT975" s="237" t="s">
        <v>177</v>
      </c>
      <c r="AU975" s="237" t="s">
        <v>87</v>
      </c>
      <c r="AV975" s="13" t="s">
        <v>87</v>
      </c>
      <c r="AW975" s="13" t="s">
        <v>4</v>
      </c>
      <c r="AX975" s="13" t="s">
        <v>85</v>
      </c>
      <c r="AY975" s="237" t="s">
        <v>162</v>
      </c>
    </row>
    <row r="976" s="2" customFormat="1" ht="24.15" customHeight="1">
      <c r="A976" s="40"/>
      <c r="B976" s="41"/>
      <c r="C976" s="205" t="s">
        <v>1192</v>
      </c>
      <c r="D976" s="205" t="s">
        <v>164</v>
      </c>
      <c r="E976" s="206" t="s">
        <v>1193</v>
      </c>
      <c r="F976" s="207" t="s">
        <v>1194</v>
      </c>
      <c r="G976" s="208" t="s">
        <v>90</v>
      </c>
      <c r="H976" s="209">
        <v>94.219999999999999</v>
      </c>
      <c r="I976" s="210"/>
      <c r="J976" s="210"/>
      <c r="K976" s="211">
        <f>ROUND(P976*H976,2)</f>
        <v>0</v>
      </c>
      <c r="L976" s="207" t="s">
        <v>168</v>
      </c>
      <c r="M976" s="46"/>
      <c r="N976" s="212" t="s">
        <v>20</v>
      </c>
      <c r="O976" s="213" t="s">
        <v>46</v>
      </c>
      <c r="P976" s="214">
        <f>I976+J976</f>
        <v>0</v>
      </c>
      <c r="Q976" s="214">
        <f>ROUND(I976*H976,2)</f>
        <v>0</v>
      </c>
      <c r="R976" s="214">
        <f>ROUND(J976*H976,2)</f>
        <v>0</v>
      </c>
      <c r="S976" s="86"/>
      <c r="T976" s="215">
        <f>S976*H976</f>
        <v>0</v>
      </c>
      <c r="U976" s="215">
        <v>0</v>
      </c>
      <c r="V976" s="215">
        <f>U976*H976</f>
        <v>0</v>
      </c>
      <c r="W976" s="215">
        <v>3.0000000000000001E-05</v>
      </c>
      <c r="X976" s="215">
        <f>W976*H976</f>
        <v>0.0028265999999999999</v>
      </c>
      <c r="Y976" s="216" t="s">
        <v>20</v>
      </c>
      <c r="Z976" s="40"/>
      <c r="AA976" s="40"/>
      <c r="AB976" s="40"/>
      <c r="AC976" s="40"/>
      <c r="AD976" s="40"/>
      <c r="AE976" s="40"/>
      <c r="AR976" s="217" t="s">
        <v>290</v>
      </c>
      <c r="AT976" s="217" t="s">
        <v>164</v>
      </c>
      <c r="AU976" s="217" t="s">
        <v>87</v>
      </c>
      <c r="AY976" s="19" t="s">
        <v>162</v>
      </c>
      <c r="BE976" s="218">
        <f>IF(O976="základní",K976,0)</f>
        <v>0</v>
      </c>
      <c r="BF976" s="218">
        <f>IF(O976="snížená",K976,0)</f>
        <v>0</v>
      </c>
      <c r="BG976" s="218">
        <f>IF(O976="zákl. přenesená",K976,0)</f>
        <v>0</v>
      </c>
      <c r="BH976" s="218">
        <f>IF(O976="sníž. přenesená",K976,0)</f>
        <v>0</v>
      </c>
      <c r="BI976" s="218">
        <f>IF(O976="nulová",K976,0)</f>
        <v>0</v>
      </c>
      <c r="BJ976" s="19" t="s">
        <v>85</v>
      </c>
      <c r="BK976" s="218">
        <f>ROUND(P976*H976,2)</f>
        <v>0</v>
      </c>
      <c r="BL976" s="19" t="s">
        <v>290</v>
      </c>
      <c r="BM976" s="217" t="s">
        <v>1195</v>
      </c>
    </row>
    <row r="977" s="2" customFormat="1">
      <c r="A977" s="40"/>
      <c r="B977" s="41"/>
      <c r="C977" s="42"/>
      <c r="D977" s="219" t="s">
        <v>171</v>
      </c>
      <c r="E977" s="42"/>
      <c r="F977" s="220" t="s">
        <v>1196</v>
      </c>
      <c r="G977" s="42"/>
      <c r="H977" s="42"/>
      <c r="I977" s="221"/>
      <c r="J977" s="221"/>
      <c r="K977" s="42"/>
      <c r="L977" s="42"/>
      <c r="M977" s="46"/>
      <c r="N977" s="222"/>
      <c r="O977" s="223"/>
      <c r="P977" s="86"/>
      <c r="Q977" s="86"/>
      <c r="R977" s="86"/>
      <c r="S977" s="86"/>
      <c r="T977" s="86"/>
      <c r="U977" s="86"/>
      <c r="V977" s="86"/>
      <c r="W977" s="86"/>
      <c r="X977" s="86"/>
      <c r="Y977" s="87"/>
      <c r="Z977" s="40"/>
      <c r="AA977" s="40"/>
      <c r="AB977" s="40"/>
      <c r="AC977" s="40"/>
      <c r="AD977" s="40"/>
      <c r="AE977" s="40"/>
      <c r="AT977" s="19" t="s">
        <v>171</v>
      </c>
      <c r="AU977" s="19" t="s">
        <v>87</v>
      </c>
    </row>
    <row r="978" s="2" customFormat="1">
      <c r="A978" s="40"/>
      <c r="B978" s="41"/>
      <c r="C978" s="42"/>
      <c r="D978" s="224" t="s">
        <v>173</v>
      </c>
      <c r="E978" s="42"/>
      <c r="F978" s="225" t="s">
        <v>1197</v>
      </c>
      <c r="G978" s="42"/>
      <c r="H978" s="42"/>
      <c r="I978" s="221"/>
      <c r="J978" s="221"/>
      <c r="K978" s="42"/>
      <c r="L978" s="42"/>
      <c r="M978" s="46"/>
      <c r="N978" s="222"/>
      <c r="O978" s="223"/>
      <c r="P978" s="86"/>
      <c r="Q978" s="86"/>
      <c r="R978" s="86"/>
      <c r="S978" s="86"/>
      <c r="T978" s="86"/>
      <c r="U978" s="86"/>
      <c r="V978" s="86"/>
      <c r="W978" s="86"/>
      <c r="X978" s="86"/>
      <c r="Y978" s="87"/>
      <c r="Z978" s="40"/>
      <c r="AA978" s="40"/>
      <c r="AB978" s="40"/>
      <c r="AC978" s="40"/>
      <c r="AD978" s="40"/>
      <c r="AE978" s="40"/>
      <c r="AT978" s="19" t="s">
        <v>173</v>
      </c>
      <c r="AU978" s="19" t="s">
        <v>87</v>
      </c>
    </row>
    <row r="979" s="2" customFormat="1">
      <c r="A979" s="40"/>
      <c r="B979" s="41"/>
      <c r="C979" s="42"/>
      <c r="D979" s="219" t="s">
        <v>175</v>
      </c>
      <c r="E979" s="42"/>
      <c r="F979" s="226" t="s">
        <v>1171</v>
      </c>
      <c r="G979" s="42"/>
      <c r="H979" s="42"/>
      <c r="I979" s="221"/>
      <c r="J979" s="221"/>
      <c r="K979" s="42"/>
      <c r="L979" s="42"/>
      <c r="M979" s="46"/>
      <c r="N979" s="222"/>
      <c r="O979" s="223"/>
      <c r="P979" s="86"/>
      <c r="Q979" s="86"/>
      <c r="R979" s="86"/>
      <c r="S979" s="86"/>
      <c r="T979" s="86"/>
      <c r="U979" s="86"/>
      <c r="V979" s="86"/>
      <c r="W979" s="86"/>
      <c r="X979" s="86"/>
      <c r="Y979" s="87"/>
      <c r="Z979" s="40"/>
      <c r="AA979" s="40"/>
      <c r="AB979" s="40"/>
      <c r="AC979" s="40"/>
      <c r="AD979" s="40"/>
      <c r="AE979" s="40"/>
      <c r="AT979" s="19" t="s">
        <v>175</v>
      </c>
      <c r="AU979" s="19" t="s">
        <v>87</v>
      </c>
    </row>
    <row r="980" s="13" customFormat="1">
      <c r="A980" s="13"/>
      <c r="B980" s="227"/>
      <c r="C980" s="228"/>
      <c r="D980" s="219" t="s">
        <v>177</v>
      </c>
      <c r="E980" s="229" t="s">
        <v>20</v>
      </c>
      <c r="F980" s="230" t="s">
        <v>1198</v>
      </c>
      <c r="G980" s="228"/>
      <c r="H980" s="231">
        <v>67.5</v>
      </c>
      <c r="I980" s="232"/>
      <c r="J980" s="232"/>
      <c r="K980" s="228"/>
      <c r="L980" s="228"/>
      <c r="M980" s="233"/>
      <c r="N980" s="234"/>
      <c r="O980" s="235"/>
      <c r="P980" s="235"/>
      <c r="Q980" s="235"/>
      <c r="R980" s="235"/>
      <c r="S980" s="235"/>
      <c r="T980" s="235"/>
      <c r="U980" s="235"/>
      <c r="V980" s="235"/>
      <c r="W980" s="235"/>
      <c r="X980" s="235"/>
      <c r="Y980" s="236"/>
      <c r="Z980" s="13"/>
      <c r="AA980" s="13"/>
      <c r="AB980" s="13"/>
      <c r="AC980" s="13"/>
      <c r="AD980" s="13"/>
      <c r="AE980" s="13"/>
      <c r="AT980" s="237" t="s">
        <v>177</v>
      </c>
      <c r="AU980" s="237" t="s">
        <v>87</v>
      </c>
      <c r="AV980" s="13" t="s">
        <v>87</v>
      </c>
      <c r="AW980" s="13" t="s">
        <v>5</v>
      </c>
      <c r="AX980" s="13" t="s">
        <v>77</v>
      </c>
      <c r="AY980" s="237" t="s">
        <v>162</v>
      </c>
    </row>
    <row r="981" s="13" customFormat="1">
      <c r="A981" s="13"/>
      <c r="B981" s="227"/>
      <c r="C981" s="228"/>
      <c r="D981" s="219" t="s">
        <v>177</v>
      </c>
      <c r="E981" s="229" t="s">
        <v>20</v>
      </c>
      <c r="F981" s="230" t="s">
        <v>1199</v>
      </c>
      <c r="G981" s="228"/>
      <c r="H981" s="231">
        <v>10</v>
      </c>
      <c r="I981" s="232"/>
      <c r="J981" s="232"/>
      <c r="K981" s="228"/>
      <c r="L981" s="228"/>
      <c r="M981" s="233"/>
      <c r="N981" s="234"/>
      <c r="O981" s="235"/>
      <c r="P981" s="235"/>
      <c r="Q981" s="235"/>
      <c r="R981" s="235"/>
      <c r="S981" s="235"/>
      <c r="T981" s="235"/>
      <c r="U981" s="235"/>
      <c r="V981" s="235"/>
      <c r="W981" s="235"/>
      <c r="X981" s="235"/>
      <c r="Y981" s="236"/>
      <c r="Z981" s="13"/>
      <c r="AA981" s="13"/>
      <c r="AB981" s="13"/>
      <c r="AC981" s="13"/>
      <c r="AD981" s="13"/>
      <c r="AE981" s="13"/>
      <c r="AT981" s="237" t="s">
        <v>177</v>
      </c>
      <c r="AU981" s="237" t="s">
        <v>87</v>
      </c>
      <c r="AV981" s="13" t="s">
        <v>87</v>
      </c>
      <c r="AW981" s="13" t="s">
        <v>5</v>
      </c>
      <c r="AX981" s="13" t="s">
        <v>77</v>
      </c>
      <c r="AY981" s="237" t="s">
        <v>162</v>
      </c>
    </row>
    <row r="982" s="13" customFormat="1">
      <c r="A982" s="13"/>
      <c r="B982" s="227"/>
      <c r="C982" s="228"/>
      <c r="D982" s="219" t="s">
        <v>177</v>
      </c>
      <c r="E982" s="229" t="s">
        <v>20</v>
      </c>
      <c r="F982" s="230" t="s">
        <v>1200</v>
      </c>
      <c r="G982" s="228"/>
      <c r="H982" s="231">
        <v>16.719999999999999</v>
      </c>
      <c r="I982" s="232"/>
      <c r="J982" s="232"/>
      <c r="K982" s="228"/>
      <c r="L982" s="228"/>
      <c r="M982" s="233"/>
      <c r="N982" s="234"/>
      <c r="O982" s="235"/>
      <c r="P982" s="235"/>
      <c r="Q982" s="235"/>
      <c r="R982" s="235"/>
      <c r="S982" s="235"/>
      <c r="T982" s="235"/>
      <c r="U982" s="235"/>
      <c r="V982" s="235"/>
      <c r="W982" s="235"/>
      <c r="X982" s="235"/>
      <c r="Y982" s="236"/>
      <c r="Z982" s="13"/>
      <c r="AA982" s="13"/>
      <c r="AB982" s="13"/>
      <c r="AC982" s="13"/>
      <c r="AD982" s="13"/>
      <c r="AE982" s="13"/>
      <c r="AT982" s="237" t="s">
        <v>177</v>
      </c>
      <c r="AU982" s="237" t="s">
        <v>87</v>
      </c>
      <c r="AV982" s="13" t="s">
        <v>87</v>
      </c>
      <c r="AW982" s="13" t="s">
        <v>5</v>
      </c>
      <c r="AX982" s="13" t="s">
        <v>77</v>
      </c>
      <c r="AY982" s="237" t="s">
        <v>162</v>
      </c>
    </row>
    <row r="983" s="15" customFormat="1">
      <c r="A983" s="15"/>
      <c r="B983" s="248"/>
      <c r="C983" s="249"/>
      <c r="D983" s="219" t="s">
        <v>177</v>
      </c>
      <c r="E983" s="250" t="s">
        <v>20</v>
      </c>
      <c r="F983" s="251" t="s">
        <v>195</v>
      </c>
      <c r="G983" s="249"/>
      <c r="H983" s="252">
        <v>94.219999999999999</v>
      </c>
      <c r="I983" s="253"/>
      <c r="J983" s="253"/>
      <c r="K983" s="249"/>
      <c r="L983" s="249"/>
      <c r="M983" s="254"/>
      <c r="N983" s="255"/>
      <c r="O983" s="256"/>
      <c r="P983" s="256"/>
      <c r="Q983" s="256"/>
      <c r="R983" s="256"/>
      <c r="S983" s="256"/>
      <c r="T983" s="256"/>
      <c r="U983" s="256"/>
      <c r="V983" s="256"/>
      <c r="W983" s="256"/>
      <c r="X983" s="256"/>
      <c r="Y983" s="257"/>
      <c r="Z983" s="15"/>
      <c r="AA983" s="15"/>
      <c r="AB983" s="15"/>
      <c r="AC983" s="15"/>
      <c r="AD983" s="15"/>
      <c r="AE983" s="15"/>
      <c r="AT983" s="258" t="s">
        <v>177</v>
      </c>
      <c r="AU983" s="258" t="s">
        <v>87</v>
      </c>
      <c r="AV983" s="15" t="s">
        <v>169</v>
      </c>
      <c r="AW983" s="15" t="s">
        <v>5</v>
      </c>
      <c r="AX983" s="15" t="s">
        <v>85</v>
      </c>
      <c r="AY983" s="258" t="s">
        <v>162</v>
      </c>
    </row>
    <row r="984" s="2" customFormat="1" ht="24.15" customHeight="1">
      <c r="A984" s="40"/>
      <c r="B984" s="41"/>
      <c r="C984" s="262" t="s">
        <v>1201</v>
      </c>
      <c r="D984" s="262" t="s">
        <v>269</v>
      </c>
      <c r="E984" s="263" t="s">
        <v>1175</v>
      </c>
      <c r="F984" s="264" t="s">
        <v>1176</v>
      </c>
      <c r="G984" s="265" t="s">
        <v>90</v>
      </c>
      <c r="H984" s="266">
        <v>98.930999999999997</v>
      </c>
      <c r="I984" s="267"/>
      <c r="J984" s="268"/>
      <c r="K984" s="269">
        <f>ROUND(P984*H984,2)</f>
        <v>0</v>
      </c>
      <c r="L984" s="264" t="s">
        <v>168</v>
      </c>
      <c r="M984" s="270"/>
      <c r="N984" s="271" t="s">
        <v>20</v>
      </c>
      <c r="O984" s="213" t="s">
        <v>46</v>
      </c>
      <c r="P984" s="214">
        <f>I984+J984</f>
        <v>0</v>
      </c>
      <c r="Q984" s="214">
        <f>ROUND(I984*H984,2)</f>
        <v>0</v>
      </c>
      <c r="R984" s="214">
        <f>ROUND(J984*H984,2)</f>
        <v>0</v>
      </c>
      <c r="S984" s="86"/>
      <c r="T984" s="215">
        <f>S984*H984</f>
        <v>0</v>
      </c>
      <c r="U984" s="215">
        <v>1.0000000000000001E-05</v>
      </c>
      <c r="V984" s="215">
        <f>U984*H984</f>
        <v>0.00098930999999999997</v>
      </c>
      <c r="W984" s="215">
        <v>0</v>
      </c>
      <c r="X984" s="215">
        <f>W984*H984</f>
        <v>0</v>
      </c>
      <c r="Y984" s="216" t="s">
        <v>20</v>
      </c>
      <c r="Z984" s="40"/>
      <c r="AA984" s="40"/>
      <c r="AB984" s="40"/>
      <c r="AC984" s="40"/>
      <c r="AD984" s="40"/>
      <c r="AE984" s="40"/>
      <c r="AR984" s="217" t="s">
        <v>427</v>
      </c>
      <c r="AT984" s="217" t="s">
        <v>269</v>
      </c>
      <c r="AU984" s="217" t="s">
        <v>87</v>
      </c>
      <c r="AY984" s="19" t="s">
        <v>162</v>
      </c>
      <c r="BE984" s="218">
        <f>IF(O984="základní",K984,0)</f>
        <v>0</v>
      </c>
      <c r="BF984" s="218">
        <f>IF(O984="snížená",K984,0)</f>
        <v>0</v>
      </c>
      <c r="BG984" s="218">
        <f>IF(O984="zákl. přenesená",K984,0)</f>
        <v>0</v>
      </c>
      <c r="BH984" s="218">
        <f>IF(O984="sníž. přenesená",K984,0)</f>
        <v>0</v>
      </c>
      <c r="BI984" s="218">
        <f>IF(O984="nulová",K984,0)</f>
        <v>0</v>
      </c>
      <c r="BJ984" s="19" t="s">
        <v>85</v>
      </c>
      <c r="BK984" s="218">
        <f>ROUND(P984*H984,2)</f>
        <v>0</v>
      </c>
      <c r="BL984" s="19" t="s">
        <v>290</v>
      </c>
      <c r="BM984" s="217" t="s">
        <v>1202</v>
      </c>
    </row>
    <row r="985" s="2" customFormat="1">
      <c r="A985" s="40"/>
      <c r="B985" s="41"/>
      <c r="C985" s="42"/>
      <c r="D985" s="219" t="s">
        <v>171</v>
      </c>
      <c r="E985" s="42"/>
      <c r="F985" s="220" t="s">
        <v>1176</v>
      </c>
      <c r="G985" s="42"/>
      <c r="H985" s="42"/>
      <c r="I985" s="221"/>
      <c r="J985" s="221"/>
      <c r="K985" s="42"/>
      <c r="L985" s="42"/>
      <c r="M985" s="46"/>
      <c r="N985" s="222"/>
      <c r="O985" s="223"/>
      <c r="P985" s="86"/>
      <c r="Q985" s="86"/>
      <c r="R985" s="86"/>
      <c r="S985" s="86"/>
      <c r="T985" s="86"/>
      <c r="U985" s="86"/>
      <c r="V985" s="86"/>
      <c r="W985" s="86"/>
      <c r="X985" s="86"/>
      <c r="Y985" s="87"/>
      <c r="Z985" s="40"/>
      <c r="AA985" s="40"/>
      <c r="AB985" s="40"/>
      <c r="AC985" s="40"/>
      <c r="AD985" s="40"/>
      <c r="AE985" s="40"/>
      <c r="AT985" s="19" t="s">
        <v>171</v>
      </c>
      <c r="AU985" s="19" t="s">
        <v>87</v>
      </c>
    </row>
    <row r="986" s="2" customFormat="1">
      <c r="A986" s="40"/>
      <c r="B986" s="41"/>
      <c r="C986" s="42"/>
      <c r="D986" s="219" t="s">
        <v>175</v>
      </c>
      <c r="E986" s="42"/>
      <c r="F986" s="226" t="s">
        <v>1171</v>
      </c>
      <c r="G986" s="42"/>
      <c r="H986" s="42"/>
      <c r="I986" s="221"/>
      <c r="J986" s="221"/>
      <c r="K986" s="42"/>
      <c r="L986" s="42"/>
      <c r="M986" s="46"/>
      <c r="N986" s="222"/>
      <c r="O986" s="223"/>
      <c r="P986" s="86"/>
      <c r="Q986" s="86"/>
      <c r="R986" s="86"/>
      <c r="S986" s="86"/>
      <c r="T986" s="86"/>
      <c r="U986" s="86"/>
      <c r="V986" s="86"/>
      <c r="W986" s="86"/>
      <c r="X986" s="86"/>
      <c r="Y986" s="87"/>
      <c r="Z986" s="40"/>
      <c r="AA986" s="40"/>
      <c r="AB986" s="40"/>
      <c r="AC986" s="40"/>
      <c r="AD986" s="40"/>
      <c r="AE986" s="40"/>
      <c r="AT986" s="19" t="s">
        <v>175</v>
      </c>
      <c r="AU986" s="19" t="s">
        <v>87</v>
      </c>
    </row>
    <row r="987" s="13" customFormat="1">
      <c r="A987" s="13"/>
      <c r="B987" s="227"/>
      <c r="C987" s="228"/>
      <c r="D987" s="219" t="s">
        <v>177</v>
      </c>
      <c r="E987" s="228"/>
      <c r="F987" s="230" t="s">
        <v>1203</v>
      </c>
      <c r="G987" s="228"/>
      <c r="H987" s="231">
        <v>98.930999999999997</v>
      </c>
      <c r="I987" s="232"/>
      <c r="J987" s="232"/>
      <c r="K987" s="228"/>
      <c r="L987" s="228"/>
      <c r="M987" s="233"/>
      <c r="N987" s="234"/>
      <c r="O987" s="235"/>
      <c r="P987" s="235"/>
      <c r="Q987" s="235"/>
      <c r="R987" s="235"/>
      <c r="S987" s="235"/>
      <c r="T987" s="235"/>
      <c r="U987" s="235"/>
      <c r="V987" s="235"/>
      <c r="W987" s="235"/>
      <c r="X987" s="235"/>
      <c r="Y987" s="236"/>
      <c r="Z987" s="13"/>
      <c r="AA987" s="13"/>
      <c r="AB987" s="13"/>
      <c r="AC987" s="13"/>
      <c r="AD987" s="13"/>
      <c r="AE987" s="13"/>
      <c r="AT987" s="237" t="s">
        <v>177</v>
      </c>
      <c r="AU987" s="237" t="s">
        <v>87</v>
      </c>
      <c r="AV987" s="13" t="s">
        <v>87</v>
      </c>
      <c r="AW987" s="13" t="s">
        <v>4</v>
      </c>
      <c r="AX987" s="13" t="s">
        <v>85</v>
      </c>
      <c r="AY987" s="237" t="s">
        <v>162</v>
      </c>
    </row>
    <row r="988" s="2" customFormat="1" ht="24.15" customHeight="1">
      <c r="A988" s="40"/>
      <c r="B988" s="41"/>
      <c r="C988" s="205" t="s">
        <v>1204</v>
      </c>
      <c r="D988" s="205" t="s">
        <v>164</v>
      </c>
      <c r="E988" s="206" t="s">
        <v>1205</v>
      </c>
      <c r="F988" s="207" t="s">
        <v>1206</v>
      </c>
      <c r="G988" s="208" t="s">
        <v>90</v>
      </c>
      <c r="H988" s="209">
        <v>256.89999999999998</v>
      </c>
      <c r="I988" s="210"/>
      <c r="J988" s="210"/>
      <c r="K988" s="211">
        <f>ROUND(P988*H988,2)</f>
        <v>0</v>
      </c>
      <c r="L988" s="207" t="s">
        <v>168</v>
      </c>
      <c r="M988" s="46"/>
      <c r="N988" s="212" t="s">
        <v>20</v>
      </c>
      <c r="O988" s="213" t="s">
        <v>46</v>
      </c>
      <c r="P988" s="214">
        <f>I988+J988</f>
        <v>0</v>
      </c>
      <c r="Q988" s="214">
        <f>ROUND(I988*H988,2)</f>
        <v>0</v>
      </c>
      <c r="R988" s="214">
        <f>ROUND(J988*H988,2)</f>
        <v>0</v>
      </c>
      <c r="S988" s="86"/>
      <c r="T988" s="215">
        <f>S988*H988</f>
        <v>0</v>
      </c>
      <c r="U988" s="215">
        <v>0</v>
      </c>
      <c r="V988" s="215">
        <f>U988*H988</f>
        <v>0</v>
      </c>
      <c r="W988" s="215">
        <v>0.00014999999999999999</v>
      </c>
      <c r="X988" s="215">
        <f>W988*H988</f>
        <v>0.038534999999999993</v>
      </c>
      <c r="Y988" s="216" t="s">
        <v>20</v>
      </c>
      <c r="Z988" s="40"/>
      <c r="AA988" s="40"/>
      <c r="AB988" s="40"/>
      <c r="AC988" s="40"/>
      <c r="AD988" s="40"/>
      <c r="AE988" s="40"/>
      <c r="AR988" s="217" t="s">
        <v>290</v>
      </c>
      <c r="AT988" s="217" t="s">
        <v>164</v>
      </c>
      <c r="AU988" s="217" t="s">
        <v>87</v>
      </c>
      <c r="AY988" s="19" t="s">
        <v>162</v>
      </c>
      <c r="BE988" s="218">
        <f>IF(O988="základní",K988,0)</f>
        <v>0</v>
      </c>
      <c r="BF988" s="218">
        <f>IF(O988="snížená",K988,0)</f>
        <v>0</v>
      </c>
      <c r="BG988" s="218">
        <f>IF(O988="zákl. přenesená",K988,0)</f>
        <v>0</v>
      </c>
      <c r="BH988" s="218">
        <f>IF(O988="sníž. přenesená",K988,0)</f>
        <v>0</v>
      </c>
      <c r="BI988" s="218">
        <f>IF(O988="nulová",K988,0)</f>
        <v>0</v>
      </c>
      <c r="BJ988" s="19" t="s">
        <v>85</v>
      </c>
      <c r="BK988" s="218">
        <f>ROUND(P988*H988,2)</f>
        <v>0</v>
      </c>
      <c r="BL988" s="19" t="s">
        <v>290</v>
      </c>
      <c r="BM988" s="217" t="s">
        <v>1207</v>
      </c>
    </row>
    <row r="989" s="2" customFormat="1">
      <c r="A989" s="40"/>
      <c r="B989" s="41"/>
      <c r="C989" s="42"/>
      <c r="D989" s="219" t="s">
        <v>171</v>
      </c>
      <c r="E989" s="42"/>
      <c r="F989" s="220" t="s">
        <v>1208</v>
      </c>
      <c r="G989" s="42"/>
      <c r="H989" s="42"/>
      <c r="I989" s="221"/>
      <c r="J989" s="221"/>
      <c r="K989" s="42"/>
      <c r="L989" s="42"/>
      <c r="M989" s="46"/>
      <c r="N989" s="222"/>
      <c r="O989" s="223"/>
      <c r="P989" s="86"/>
      <c r="Q989" s="86"/>
      <c r="R989" s="86"/>
      <c r="S989" s="86"/>
      <c r="T989" s="86"/>
      <c r="U989" s="86"/>
      <c r="V989" s="86"/>
      <c r="W989" s="86"/>
      <c r="X989" s="86"/>
      <c r="Y989" s="87"/>
      <c r="Z989" s="40"/>
      <c r="AA989" s="40"/>
      <c r="AB989" s="40"/>
      <c r="AC989" s="40"/>
      <c r="AD989" s="40"/>
      <c r="AE989" s="40"/>
      <c r="AT989" s="19" t="s">
        <v>171</v>
      </c>
      <c r="AU989" s="19" t="s">
        <v>87</v>
      </c>
    </row>
    <row r="990" s="2" customFormat="1">
      <c r="A990" s="40"/>
      <c r="B990" s="41"/>
      <c r="C990" s="42"/>
      <c r="D990" s="224" t="s">
        <v>173</v>
      </c>
      <c r="E990" s="42"/>
      <c r="F990" s="225" t="s">
        <v>1209</v>
      </c>
      <c r="G990" s="42"/>
      <c r="H990" s="42"/>
      <c r="I990" s="221"/>
      <c r="J990" s="221"/>
      <c r="K990" s="42"/>
      <c r="L990" s="42"/>
      <c r="M990" s="46"/>
      <c r="N990" s="222"/>
      <c r="O990" s="223"/>
      <c r="P990" s="86"/>
      <c r="Q990" s="86"/>
      <c r="R990" s="86"/>
      <c r="S990" s="86"/>
      <c r="T990" s="86"/>
      <c r="U990" s="86"/>
      <c r="V990" s="86"/>
      <c r="W990" s="86"/>
      <c r="X990" s="86"/>
      <c r="Y990" s="87"/>
      <c r="Z990" s="40"/>
      <c r="AA990" s="40"/>
      <c r="AB990" s="40"/>
      <c r="AC990" s="40"/>
      <c r="AD990" s="40"/>
      <c r="AE990" s="40"/>
      <c r="AT990" s="19" t="s">
        <v>173</v>
      </c>
      <c r="AU990" s="19" t="s">
        <v>87</v>
      </c>
    </row>
    <row r="991" s="2" customFormat="1">
      <c r="A991" s="40"/>
      <c r="B991" s="41"/>
      <c r="C991" s="42"/>
      <c r="D991" s="219" t="s">
        <v>175</v>
      </c>
      <c r="E991" s="42"/>
      <c r="F991" s="226" t="s">
        <v>1171</v>
      </c>
      <c r="G991" s="42"/>
      <c r="H991" s="42"/>
      <c r="I991" s="221"/>
      <c r="J991" s="221"/>
      <c r="K991" s="42"/>
      <c r="L991" s="42"/>
      <c r="M991" s="46"/>
      <c r="N991" s="222"/>
      <c r="O991" s="223"/>
      <c r="P991" s="86"/>
      <c r="Q991" s="86"/>
      <c r="R991" s="86"/>
      <c r="S991" s="86"/>
      <c r="T991" s="86"/>
      <c r="U991" s="86"/>
      <c r="V991" s="86"/>
      <c r="W991" s="86"/>
      <c r="X991" s="86"/>
      <c r="Y991" s="87"/>
      <c r="Z991" s="40"/>
      <c r="AA991" s="40"/>
      <c r="AB991" s="40"/>
      <c r="AC991" s="40"/>
      <c r="AD991" s="40"/>
      <c r="AE991" s="40"/>
      <c r="AT991" s="19" t="s">
        <v>175</v>
      </c>
      <c r="AU991" s="19" t="s">
        <v>87</v>
      </c>
    </row>
    <row r="992" s="14" customFormat="1">
      <c r="A992" s="14"/>
      <c r="B992" s="238"/>
      <c r="C992" s="239"/>
      <c r="D992" s="219" t="s">
        <v>177</v>
      </c>
      <c r="E992" s="240" t="s">
        <v>20</v>
      </c>
      <c r="F992" s="241" t="s">
        <v>1210</v>
      </c>
      <c r="G992" s="239"/>
      <c r="H992" s="240" t="s">
        <v>20</v>
      </c>
      <c r="I992" s="242"/>
      <c r="J992" s="242"/>
      <c r="K992" s="239"/>
      <c r="L992" s="239"/>
      <c r="M992" s="243"/>
      <c r="N992" s="244"/>
      <c r="O992" s="245"/>
      <c r="P992" s="245"/>
      <c r="Q992" s="245"/>
      <c r="R992" s="245"/>
      <c r="S992" s="245"/>
      <c r="T992" s="245"/>
      <c r="U992" s="245"/>
      <c r="V992" s="245"/>
      <c r="W992" s="245"/>
      <c r="X992" s="245"/>
      <c r="Y992" s="246"/>
      <c r="Z992" s="14"/>
      <c r="AA992" s="14"/>
      <c r="AB992" s="14"/>
      <c r="AC992" s="14"/>
      <c r="AD992" s="14"/>
      <c r="AE992" s="14"/>
      <c r="AT992" s="247" t="s">
        <v>177</v>
      </c>
      <c r="AU992" s="247" t="s">
        <v>87</v>
      </c>
      <c r="AV992" s="14" t="s">
        <v>85</v>
      </c>
      <c r="AW992" s="14" t="s">
        <v>5</v>
      </c>
      <c r="AX992" s="14" t="s">
        <v>77</v>
      </c>
      <c r="AY992" s="247" t="s">
        <v>162</v>
      </c>
    </row>
    <row r="993" s="13" customFormat="1">
      <c r="A993" s="13"/>
      <c r="B993" s="227"/>
      <c r="C993" s="228"/>
      <c r="D993" s="219" t="s">
        <v>177</v>
      </c>
      <c r="E993" s="229" t="s">
        <v>20</v>
      </c>
      <c r="F993" s="230" t="s">
        <v>1211</v>
      </c>
      <c r="G993" s="228"/>
      <c r="H993" s="231">
        <v>116.84</v>
      </c>
      <c r="I993" s="232"/>
      <c r="J993" s="232"/>
      <c r="K993" s="228"/>
      <c r="L993" s="228"/>
      <c r="M993" s="233"/>
      <c r="N993" s="234"/>
      <c r="O993" s="235"/>
      <c r="P993" s="235"/>
      <c r="Q993" s="235"/>
      <c r="R993" s="235"/>
      <c r="S993" s="235"/>
      <c r="T993" s="235"/>
      <c r="U993" s="235"/>
      <c r="V993" s="235"/>
      <c r="W993" s="235"/>
      <c r="X993" s="235"/>
      <c r="Y993" s="236"/>
      <c r="Z993" s="13"/>
      <c r="AA993" s="13"/>
      <c r="AB993" s="13"/>
      <c r="AC993" s="13"/>
      <c r="AD993" s="13"/>
      <c r="AE993" s="13"/>
      <c r="AT993" s="237" t="s">
        <v>177</v>
      </c>
      <c r="AU993" s="237" t="s">
        <v>87</v>
      </c>
      <c r="AV993" s="13" t="s">
        <v>87</v>
      </c>
      <c r="AW993" s="13" t="s">
        <v>5</v>
      </c>
      <c r="AX993" s="13" t="s">
        <v>77</v>
      </c>
      <c r="AY993" s="237" t="s">
        <v>162</v>
      </c>
    </row>
    <row r="994" s="13" customFormat="1">
      <c r="A994" s="13"/>
      <c r="B994" s="227"/>
      <c r="C994" s="228"/>
      <c r="D994" s="219" t="s">
        <v>177</v>
      </c>
      <c r="E994" s="229" t="s">
        <v>20</v>
      </c>
      <c r="F994" s="230" t="s">
        <v>1212</v>
      </c>
      <c r="G994" s="228"/>
      <c r="H994" s="231">
        <v>113.81999999999999</v>
      </c>
      <c r="I994" s="232"/>
      <c r="J994" s="232"/>
      <c r="K994" s="228"/>
      <c r="L994" s="228"/>
      <c r="M994" s="233"/>
      <c r="N994" s="234"/>
      <c r="O994" s="235"/>
      <c r="P994" s="235"/>
      <c r="Q994" s="235"/>
      <c r="R994" s="235"/>
      <c r="S994" s="235"/>
      <c r="T994" s="235"/>
      <c r="U994" s="235"/>
      <c r="V994" s="235"/>
      <c r="W994" s="235"/>
      <c r="X994" s="235"/>
      <c r="Y994" s="236"/>
      <c r="Z994" s="13"/>
      <c r="AA994" s="13"/>
      <c r="AB994" s="13"/>
      <c r="AC994" s="13"/>
      <c r="AD994" s="13"/>
      <c r="AE994" s="13"/>
      <c r="AT994" s="237" t="s">
        <v>177</v>
      </c>
      <c r="AU994" s="237" t="s">
        <v>87</v>
      </c>
      <c r="AV994" s="13" t="s">
        <v>87</v>
      </c>
      <c r="AW994" s="13" t="s">
        <v>5</v>
      </c>
      <c r="AX994" s="13" t="s">
        <v>77</v>
      </c>
      <c r="AY994" s="237" t="s">
        <v>162</v>
      </c>
    </row>
    <row r="995" s="13" customFormat="1">
      <c r="A995" s="13"/>
      <c r="B995" s="227"/>
      <c r="C995" s="228"/>
      <c r="D995" s="219" t="s">
        <v>177</v>
      </c>
      <c r="E995" s="229" t="s">
        <v>20</v>
      </c>
      <c r="F995" s="230" t="s">
        <v>1213</v>
      </c>
      <c r="G995" s="228"/>
      <c r="H995" s="231">
        <v>26.239999999999998</v>
      </c>
      <c r="I995" s="232"/>
      <c r="J995" s="232"/>
      <c r="K995" s="228"/>
      <c r="L995" s="228"/>
      <c r="M995" s="233"/>
      <c r="N995" s="234"/>
      <c r="O995" s="235"/>
      <c r="P995" s="235"/>
      <c r="Q995" s="235"/>
      <c r="R995" s="235"/>
      <c r="S995" s="235"/>
      <c r="T995" s="235"/>
      <c r="U995" s="235"/>
      <c r="V995" s="235"/>
      <c r="W995" s="235"/>
      <c r="X995" s="235"/>
      <c r="Y995" s="236"/>
      <c r="Z995" s="13"/>
      <c r="AA995" s="13"/>
      <c r="AB995" s="13"/>
      <c r="AC995" s="13"/>
      <c r="AD995" s="13"/>
      <c r="AE995" s="13"/>
      <c r="AT995" s="237" t="s">
        <v>177</v>
      </c>
      <c r="AU995" s="237" t="s">
        <v>87</v>
      </c>
      <c r="AV995" s="13" t="s">
        <v>87</v>
      </c>
      <c r="AW995" s="13" t="s">
        <v>5</v>
      </c>
      <c r="AX995" s="13" t="s">
        <v>77</v>
      </c>
      <c r="AY995" s="237" t="s">
        <v>162</v>
      </c>
    </row>
    <row r="996" s="15" customFormat="1">
      <c r="A996" s="15"/>
      <c r="B996" s="248"/>
      <c r="C996" s="249"/>
      <c r="D996" s="219" t="s">
        <v>177</v>
      </c>
      <c r="E996" s="250" t="s">
        <v>20</v>
      </c>
      <c r="F996" s="251" t="s">
        <v>195</v>
      </c>
      <c r="G996" s="249"/>
      <c r="H996" s="252">
        <v>256.89999999999998</v>
      </c>
      <c r="I996" s="253"/>
      <c r="J996" s="253"/>
      <c r="K996" s="249"/>
      <c r="L996" s="249"/>
      <c r="M996" s="254"/>
      <c r="N996" s="255"/>
      <c r="O996" s="256"/>
      <c r="P996" s="256"/>
      <c r="Q996" s="256"/>
      <c r="R996" s="256"/>
      <c r="S996" s="256"/>
      <c r="T996" s="256"/>
      <c r="U996" s="256"/>
      <c r="V996" s="256"/>
      <c r="W996" s="256"/>
      <c r="X996" s="256"/>
      <c r="Y996" s="257"/>
      <c r="Z996" s="15"/>
      <c r="AA996" s="15"/>
      <c r="AB996" s="15"/>
      <c r="AC996" s="15"/>
      <c r="AD996" s="15"/>
      <c r="AE996" s="15"/>
      <c r="AT996" s="258" t="s">
        <v>177</v>
      </c>
      <c r="AU996" s="258" t="s">
        <v>87</v>
      </c>
      <c r="AV996" s="15" t="s">
        <v>169</v>
      </c>
      <c r="AW996" s="15" t="s">
        <v>5</v>
      </c>
      <c r="AX996" s="15" t="s">
        <v>85</v>
      </c>
      <c r="AY996" s="258" t="s">
        <v>162</v>
      </c>
    </row>
    <row r="997" s="2" customFormat="1" ht="24.15" customHeight="1">
      <c r="A997" s="40"/>
      <c r="B997" s="41"/>
      <c r="C997" s="205" t="s">
        <v>1214</v>
      </c>
      <c r="D997" s="205" t="s">
        <v>164</v>
      </c>
      <c r="E997" s="206" t="s">
        <v>1215</v>
      </c>
      <c r="F997" s="207" t="s">
        <v>1216</v>
      </c>
      <c r="G997" s="208" t="s">
        <v>90</v>
      </c>
      <c r="H997" s="209">
        <v>4010.3600000000001</v>
      </c>
      <c r="I997" s="210"/>
      <c r="J997" s="210"/>
      <c r="K997" s="211">
        <f>ROUND(P997*H997,2)</f>
        <v>0</v>
      </c>
      <c r="L997" s="207" t="s">
        <v>168</v>
      </c>
      <c r="M997" s="46"/>
      <c r="N997" s="212" t="s">
        <v>20</v>
      </c>
      <c r="O997" s="213" t="s">
        <v>46</v>
      </c>
      <c r="P997" s="214">
        <f>I997+J997</f>
        <v>0</v>
      </c>
      <c r="Q997" s="214">
        <f>ROUND(I997*H997,2)</f>
        <v>0</v>
      </c>
      <c r="R997" s="214">
        <f>ROUND(J997*H997,2)</f>
        <v>0</v>
      </c>
      <c r="S997" s="86"/>
      <c r="T997" s="215">
        <f>S997*H997</f>
        <v>0</v>
      </c>
      <c r="U997" s="215">
        <v>0</v>
      </c>
      <c r="V997" s="215">
        <f>U997*H997</f>
        <v>0</v>
      </c>
      <c r="W997" s="215">
        <v>0</v>
      </c>
      <c r="X997" s="215">
        <f>W997*H997</f>
        <v>0</v>
      </c>
      <c r="Y997" s="216" t="s">
        <v>20</v>
      </c>
      <c r="Z997" s="40"/>
      <c r="AA997" s="40"/>
      <c r="AB997" s="40"/>
      <c r="AC997" s="40"/>
      <c r="AD997" s="40"/>
      <c r="AE997" s="40"/>
      <c r="AR997" s="217" t="s">
        <v>290</v>
      </c>
      <c r="AT997" s="217" t="s">
        <v>164</v>
      </c>
      <c r="AU997" s="217" t="s">
        <v>87</v>
      </c>
      <c r="AY997" s="19" t="s">
        <v>162</v>
      </c>
      <c r="BE997" s="218">
        <f>IF(O997="základní",K997,0)</f>
        <v>0</v>
      </c>
      <c r="BF997" s="218">
        <f>IF(O997="snížená",K997,0)</f>
        <v>0</v>
      </c>
      <c r="BG997" s="218">
        <f>IF(O997="zákl. přenesená",K997,0)</f>
        <v>0</v>
      </c>
      <c r="BH997" s="218">
        <f>IF(O997="sníž. přenesená",K997,0)</f>
        <v>0</v>
      </c>
      <c r="BI997" s="218">
        <f>IF(O997="nulová",K997,0)</f>
        <v>0</v>
      </c>
      <c r="BJ997" s="19" t="s">
        <v>85</v>
      </c>
      <c r="BK997" s="218">
        <f>ROUND(P997*H997,2)</f>
        <v>0</v>
      </c>
      <c r="BL997" s="19" t="s">
        <v>290</v>
      </c>
      <c r="BM997" s="217" t="s">
        <v>1217</v>
      </c>
    </row>
    <row r="998" s="2" customFormat="1">
      <c r="A998" s="40"/>
      <c r="B998" s="41"/>
      <c r="C998" s="42"/>
      <c r="D998" s="219" t="s">
        <v>171</v>
      </c>
      <c r="E998" s="42"/>
      <c r="F998" s="220" t="s">
        <v>1218</v>
      </c>
      <c r="G998" s="42"/>
      <c r="H998" s="42"/>
      <c r="I998" s="221"/>
      <c r="J998" s="221"/>
      <c r="K998" s="42"/>
      <c r="L998" s="42"/>
      <c r="M998" s="46"/>
      <c r="N998" s="222"/>
      <c r="O998" s="223"/>
      <c r="P998" s="86"/>
      <c r="Q998" s="86"/>
      <c r="R998" s="86"/>
      <c r="S998" s="86"/>
      <c r="T998" s="86"/>
      <c r="U998" s="86"/>
      <c r="V998" s="86"/>
      <c r="W998" s="86"/>
      <c r="X998" s="86"/>
      <c r="Y998" s="87"/>
      <c r="Z998" s="40"/>
      <c r="AA998" s="40"/>
      <c r="AB998" s="40"/>
      <c r="AC998" s="40"/>
      <c r="AD998" s="40"/>
      <c r="AE998" s="40"/>
      <c r="AT998" s="19" t="s">
        <v>171</v>
      </c>
      <c r="AU998" s="19" t="s">
        <v>87</v>
      </c>
    </row>
    <row r="999" s="2" customFormat="1">
      <c r="A999" s="40"/>
      <c r="B999" s="41"/>
      <c r="C999" s="42"/>
      <c r="D999" s="224" t="s">
        <v>173</v>
      </c>
      <c r="E999" s="42"/>
      <c r="F999" s="225" t="s">
        <v>1219</v>
      </c>
      <c r="G999" s="42"/>
      <c r="H999" s="42"/>
      <c r="I999" s="221"/>
      <c r="J999" s="221"/>
      <c r="K999" s="42"/>
      <c r="L999" s="42"/>
      <c r="M999" s="46"/>
      <c r="N999" s="222"/>
      <c r="O999" s="223"/>
      <c r="P999" s="86"/>
      <c r="Q999" s="86"/>
      <c r="R999" s="86"/>
      <c r="S999" s="86"/>
      <c r="T999" s="86"/>
      <c r="U999" s="86"/>
      <c r="V999" s="86"/>
      <c r="W999" s="86"/>
      <c r="X999" s="86"/>
      <c r="Y999" s="87"/>
      <c r="Z999" s="40"/>
      <c r="AA999" s="40"/>
      <c r="AB999" s="40"/>
      <c r="AC999" s="40"/>
      <c r="AD999" s="40"/>
      <c r="AE999" s="40"/>
      <c r="AT999" s="19" t="s">
        <v>173</v>
      </c>
      <c r="AU999" s="19" t="s">
        <v>87</v>
      </c>
    </row>
    <row r="1000" s="2" customFormat="1">
      <c r="A1000" s="40"/>
      <c r="B1000" s="41"/>
      <c r="C1000" s="42"/>
      <c r="D1000" s="219" t="s">
        <v>175</v>
      </c>
      <c r="E1000" s="42"/>
      <c r="F1000" s="226" t="s">
        <v>1171</v>
      </c>
      <c r="G1000" s="42"/>
      <c r="H1000" s="42"/>
      <c r="I1000" s="221"/>
      <c r="J1000" s="221"/>
      <c r="K1000" s="42"/>
      <c r="L1000" s="42"/>
      <c r="M1000" s="46"/>
      <c r="N1000" s="222"/>
      <c r="O1000" s="223"/>
      <c r="P1000" s="86"/>
      <c r="Q1000" s="86"/>
      <c r="R1000" s="86"/>
      <c r="S1000" s="86"/>
      <c r="T1000" s="86"/>
      <c r="U1000" s="86"/>
      <c r="V1000" s="86"/>
      <c r="W1000" s="86"/>
      <c r="X1000" s="86"/>
      <c r="Y1000" s="87"/>
      <c r="Z1000" s="40"/>
      <c r="AA1000" s="40"/>
      <c r="AB1000" s="40"/>
      <c r="AC1000" s="40"/>
      <c r="AD1000" s="40"/>
      <c r="AE1000" s="40"/>
      <c r="AT1000" s="19" t="s">
        <v>175</v>
      </c>
      <c r="AU1000" s="19" t="s">
        <v>87</v>
      </c>
    </row>
    <row r="1001" s="13" customFormat="1">
      <c r="A1001" s="13"/>
      <c r="B1001" s="227"/>
      <c r="C1001" s="228"/>
      <c r="D1001" s="219" t="s">
        <v>177</v>
      </c>
      <c r="E1001" s="229" t="s">
        <v>20</v>
      </c>
      <c r="F1001" s="230" t="s">
        <v>1220</v>
      </c>
      <c r="G1001" s="228"/>
      <c r="H1001" s="231">
        <v>2507.1300000000001</v>
      </c>
      <c r="I1001" s="232"/>
      <c r="J1001" s="232"/>
      <c r="K1001" s="228"/>
      <c r="L1001" s="228"/>
      <c r="M1001" s="233"/>
      <c r="N1001" s="234"/>
      <c r="O1001" s="235"/>
      <c r="P1001" s="235"/>
      <c r="Q1001" s="235"/>
      <c r="R1001" s="235"/>
      <c r="S1001" s="235"/>
      <c r="T1001" s="235"/>
      <c r="U1001" s="235"/>
      <c r="V1001" s="235"/>
      <c r="W1001" s="235"/>
      <c r="X1001" s="235"/>
      <c r="Y1001" s="236"/>
      <c r="Z1001" s="13"/>
      <c r="AA1001" s="13"/>
      <c r="AB1001" s="13"/>
      <c r="AC1001" s="13"/>
      <c r="AD1001" s="13"/>
      <c r="AE1001" s="13"/>
      <c r="AT1001" s="237" t="s">
        <v>177</v>
      </c>
      <c r="AU1001" s="237" t="s">
        <v>87</v>
      </c>
      <c r="AV1001" s="13" t="s">
        <v>87</v>
      </c>
      <c r="AW1001" s="13" t="s">
        <v>5</v>
      </c>
      <c r="AX1001" s="13" t="s">
        <v>77</v>
      </c>
      <c r="AY1001" s="237" t="s">
        <v>162</v>
      </c>
    </row>
    <row r="1002" s="13" customFormat="1">
      <c r="A1002" s="13"/>
      <c r="B1002" s="227"/>
      <c r="C1002" s="228"/>
      <c r="D1002" s="219" t="s">
        <v>177</v>
      </c>
      <c r="E1002" s="229" t="s">
        <v>20</v>
      </c>
      <c r="F1002" s="230" t="s">
        <v>1221</v>
      </c>
      <c r="G1002" s="228"/>
      <c r="H1002" s="231">
        <v>1724.97</v>
      </c>
      <c r="I1002" s="232"/>
      <c r="J1002" s="232"/>
      <c r="K1002" s="228"/>
      <c r="L1002" s="228"/>
      <c r="M1002" s="233"/>
      <c r="N1002" s="234"/>
      <c r="O1002" s="235"/>
      <c r="P1002" s="235"/>
      <c r="Q1002" s="235"/>
      <c r="R1002" s="235"/>
      <c r="S1002" s="235"/>
      <c r="T1002" s="235"/>
      <c r="U1002" s="235"/>
      <c r="V1002" s="235"/>
      <c r="W1002" s="235"/>
      <c r="X1002" s="235"/>
      <c r="Y1002" s="236"/>
      <c r="Z1002" s="13"/>
      <c r="AA1002" s="13"/>
      <c r="AB1002" s="13"/>
      <c r="AC1002" s="13"/>
      <c r="AD1002" s="13"/>
      <c r="AE1002" s="13"/>
      <c r="AT1002" s="237" t="s">
        <v>177</v>
      </c>
      <c r="AU1002" s="237" t="s">
        <v>87</v>
      </c>
      <c r="AV1002" s="13" t="s">
        <v>87</v>
      </c>
      <c r="AW1002" s="13" t="s">
        <v>5</v>
      </c>
      <c r="AX1002" s="13" t="s">
        <v>77</v>
      </c>
      <c r="AY1002" s="237" t="s">
        <v>162</v>
      </c>
    </row>
    <row r="1003" s="13" customFormat="1">
      <c r="A1003" s="13"/>
      <c r="B1003" s="227"/>
      <c r="C1003" s="228"/>
      <c r="D1003" s="219" t="s">
        <v>177</v>
      </c>
      <c r="E1003" s="229" t="s">
        <v>20</v>
      </c>
      <c r="F1003" s="230" t="s">
        <v>1222</v>
      </c>
      <c r="G1003" s="228"/>
      <c r="H1003" s="231">
        <v>-325.81</v>
      </c>
      <c r="I1003" s="232"/>
      <c r="J1003" s="232"/>
      <c r="K1003" s="228"/>
      <c r="L1003" s="228"/>
      <c r="M1003" s="233"/>
      <c r="N1003" s="234"/>
      <c r="O1003" s="235"/>
      <c r="P1003" s="235"/>
      <c r="Q1003" s="235"/>
      <c r="R1003" s="235"/>
      <c r="S1003" s="235"/>
      <c r="T1003" s="235"/>
      <c r="U1003" s="235"/>
      <c r="V1003" s="235"/>
      <c r="W1003" s="235"/>
      <c r="X1003" s="235"/>
      <c r="Y1003" s="236"/>
      <c r="Z1003" s="13"/>
      <c r="AA1003" s="13"/>
      <c r="AB1003" s="13"/>
      <c r="AC1003" s="13"/>
      <c r="AD1003" s="13"/>
      <c r="AE1003" s="13"/>
      <c r="AT1003" s="237" t="s">
        <v>177</v>
      </c>
      <c r="AU1003" s="237" t="s">
        <v>87</v>
      </c>
      <c r="AV1003" s="13" t="s">
        <v>87</v>
      </c>
      <c r="AW1003" s="13" t="s">
        <v>5</v>
      </c>
      <c r="AX1003" s="13" t="s">
        <v>77</v>
      </c>
      <c r="AY1003" s="237" t="s">
        <v>162</v>
      </c>
    </row>
    <row r="1004" s="13" customFormat="1">
      <c r="A1004" s="13"/>
      <c r="B1004" s="227"/>
      <c r="C1004" s="228"/>
      <c r="D1004" s="219" t="s">
        <v>177</v>
      </c>
      <c r="E1004" s="229" t="s">
        <v>20</v>
      </c>
      <c r="F1004" s="230" t="s">
        <v>1223</v>
      </c>
      <c r="G1004" s="228"/>
      <c r="H1004" s="231">
        <v>-366.55000000000001</v>
      </c>
      <c r="I1004" s="232"/>
      <c r="J1004" s="232"/>
      <c r="K1004" s="228"/>
      <c r="L1004" s="228"/>
      <c r="M1004" s="233"/>
      <c r="N1004" s="234"/>
      <c r="O1004" s="235"/>
      <c r="P1004" s="235"/>
      <c r="Q1004" s="235"/>
      <c r="R1004" s="235"/>
      <c r="S1004" s="235"/>
      <c r="T1004" s="235"/>
      <c r="U1004" s="235"/>
      <c r="V1004" s="235"/>
      <c r="W1004" s="235"/>
      <c r="X1004" s="235"/>
      <c r="Y1004" s="236"/>
      <c r="Z1004" s="13"/>
      <c r="AA1004" s="13"/>
      <c r="AB1004" s="13"/>
      <c r="AC1004" s="13"/>
      <c r="AD1004" s="13"/>
      <c r="AE1004" s="13"/>
      <c r="AT1004" s="237" t="s">
        <v>177</v>
      </c>
      <c r="AU1004" s="237" t="s">
        <v>87</v>
      </c>
      <c r="AV1004" s="13" t="s">
        <v>87</v>
      </c>
      <c r="AW1004" s="13" t="s">
        <v>5</v>
      </c>
      <c r="AX1004" s="13" t="s">
        <v>77</v>
      </c>
      <c r="AY1004" s="237" t="s">
        <v>162</v>
      </c>
    </row>
    <row r="1005" s="13" customFormat="1">
      <c r="A1005" s="13"/>
      <c r="B1005" s="227"/>
      <c r="C1005" s="228"/>
      <c r="D1005" s="219" t="s">
        <v>177</v>
      </c>
      <c r="E1005" s="229" t="s">
        <v>20</v>
      </c>
      <c r="F1005" s="230" t="s">
        <v>1224</v>
      </c>
      <c r="G1005" s="228"/>
      <c r="H1005" s="231">
        <v>496.30000000000001</v>
      </c>
      <c r="I1005" s="232"/>
      <c r="J1005" s="232"/>
      <c r="K1005" s="228"/>
      <c r="L1005" s="228"/>
      <c r="M1005" s="233"/>
      <c r="N1005" s="234"/>
      <c r="O1005" s="235"/>
      <c r="P1005" s="235"/>
      <c r="Q1005" s="235"/>
      <c r="R1005" s="235"/>
      <c r="S1005" s="235"/>
      <c r="T1005" s="235"/>
      <c r="U1005" s="235"/>
      <c r="V1005" s="235"/>
      <c r="W1005" s="235"/>
      <c r="X1005" s="235"/>
      <c r="Y1005" s="236"/>
      <c r="Z1005" s="13"/>
      <c r="AA1005" s="13"/>
      <c r="AB1005" s="13"/>
      <c r="AC1005" s="13"/>
      <c r="AD1005" s="13"/>
      <c r="AE1005" s="13"/>
      <c r="AT1005" s="237" t="s">
        <v>177</v>
      </c>
      <c r="AU1005" s="237" t="s">
        <v>87</v>
      </c>
      <c r="AV1005" s="13" t="s">
        <v>87</v>
      </c>
      <c r="AW1005" s="13" t="s">
        <v>5</v>
      </c>
      <c r="AX1005" s="13" t="s">
        <v>77</v>
      </c>
      <c r="AY1005" s="237" t="s">
        <v>162</v>
      </c>
    </row>
    <row r="1006" s="13" customFormat="1">
      <c r="A1006" s="13"/>
      <c r="B1006" s="227"/>
      <c r="C1006" s="228"/>
      <c r="D1006" s="219" t="s">
        <v>177</v>
      </c>
      <c r="E1006" s="229" t="s">
        <v>20</v>
      </c>
      <c r="F1006" s="230" t="s">
        <v>1225</v>
      </c>
      <c r="G1006" s="228"/>
      <c r="H1006" s="231">
        <v>181.77000000000001</v>
      </c>
      <c r="I1006" s="232"/>
      <c r="J1006" s="232"/>
      <c r="K1006" s="228"/>
      <c r="L1006" s="228"/>
      <c r="M1006" s="233"/>
      <c r="N1006" s="234"/>
      <c r="O1006" s="235"/>
      <c r="P1006" s="235"/>
      <c r="Q1006" s="235"/>
      <c r="R1006" s="235"/>
      <c r="S1006" s="235"/>
      <c r="T1006" s="235"/>
      <c r="U1006" s="235"/>
      <c r="V1006" s="235"/>
      <c r="W1006" s="235"/>
      <c r="X1006" s="235"/>
      <c r="Y1006" s="236"/>
      <c r="Z1006" s="13"/>
      <c r="AA1006" s="13"/>
      <c r="AB1006" s="13"/>
      <c r="AC1006" s="13"/>
      <c r="AD1006" s="13"/>
      <c r="AE1006" s="13"/>
      <c r="AT1006" s="237" t="s">
        <v>177</v>
      </c>
      <c r="AU1006" s="237" t="s">
        <v>87</v>
      </c>
      <c r="AV1006" s="13" t="s">
        <v>87</v>
      </c>
      <c r="AW1006" s="13" t="s">
        <v>5</v>
      </c>
      <c r="AX1006" s="13" t="s">
        <v>77</v>
      </c>
      <c r="AY1006" s="237" t="s">
        <v>162</v>
      </c>
    </row>
    <row r="1007" s="13" customFormat="1">
      <c r="A1007" s="13"/>
      <c r="B1007" s="227"/>
      <c r="C1007" s="228"/>
      <c r="D1007" s="219" t="s">
        <v>177</v>
      </c>
      <c r="E1007" s="229" t="s">
        <v>20</v>
      </c>
      <c r="F1007" s="230" t="s">
        <v>300</v>
      </c>
      <c r="G1007" s="228"/>
      <c r="H1007" s="231">
        <v>-87.400000000000006</v>
      </c>
      <c r="I1007" s="232"/>
      <c r="J1007" s="232"/>
      <c r="K1007" s="228"/>
      <c r="L1007" s="228"/>
      <c r="M1007" s="233"/>
      <c r="N1007" s="234"/>
      <c r="O1007" s="235"/>
      <c r="P1007" s="235"/>
      <c r="Q1007" s="235"/>
      <c r="R1007" s="235"/>
      <c r="S1007" s="235"/>
      <c r="T1007" s="235"/>
      <c r="U1007" s="235"/>
      <c r="V1007" s="235"/>
      <c r="W1007" s="235"/>
      <c r="X1007" s="235"/>
      <c r="Y1007" s="236"/>
      <c r="Z1007" s="13"/>
      <c r="AA1007" s="13"/>
      <c r="AB1007" s="13"/>
      <c r="AC1007" s="13"/>
      <c r="AD1007" s="13"/>
      <c r="AE1007" s="13"/>
      <c r="AT1007" s="237" t="s">
        <v>177</v>
      </c>
      <c r="AU1007" s="237" t="s">
        <v>87</v>
      </c>
      <c r="AV1007" s="13" t="s">
        <v>87</v>
      </c>
      <c r="AW1007" s="13" t="s">
        <v>5</v>
      </c>
      <c r="AX1007" s="13" t="s">
        <v>77</v>
      </c>
      <c r="AY1007" s="237" t="s">
        <v>162</v>
      </c>
    </row>
    <row r="1008" s="13" customFormat="1">
      <c r="A1008" s="13"/>
      <c r="B1008" s="227"/>
      <c r="C1008" s="228"/>
      <c r="D1008" s="219" t="s">
        <v>177</v>
      </c>
      <c r="E1008" s="229" t="s">
        <v>20</v>
      </c>
      <c r="F1008" s="230" t="s">
        <v>301</v>
      </c>
      <c r="G1008" s="228"/>
      <c r="H1008" s="231">
        <v>-115.16</v>
      </c>
      <c r="I1008" s="232"/>
      <c r="J1008" s="232"/>
      <c r="K1008" s="228"/>
      <c r="L1008" s="228"/>
      <c r="M1008" s="233"/>
      <c r="N1008" s="234"/>
      <c r="O1008" s="235"/>
      <c r="P1008" s="235"/>
      <c r="Q1008" s="235"/>
      <c r="R1008" s="235"/>
      <c r="S1008" s="235"/>
      <c r="T1008" s="235"/>
      <c r="U1008" s="235"/>
      <c r="V1008" s="235"/>
      <c r="W1008" s="235"/>
      <c r="X1008" s="235"/>
      <c r="Y1008" s="236"/>
      <c r="Z1008" s="13"/>
      <c r="AA1008" s="13"/>
      <c r="AB1008" s="13"/>
      <c r="AC1008" s="13"/>
      <c r="AD1008" s="13"/>
      <c r="AE1008" s="13"/>
      <c r="AT1008" s="237" t="s">
        <v>177</v>
      </c>
      <c r="AU1008" s="237" t="s">
        <v>87</v>
      </c>
      <c r="AV1008" s="13" t="s">
        <v>87</v>
      </c>
      <c r="AW1008" s="13" t="s">
        <v>5</v>
      </c>
      <c r="AX1008" s="13" t="s">
        <v>77</v>
      </c>
      <c r="AY1008" s="237" t="s">
        <v>162</v>
      </c>
    </row>
    <row r="1009" s="13" customFormat="1">
      <c r="A1009" s="13"/>
      <c r="B1009" s="227"/>
      <c r="C1009" s="228"/>
      <c r="D1009" s="219" t="s">
        <v>177</v>
      </c>
      <c r="E1009" s="229" t="s">
        <v>20</v>
      </c>
      <c r="F1009" s="230" t="s">
        <v>1226</v>
      </c>
      <c r="G1009" s="228"/>
      <c r="H1009" s="231">
        <v>-4.8899999999999997</v>
      </c>
      <c r="I1009" s="232"/>
      <c r="J1009" s="232"/>
      <c r="K1009" s="228"/>
      <c r="L1009" s="228"/>
      <c r="M1009" s="233"/>
      <c r="N1009" s="234"/>
      <c r="O1009" s="235"/>
      <c r="P1009" s="235"/>
      <c r="Q1009" s="235"/>
      <c r="R1009" s="235"/>
      <c r="S1009" s="235"/>
      <c r="T1009" s="235"/>
      <c r="U1009" s="235"/>
      <c r="V1009" s="235"/>
      <c r="W1009" s="235"/>
      <c r="X1009" s="235"/>
      <c r="Y1009" s="236"/>
      <c r="Z1009" s="13"/>
      <c r="AA1009" s="13"/>
      <c r="AB1009" s="13"/>
      <c r="AC1009" s="13"/>
      <c r="AD1009" s="13"/>
      <c r="AE1009" s="13"/>
      <c r="AT1009" s="237" t="s">
        <v>177</v>
      </c>
      <c r="AU1009" s="237" t="s">
        <v>87</v>
      </c>
      <c r="AV1009" s="13" t="s">
        <v>87</v>
      </c>
      <c r="AW1009" s="13" t="s">
        <v>5</v>
      </c>
      <c r="AX1009" s="13" t="s">
        <v>77</v>
      </c>
      <c r="AY1009" s="237" t="s">
        <v>162</v>
      </c>
    </row>
    <row r="1010" s="15" customFormat="1">
      <c r="A1010" s="15"/>
      <c r="B1010" s="248"/>
      <c r="C1010" s="249"/>
      <c r="D1010" s="219" t="s">
        <v>177</v>
      </c>
      <c r="E1010" s="250" t="s">
        <v>20</v>
      </c>
      <c r="F1010" s="251" t="s">
        <v>195</v>
      </c>
      <c r="G1010" s="249"/>
      <c r="H1010" s="252">
        <v>4010.360000000001</v>
      </c>
      <c r="I1010" s="253"/>
      <c r="J1010" s="253"/>
      <c r="K1010" s="249"/>
      <c r="L1010" s="249"/>
      <c r="M1010" s="254"/>
      <c r="N1010" s="255"/>
      <c r="O1010" s="256"/>
      <c r="P1010" s="256"/>
      <c r="Q1010" s="256"/>
      <c r="R1010" s="256"/>
      <c r="S1010" s="256"/>
      <c r="T1010" s="256"/>
      <c r="U1010" s="256"/>
      <c r="V1010" s="256"/>
      <c r="W1010" s="256"/>
      <c r="X1010" s="256"/>
      <c r="Y1010" s="257"/>
      <c r="Z1010" s="15"/>
      <c r="AA1010" s="15"/>
      <c r="AB1010" s="15"/>
      <c r="AC1010" s="15"/>
      <c r="AD1010" s="15"/>
      <c r="AE1010" s="15"/>
      <c r="AT1010" s="258" t="s">
        <v>177</v>
      </c>
      <c r="AU1010" s="258" t="s">
        <v>87</v>
      </c>
      <c r="AV1010" s="15" t="s">
        <v>169</v>
      </c>
      <c r="AW1010" s="15" t="s">
        <v>5</v>
      </c>
      <c r="AX1010" s="15" t="s">
        <v>85</v>
      </c>
      <c r="AY1010" s="258" t="s">
        <v>162</v>
      </c>
    </row>
    <row r="1011" s="2" customFormat="1">
      <c r="A1011" s="40"/>
      <c r="B1011" s="41"/>
      <c r="C1011" s="42"/>
      <c r="D1011" s="219" t="s">
        <v>219</v>
      </c>
      <c r="E1011" s="42"/>
      <c r="F1011" s="259" t="s">
        <v>305</v>
      </c>
      <c r="G1011" s="42"/>
      <c r="H1011" s="42"/>
      <c r="I1011" s="42"/>
      <c r="J1011" s="42"/>
      <c r="K1011" s="42"/>
      <c r="L1011" s="42"/>
      <c r="M1011" s="46"/>
      <c r="N1011" s="222"/>
      <c r="O1011" s="223"/>
      <c r="P1011" s="86"/>
      <c r="Q1011" s="86"/>
      <c r="R1011" s="86"/>
      <c r="S1011" s="86"/>
      <c r="T1011" s="86"/>
      <c r="U1011" s="86"/>
      <c r="V1011" s="86"/>
      <c r="W1011" s="86"/>
      <c r="X1011" s="86"/>
      <c r="Y1011" s="87"/>
      <c r="Z1011" s="40"/>
      <c r="AA1011" s="40"/>
      <c r="AB1011" s="40"/>
      <c r="AC1011" s="40"/>
      <c r="AD1011" s="40"/>
      <c r="AE1011" s="40"/>
      <c r="AU1011" s="19" t="s">
        <v>87</v>
      </c>
    </row>
    <row r="1012" s="2" customFormat="1">
      <c r="A1012" s="40"/>
      <c r="B1012" s="41"/>
      <c r="C1012" s="42"/>
      <c r="D1012" s="219" t="s">
        <v>219</v>
      </c>
      <c r="E1012" s="42"/>
      <c r="F1012" s="260" t="s">
        <v>95</v>
      </c>
      <c r="G1012" s="42"/>
      <c r="H1012" s="261">
        <v>295.5</v>
      </c>
      <c r="I1012" s="42"/>
      <c r="J1012" s="42"/>
      <c r="K1012" s="42"/>
      <c r="L1012" s="42"/>
      <c r="M1012" s="46"/>
      <c r="N1012" s="222"/>
      <c r="O1012" s="223"/>
      <c r="P1012" s="86"/>
      <c r="Q1012" s="86"/>
      <c r="R1012" s="86"/>
      <c r="S1012" s="86"/>
      <c r="T1012" s="86"/>
      <c r="U1012" s="86"/>
      <c r="V1012" s="86"/>
      <c r="W1012" s="86"/>
      <c r="X1012" s="86"/>
      <c r="Y1012" s="87"/>
      <c r="Z1012" s="40"/>
      <c r="AA1012" s="40"/>
      <c r="AB1012" s="40"/>
      <c r="AC1012" s="40"/>
      <c r="AD1012" s="40"/>
      <c r="AE1012" s="40"/>
      <c r="AU1012" s="19" t="s">
        <v>87</v>
      </c>
    </row>
    <row r="1013" s="2" customFormat="1">
      <c r="A1013" s="40"/>
      <c r="B1013" s="41"/>
      <c r="C1013" s="42"/>
      <c r="D1013" s="219" t="s">
        <v>219</v>
      </c>
      <c r="E1013" s="42"/>
      <c r="F1013" s="259" t="s">
        <v>220</v>
      </c>
      <c r="G1013" s="42"/>
      <c r="H1013" s="42"/>
      <c r="I1013" s="42"/>
      <c r="J1013" s="42"/>
      <c r="K1013" s="42"/>
      <c r="L1013" s="42"/>
      <c r="M1013" s="46"/>
      <c r="N1013" s="222"/>
      <c r="O1013" s="223"/>
      <c r="P1013" s="86"/>
      <c r="Q1013" s="86"/>
      <c r="R1013" s="86"/>
      <c r="S1013" s="86"/>
      <c r="T1013" s="86"/>
      <c r="U1013" s="86"/>
      <c r="V1013" s="86"/>
      <c r="W1013" s="86"/>
      <c r="X1013" s="86"/>
      <c r="Y1013" s="87"/>
      <c r="Z1013" s="40"/>
      <c r="AA1013" s="40"/>
      <c r="AB1013" s="40"/>
      <c r="AC1013" s="40"/>
      <c r="AD1013" s="40"/>
      <c r="AE1013" s="40"/>
      <c r="AU1013" s="19" t="s">
        <v>87</v>
      </c>
    </row>
    <row r="1014" s="2" customFormat="1">
      <c r="A1014" s="40"/>
      <c r="B1014" s="41"/>
      <c r="C1014" s="42"/>
      <c r="D1014" s="219" t="s">
        <v>219</v>
      </c>
      <c r="E1014" s="42"/>
      <c r="F1014" s="260" t="s">
        <v>91</v>
      </c>
      <c r="G1014" s="42"/>
      <c r="H1014" s="261">
        <v>465.10000000000002</v>
      </c>
      <c r="I1014" s="42"/>
      <c r="J1014" s="42"/>
      <c r="K1014" s="42"/>
      <c r="L1014" s="42"/>
      <c r="M1014" s="46"/>
      <c r="N1014" s="222"/>
      <c r="O1014" s="223"/>
      <c r="P1014" s="86"/>
      <c r="Q1014" s="86"/>
      <c r="R1014" s="86"/>
      <c r="S1014" s="86"/>
      <c r="T1014" s="86"/>
      <c r="U1014" s="86"/>
      <c r="V1014" s="86"/>
      <c r="W1014" s="86"/>
      <c r="X1014" s="86"/>
      <c r="Y1014" s="87"/>
      <c r="Z1014" s="40"/>
      <c r="AA1014" s="40"/>
      <c r="AB1014" s="40"/>
      <c r="AC1014" s="40"/>
      <c r="AD1014" s="40"/>
      <c r="AE1014" s="40"/>
      <c r="AU1014" s="19" t="s">
        <v>87</v>
      </c>
    </row>
    <row r="1015" s="2" customFormat="1" ht="24.15" customHeight="1">
      <c r="A1015" s="40"/>
      <c r="B1015" s="41"/>
      <c r="C1015" s="205" t="s">
        <v>1227</v>
      </c>
      <c r="D1015" s="205" t="s">
        <v>164</v>
      </c>
      <c r="E1015" s="206" t="s">
        <v>1228</v>
      </c>
      <c r="F1015" s="207" t="s">
        <v>1229</v>
      </c>
      <c r="G1015" s="208" t="s">
        <v>90</v>
      </c>
      <c r="H1015" s="209">
        <v>894.91999999999996</v>
      </c>
      <c r="I1015" s="210"/>
      <c r="J1015" s="210"/>
      <c r="K1015" s="211">
        <f>ROUND(P1015*H1015,2)</f>
        <v>0</v>
      </c>
      <c r="L1015" s="207" t="s">
        <v>168</v>
      </c>
      <c r="M1015" s="46"/>
      <c r="N1015" s="212" t="s">
        <v>20</v>
      </c>
      <c r="O1015" s="213" t="s">
        <v>46</v>
      </c>
      <c r="P1015" s="214">
        <f>I1015+J1015</f>
        <v>0</v>
      </c>
      <c r="Q1015" s="214">
        <f>ROUND(I1015*H1015,2)</f>
        <v>0</v>
      </c>
      <c r="R1015" s="214">
        <f>ROUND(J1015*H1015,2)</f>
        <v>0</v>
      </c>
      <c r="S1015" s="86"/>
      <c r="T1015" s="215">
        <f>S1015*H1015</f>
        <v>0</v>
      </c>
      <c r="U1015" s="215">
        <v>0</v>
      </c>
      <c r="V1015" s="215">
        <f>U1015*H1015</f>
        <v>0</v>
      </c>
      <c r="W1015" s="215">
        <v>0</v>
      </c>
      <c r="X1015" s="215">
        <f>W1015*H1015</f>
        <v>0</v>
      </c>
      <c r="Y1015" s="216" t="s">
        <v>20</v>
      </c>
      <c r="Z1015" s="40"/>
      <c r="AA1015" s="40"/>
      <c r="AB1015" s="40"/>
      <c r="AC1015" s="40"/>
      <c r="AD1015" s="40"/>
      <c r="AE1015" s="40"/>
      <c r="AR1015" s="217" t="s">
        <v>290</v>
      </c>
      <c r="AT1015" s="217" t="s">
        <v>164</v>
      </c>
      <c r="AU1015" s="217" t="s">
        <v>87</v>
      </c>
      <c r="AY1015" s="19" t="s">
        <v>162</v>
      </c>
      <c r="BE1015" s="218">
        <f>IF(O1015="základní",K1015,0)</f>
        <v>0</v>
      </c>
      <c r="BF1015" s="218">
        <f>IF(O1015="snížená",K1015,0)</f>
        <v>0</v>
      </c>
      <c r="BG1015" s="218">
        <f>IF(O1015="zákl. přenesená",K1015,0)</f>
        <v>0</v>
      </c>
      <c r="BH1015" s="218">
        <f>IF(O1015="sníž. přenesená",K1015,0)</f>
        <v>0</v>
      </c>
      <c r="BI1015" s="218">
        <f>IF(O1015="nulová",K1015,0)</f>
        <v>0</v>
      </c>
      <c r="BJ1015" s="19" t="s">
        <v>85</v>
      </c>
      <c r="BK1015" s="218">
        <f>ROUND(P1015*H1015,2)</f>
        <v>0</v>
      </c>
      <c r="BL1015" s="19" t="s">
        <v>290</v>
      </c>
      <c r="BM1015" s="217" t="s">
        <v>1230</v>
      </c>
    </row>
    <row r="1016" s="2" customFormat="1">
      <c r="A1016" s="40"/>
      <c r="B1016" s="41"/>
      <c r="C1016" s="42"/>
      <c r="D1016" s="219" t="s">
        <v>171</v>
      </c>
      <c r="E1016" s="42"/>
      <c r="F1016" s="220" t="s">
        <v>1231</v>
      </c>
      <c r="G1016" s="42"/>
      <c r="H1016" s="42"/>
      <c r="I1016" s="221"/>
      <c r="J1016" s="221"/>
      <c r="K1016" s="42"/>
      <c r="L1016" s="42"/>
      <c r="M1016" s="46"/>
      <c r="N1016" s="222"/>
      <c r="O1016" s="223"/>
      <c r="P1016" s="86"/>
      <c r="Q1016" s="86"/>
      <c r="R1016" s="86"/>
      <c r="S1016" s="86"/>
      <c r="T1016" s="86"/>
      <c r="U1016" s="86"/>
      <c r="V1016" s="86"/>
      <c r="W1016" s="86"/>
      <c r="X1016" s="86"/>
      <c r="Y1016" s="87"/>
      <c r="Z1016" s="40"/>
      <c r="AA1016" s="40"/>
      <c r="AB1016" s="40"/>
      <c r="AC1016" s="40"/>
      <c r="AD1016" s="40"/>
      <c r="AE1016" s="40"/>
      <c r="AT1016" s="19" t="s">
        <v>171</v>
      </c>
      <c r="AU1016" s="19" t="s">
        <v>87</v>
      </c>
    </row>
    <row r="1017" s="2" customFormat="1">
      <c r="A1017" s="40"/>
      <c r="B1017" s="41"/>
      <c r="C1017" s="42"/>
      <c r="D1017" s="224" t="s">
        <v>173</v>
      </c>
      <c r="E1017" s="42"/>
      <c r="F1017" s="225" t="s">
        <v>1232</v>
      </c>
      <c r="G1017" s="42"/>
      <c r="H1017" s="42"/>
      <c r="I1017" s="221"/>
      <c r="J1017" s="221"/>
      <c r="K1017" s="42"/>
      <c r="L1017" s="42"/>
      <c r="M1017" s="46"/>
      <c r="N1017" s="222"/>
      <c r="O1017" s="223"/>
      <c r="P1017" s="86"/>
      <c r="Q1017" s="86"/>
      <c r="R1017" s="86"/>
      <c r="S1017" s="86"/>
      <c r="T1017" s="86"/>
      <c r="U1017" s="86"/>
      <c r="V1017" s="86"/>
      <c r="W1017" s="86"/>
      <c r="X1017" s="86"/>
      <c r="Y1017" s="87"/>
      <c r="Z1017" s="40"/>
      <c r="AA1017" s="40"/>
      <c r="AB1017" s="40"/>
      <c r="AC1017" s="40"/>
      <c r="AD1017" s="40"/>
      <c r="AE1017" s="40"/>
      <c r="AT1017" s="19" t="s">
        <v>173</v>
      </c>
      <c r="AU1017" s="19" t="s">
        <v>87</v>
      </c>
    </row>
    <row r="1018" s="2" customFormat="1">
      <c r="A1018" s="40"/>
      <c r="B1018" s="41"/>
      <c r="C1018" s="42"/>
      <c r="D1018" s="219" t="s">
        <v>175</v>
      </c>
      <c r="E1018" s="42"/>
      <c r="F1018" s="226" t="s">
        <v>1171</v>
      </c>
      <c r="G1018" s="42"/>
      <c r="H1018" s="42"/>
      <c r="I1018" s="221"/>
      <c r="J1018" s="221"/>
      <c r="K1018" s="42"/>
      <c r="L1018" s="42"/>
      <c r="M1018" s="46"/>
      <c r="N1018" s="222"/>
      <c r="O1018" s="223"/>
      <c r="P1018" s="86"/>
      <c r="Q1018" s="86"/>
      <c r="R1018" s="86"/>
      <c r="S1018" s="86"/>
      <c r="T1018" s="86"/>
      <c r="U1018" s="86"/>
      <c r="V1018" s="86"/>
      <c r="W1018" s="86"/>
      <c r="X1018" s="86"/>
      <c r="Y1018" s="87"/>
      <c r="Z1018" s="40"/>
      <c r="AA1018" s="40"/>
      <c r="AB1018" s="40"/>
      <c r="AC1018" s="40"/>
      <c r="AD1018" s="40"/>
      <c r="AE1018" s="40"/>
      <c r="AT1018" s="19" t="s">
        <v>175</v>
      </c>
      <c r="AU1018" s="19" t="s">
        <v>87</v>
      </c>
    </row>
    <row r="1019" s="13" customFormat="1">
      <c r="A1019" s="13"/>
      <c r="B1019" s="227"/>
      <c r="C1019" s="228"/>
      <c r="D1019" s="219" t="s">
        <v>177</v>
      </c>
      <c r="E1019" s="229" t="s">
        <v>20</v>
      </c>
      <c r="F1019" s="230" t="s">
        <v>1233</v>
      </c>
      <c r="G1019" s="228"/>
      <c r="H1019" s="231">
        <v>325.81</v>
      </c>
      <c r="I1019" s="232"/>
      <c r="J1019" s="232"/>
      <c r="K1019" s="228"/>
      <c r="L1019" s="228"/>
      <c r="M1019" s="233"/>
      <c r="N1019" s="234"/>
      <c r="O1019" s="235"/>
      <c r="P1019" s="235"/>
      <c r="Q1019" s="235"/>
      <c r="R1019" s="235"/>
      <c r="S1019" s="235"/>
      <c r="T1019" s="235"/>
      <c r="U1019" s="235"/>
      <c r="V1019" s="235"/>
      <c r="W1019" s="235"/>
      <c r="X1019" s="235"/>
      <c r="Y1019" s="236"/>
      <c r="Z1019" s="13"/>
      <c r="AA1019" s="13"/>
      <c r="AB1019" s="13"/>
      <c r="AC1019" s="13"/>
      <c r="AD1019" s="13"/>
      <c r="AE1019" s="13"/>
      <c r="AT1019" s="237" t="s">
        <v>177</v>
      </c>
      <c r="AU1019" s="237" t="s">
        <v>87</v>
      </c>
      <c r="AV1019" s="13" t="s">
        <v>87</v>
      </c>
      <c r="AW1019" s="13" t="s">
        <v>5</v>
      </c>
      <c r="AX1019" s="13" t="s">
        <v>77</v>
      </c>
      <c r="AY1019" s="237" t="s">
        <v>162</v>
      </c>
    </row>
    <row r="1020" s="13" customFormat="1">
      <c r="A1020" s="13"/>
      <c r="B1020" s="227"/>
      <c r="C1020" s="228"/>
      <c r="D1020" s="219" t="s">
        <v>177</v>
      </c>
      <c r="E1020" s="229" t="s">
        <v>20</v>
      </c>
      <c r="F1020" s="230" t="s">
        <v>1234</v>
      </c>
      <c r="G1020" s="228"/>
      <c r="H1020" s="231">
        <v>366.55000000000001</v>
      </c>
      <c r="I1020" s="232"/>
      <c r="J1020" s="232"/>
      <c r="K1020" s="228"/>
      <c r="L1020" s="228"/>
      <c r="M1020" s="233"/>
      <c r="N1020" s="234"/>
      <c r="O1020" s="235"/>
      <c r="P1020" s="235"/>
      <c r="Q1020" s="235"/>
      <c r="R1020" s="235"/>
      <c r="S1020" s="235"/>
      <c r="T1020" s="235"/>
      <c r="U1020" s="235"/>
      <c r="V1020" s="235"/>
      <c r="W1020" s="235"/>
      <c r="X1020" s="235"/>
      <c r="Y1020" s="236"/>
      <c r="Z1020" s="13"/>
      <c r="AA1020" s="13"/>
      <c r="AB1020" s="13"/>
      <c r="AC1020" s="13"/>
      <c r="AD1020" s="13"/>
      <c r="AE1020" s="13"/>
      <c r="AT1020" s="237" t="s">
        <v>177</v>
      </c>
      <c r="AU1020" s="237" t="s">
        <v>87</v>
      </c>
      <c r="AV1020" s="13" t="s">
        <v>87</v>
      </c>
      <c r="AW1020" s="13" t="s">
        <v>5</v>
      </c>
      <c r="AX1020" s="13" t="s">
        <v>77</v>
      </c>
      <c r="AY1020" s="237" t="s">
        <v>162</v>
      </c>
    </row>
    <row r="1021" s="13" customFormat="1">
      <c r="A1021" s="13"/>
      <c r="B1021" s="227"/>
      <c r="C1021" s="228"/>
      <c r="D1021" s="219" t="s">
        <v>177</v>
      </c>
      <c r="E1021" s="229" t="s">
        <v>20</v>
      </c>
      <c r="F1021" s="230" t="s">
        <v>314</v>
      </c>
      <c r="G1021" s="228"/>
      <c r="H1021" s="231">
        <v>87.400000000000006</v>
      </c>
      <c r="I1021" s="232"/>
      <c r="J1021" s="232"/>
      <c r="K1021" s="228"/>
      <c r="L1021" s="228"/>
      <c r="M1021" s="233"/>
      <c r="N1021" s="234"/>
      <c r="O1021" s="235"/>
      <c r="P1021" s="235"/>
      <c r="Q1021" s="235"/>
      <c r="R1021" s="235"/>
      <c r="S1021" s="235"/>
      <c r="T1021" s="235"/>
      <c r="U1021" s="235"/>
      <c r="V1021" s="235"/>
      <c r="W1021" s="235"/>
      <c r="X1021" s="235"/>
      <c r="Y1021" s="236"/>
      <c r="Z1021" s="13"/>
      <c r="AA1021" s="13"/>
      <c r="AB1021" s="13"/>
      <c r="AC1021" s="13"/>
      <c r="AD1021" s="13"/>
      <c r="AE1021" s="13"/>
      <c r="AT1021" s="237" t="s">
        <v>177</v>
      </c>
      <c r="AU1021" s="237" t="s">
        <v>87</v>
      </c>
      <c r="AV1021" s="13" t="s">
        <v>87</v>
      </c>
      <c r="AW1021" s="13" t="s">
        <v>5</v>
      </c>
      <c r="AX1021" s="13" t="s">
        <v>77</v>
      </c>
      <c r="AY1021" s="237" t="s">
        <v>162</v>
      </c>
    </row>
    <row r="1022" s="13" customFormat="1">
      <c r="A1022" s="13"/>
      <c r="B1022" s="227"/>
      <c r="C1022" s="228"/>
      <c r="D1022" s="219" t="s">
        <v>177</v>
      </c>
      <c r="E1022" s="229" t="s">
        <v>20</v>
      </c>
      <c r="F1022" s="230" t="s">
        <v>315</v>
      </c>
      <c r="G1022" s="228"/>
      <c r="H1022" s="231">
        <v>115.16</v>
      </c>
      <c r="I1022" s="232"/>
      <c r="J1022" s="232"/>
      <c r="K1022" s="228"/>
      <c r="L1022" s="228"/>
      <c r="M1022" s="233"/>
      <c r="N1022" s="234"/>
      <c r="O1022" s="235"/>
      <c r="P1022" s="235"/>
      <c r="Q1022" s="235"/>
      <c r="R1022" s="235"/>
      <c r="S1022" s="235"/>
      <c r="T1022" s="235"/>
      <c r="U1022" s="235"/>
      <c r="V1022" s="235"/>
      <c r="W1022" s="235"/>
      <c r="X1022" s="235"/>
      <c r="Y1022" s="236"/>
      <c r="Z1022" s="13"/>
      <c r="AA1022" s="13"/>
      <c r="AB1022" s="13"/>
      <c r="AC1022" s="13"/>
      <c r="AD1022" s="13"/>
      <c r="AE1022" s="13"/>
      <c r="AT1022" s="237" t="s">
        <v>177</v>
      </c>
      <c r="AU1022" s="237" t="s">
        <v>87</v>
      </c>
      <c r="AV1022" s="13" t="s">
        <v>87</v>
      </c>
      <c r="AW1022" s="13" t="s">
        <v>5</v>
      </c>
      <c r="AX1022" s="13" t="s">
        <v>77</v>
      </c>
      <c r="AY1022" s="237" t="s">
        <v>162</v>
      </c>
    </row>
    <row r="1023" s="15" customFormat="1">
      <c r="A1023" s="15"/>
      <c r="B1023" s="248"/>
      <c r="C1023" s="249"/>
      <c r="D1023" s="219" t="s">
        <v>177</v>
      </c>
      <c r="E1023" s="250" t="s">
        <v>20</v>
      </c>
      <c r="F1023" s="251" t="s">
        <v>195</v>
      </c>
      <c r="G1023" s="249"/>
      <c r="H1023" s="252">
        <v>894.91999999999996</v>
      </c>
      <c r="I1023" s="253"/>
      <c r="J1023" s="253"/>
      <c r="K1023" s="249"/>
      <c r="L1023" s="249"/>
      <c r="M1023" s="254"/>
      <c r="N1023" s="255"/>
      <c r="O1023" s="256"/>
      <c r="P1023" s="256"/>
      <c r="Q1023" s="256"/>
      <c r="R1023" s="256"/>
      <c r="S1023" s="256"/>
      <c r="T1023" s="256"/>
      <c r="U1023" s="256"/>
      <c r="V1023" s="256"/>
      <c r="W1023" s="256"/>
      <c r="X1023" s="256"/>
      <c r="Y1023" s="257"/>
      <c r="Z1023" s="15"/>
      <c r="AA1023" s="15"/>
      <c r="AB1023" s="15"/>
      <c r="AC1023" s="15"/>
      <c r="AD1023" s="15"/>
      <c r="AE1023" s="15"/>
      <c r="AT1023" s="258" t="s">
        <v>177</v>
      </c>
      <c r="AU1023" s="258" t="s">
        <v>87</v>
      </c>
      <c r="AV1023" s="15" t="s">
        <v>169</v>
      </c>
      <c r="AW1023" s="15" t="s">
        <v>5</v>
      </c>
      <c r="AX1023" s="15" t="s">
        <v>85</v>
      </c>
      <c r="AY1023" s="258" t="s">
        <v>162</v>
      </c>
    </row>
    <row r="1024" s="2" customFormat="1" ht="24.15" customHeight="1">
      <c r="A1024" s="40"/>
      <c r="B1024" s="41"/>
      <c r="C1024" s="205" t="s">
        <v>1235</v>
      </c>
      <c r="D1024" s="205" t="s">
        <v>164</v>
      </c>
      <c r="E1024" s="206" t="s">
        <v>1236</v>
      </c>
      <c r="F1024" s="207" t="s">
        <v>1237</v>
      </c>
      <c r="G1024" s="208" t="s">
        <v>90</v>
      </c>
      <c r="H1024" s="209">
        <v>4010.3600000000001</v>
      </c>
      <c r="I1024" s="210"/>
      <c r="J1024" s="210"/>
      <c r="K1024" s="211">
        <f>ROUND(P1024*H1024,2)</f>
        <v>0</v>
      </c>
      <c r="L1024" s="207" t="s">
        <v>168</v>
      </c>
      <c r="M1024" s="46"/>
      <c r="N1024" s="212" t="s">
        <v>20</v>
      </c>
      <c r="O1024" s="213" t="s">
        <v>46</v>
      </c>
      <c r="P1024" s="214">
        <f>I1024+J1024</f>
        <v>0</v>
      </c>
      <c r="Q1024" s="214">
        <f>ROUND(I1024*H1024,2)</f>
        <v>0</v>
      </c>
      <c r="R1024" s="214">
        <f>ROUND(J1024*H1024,2)</f>
        <v>0</v>
      </c>
      <c r="S1024" s="86"/>
      <c r="T1024" s="215">
        <f>S1024*H1024</f>
        <v>0</v>
      </c>
      <c r="U1024" s="215">
        <v>0.001</v>
      </c>
      <c r="V1024" s="215">
        <f>U1024*H1024</f>
        <v>4.0103600000000004</v>
      </c>
      <c r="W1024" s="215">
        <v>0.00031</v>
      </c>
      <c r="X1024" s="215">
        <f>W1024*H1024</f>
        <v>1.2432116</v>
      </c>
      <c r="Y1024" s="216" t="s">
        <v>20</v>
      </c>
      <c r="Z1024" s="40"/>
      <c r="AA1024" s="40"/>
      <c r="AB1024" s="40"/>
      <c r="AC1024" s="40"/>
      <c r="AD1024" s="40"/>
      <c r="AE1024" s="40"/>
      <c r="AR1024" s="217" t="s">
        <v>290</v>
      </c>
      <c r="AT1024" s="217" t="s">
        <v>164</v>
      </c>
      <c r="AU1024" s="217" t="s">
        <v>87</v>
      </c>
      <c r="AY1024" s="19" t="s">
        <v>162</v>
      </c>
      <c r="BE1024" s="218">
        <f>IF(O1024="základní",K1024,0)</f>
        <v>0</v>
      </c>
      <c r="BF1024" s="218">
        <f>IF(O1024="snížená",K1024,0)</f>
        <v>0</v>
      </c>
      <c r="BG1024" s="218">
        <f>IF(O1024="zákl. přenesená",K1024,0)</f>
        <v>0</v>
      </c>
      <c r="BH1024" s="218">
        <f>IF(O1024="sníž. přenesená",K1024,0)</f>
        <v>0</v>
      </c>
      <c r="BI1024" s="218">
        <f>IF(O1024="nulová",K1024,0)</f>
        <v>0</v>
      </c>
      <c r="BJ1024" s="19" t="s">
        <v>85</v>
      </c>
      <c r="BK1024" s="218">
        <f>ROUND(P1024*H1024,2)</f>
        <v>0</v>
      </c>
      <c r="BL1024" s="19" t="s">
        <v>290</v>
      </c>
      <c r="BM1024" s="217" t="s">
        <v>1238</v>
      </c>
    </row>
    <row r="1025" s="2" customFormat="1">
      <c r="A1025" s="40"/>
      <c r="B1025" s="41"/>
      <c r="C1025" s="42"/>
      <c r="D1025" s="219" t="s">
        <v>171</v>
      </c>
      <c r="E1025" s="42"/>
      <c r="F1025" s="220" t="s">
        <v>1239</v>
      </c>
      <c r="G1025" s="42"/>
      <c r="H1025" s="42"/>
      <c r="I1025" s="221"/>
      <c r="J1025" s="221"/>
      <c r="K1025" s="42"/>
      <c r="L1025" s="42"/>
      <c r="M1025" s="46"/>
      <c r="N1025" s="222"/>
      <c r="O1025" s="223"/>
      <c r="P1025" s="86"/>
      <c r="Q1025" s="86"/>
      <c r="R1025" s="86"/>
      <c r="S1025" s="86"/>
      <c r="T1025" s="86"/>
      <c r="U1025" s="86"/>
      <c r="V1025" s="86"/>
      <c r="W1025" s="86"/>
      <c r="X1025" s="86"/>
      <c r="Y1025" s="87"/>
      <c r="Z1025" s="40"/>
      <c r="AA1025" s="40"/>
      <c r="AB1025" s="40"/>
      <c r="AC1025" s="40"/>
      <c r="AD1025" s="40"/>
      <c r="AE1025" s="40"/>
      <c r="AT1025" s="19" t="s">
        <v>171</v>
      </c>
      <c r="AU1025" s="19" t="s">
        <v>87</v>
      </c>
    </row>
    <row r="1026" s="2" customFormat="1">
      <c r="A1026" s="40"/>
      <c r="B1026" s="41"/>
      <c r="C1026" s="42"/>
      <c r="D1026" s="224" t="s">
        <v>173</v>
      </c>
      <c r="E1026" s="42"/>
      <c r="F1026" s="225" t="s">
        <v>1240</v>
      </c>
      <c r="G1026" s="42"/>
      <c r="H1026" s="42"/>
      <c r="I1026" s="221"/>
      <c r="J1026" s="221"/>
      <c r="K1026" s="42"/>
      <c r="L1026" s="42"/>
      <c r="M1026" s="46"/>
      <c r="N1026" s="222"/>
      <c r="O1026" s="223"/>
      <c r="P1026" s="86"/>
      <c r="Q1026" s="86"/>
      <c r="R1026" s="86"/>
      <c r="S1026" s="86"/>
      <c r="T1026" s="86"/>
      <c r="U1026" s="86"/>
      <c r="V1026" s="86"/>
      <c r="W1026" s="86"/>
      <c r="X1026" s="86"/>
      <c r="Y1026" s="87"/>
      <c r="Z1026" s="40"/>
      <c r="AA1026" s="40"/>
      <c r="AB1026" s="40"/>
      <c r="AC1026" s="40"/>
      <c r="AD1026" s="40"/>
      <c r="AE1026" s="40"/>
      <c r="AT1026" s="19" t="s">
        <v>173</v>
      </c>
      <c r="AU1026" s="19" t="s">
        <v>87</v>
      </c>
    </row>
    <row r="1027" s="2" customFormat="1">
      <c r="A1027" s="40"/>
      <c r="B1027" s="41"/>
      <c r="C1027" s="42"/>
      <c r="D1027" s="219" t="s">
        <v>175</v>
      </c>
      <c r="E1027" s="42"/>
      <c r="F1027" s="226" t="s">
        <v>1171</v>
      </c>
      <c r="G1027" s="42"/>
      <c r="H1027" s="42"/>
      <c r="I1027" s="221"/>
      <c r="J1027" s="221"/>
      <c r="K1027" s="42"/>
      <c r="L1027" s="42"/>
      <c r="M1027" s="46"/>
      <c r="N1027" s="222"/>
      <c r="O1027" s="223"/>
      <c r="P1027" s="86"/>
      <c r="Q1027" s="86"/>
      <c r="R1027" s="86"/>
      <c r="S1027" s="86"/>
      <c r="T1027" s="86"/>
      <c r="U1027" s="86"/>
      <c r="V1027" s="86"/>
      <c r="W1027" s="86"/>
      <c r="X1027" s="86"/>
      <c r="Y1027" s="87"/>
      <c r="Z1027" s="40"/>
      <c r="AA1027" s="40"/>
      <c r="AB1027" s="40"/>
      <c r="AC1027" s="40"/>
      <c r="AD1027" s="40"/>
      <c r="AE1027" s="40"/>
      <c r="AT1027" s="19" t="s">
        <v>175</v>
      </c>
      <c r="AU1027" s="19" t="s">
        <v>87</v>
      </c>
    </row>
    <row r="1028" s="13" customFormat="1">
      <c r="A1028" s="13"/>
      <c r="B1028" s="227"/>
      <c r="C1028" s="228"/>
      <c r="D1028" s="219" t="s">
        <v>177</v>
      </c>
      <c r="E1028" s="229" t="s">
        <v>20</v>
      </c>
      <c r="F1028" s="230" t="s">
        <v>1220</v>
      </c>
      <c r="G1028" s="228"/>
      <c r="H1028" s="231">
        <v>2507.1300000000001</v>
      </c>
      <c r="I1028" s="232"/>
      <c r="J1028" s="232"/>
      <c r="K1028" s="228"/>
      <c r="L1028" s="228"/>
      <c r="M1028" s="233"/>
      <c r="N1028" s="234"/>
      <c r="O1028" s="235"/>
      <c r="P1028" s="235"/>
      <c r="Q1028" s="235"/>
      <c r="R1028" s="235"/>
      <c r="S1028" s="235"/>
      <c r="T1028" s="235"/>
      <c r="U1028" s="235"/>
      <c r="V1028" s="235"/>
      <c r="W1028" s="235"/>
      <c r="X1028" s="235"/>
      <c r="Y1028" s="236"/>
      <c r="Z1028" s="13"/>
      <c r="AA1028" s="13"/>
      <c r="AB1028" s="13"/>
      <c r="AC1028" s="13"/>
      <c r="AD1028" s="13"/>
      <c r="AE1028" s="13"/>
      <c r="AT1028" s="237" t="s">
        <v>177</v>
      </c>
      <c r="AU1028" s="237" t="s">
        <v>87</v>
      </c>
      <c r="AV1028" s="13" t="s">
        <v>87</v>
      </c>
      <c r="AW1028" s="13" t="s">
        <v>5</v>
      </c>
      <c r="AX1028" s="13" t="s">
        <v>77</v>
      </c>
      <c r="AY1028" s="237" t="s">
        <v>162</v>
      </c>
    </row>
    <row r="1029" s="13" customFormat="1">
      <c r="A1029" s="13"/>
      <c r="B1029" s="227"/>
      <c r="C1029" s="228"/>
      <c r="D1029" s="219" t="s">
        <v>177</v>
      </c>
      <c r="E1029" s="229" t="s">
        <v>20</v>
      </c>
      <c r="F1029" s="230" t="s">
        <v>1221</v>
      </c>
      <c r="G1029" s="228"/>
      <c r="H1029" s="231">
        <v>1724.97</v>
      </c>
      <c r="I1029" s="232"/>
      <c r="J1029" s="232"/>
      <c r="K1029" s="228"/>
      <c r="L1029" s="228"/>
      <c r="M1029" s="233"/>
      <c r="N1029" s="234"/>
      <c r="O1029" s="235"/>
      <c r="P1029" s="235"/>
      <c r="Q1029" s="235"/>
      <c r="R1029" s="235"/>
      <c r="S1029" s="235"/>
      <c r="T1029" s="235"/>
      <c r="U1029" s="235"/>
      <c r="V1029" s="235"/>
      <c r="W1029" s="235"/>
      <c r="X1029" s="235"/>
      <c r="Y1029" s="236"/>
      <c r="Z1029" s="13"/>
      <c r="AA1029" s="13"/>
      <c r="AB1029" s="13"/>
      <c r="AC1029" s="13"/>
      <c r="AD1029" s="13"/>
      <c r="AE1029" s="13"/>
      <c r="AT1029" s="237" t="s">
        <v>177</v>
      </c>
      <c r="AU1029" s="237" t="s">
        <v>87</v>
      </c>
      <c r="AV1029" s="13" t="s">
        <v>87</v>
      </c>
      <c r="AW1029" s="13" t="s">
        <v>5</v>
      </c>
      <c r="AX1029" s="13" t="s">
        <v>77</v>
      </c>
      <c r="AY1029" s="237" t="s">
        <v>162</v>
      </c>
    </row>
    <row r="1030" s="13" customFormat="1">
      <c r="A1030" s="13"/>
      <c r="B1030" s="227"/>
      <c r="C1030" s="228"/>
      <c r="D1030" s="219" t="s">
        <v>177</v>
      </c>
      <c r="E1030" s="229" t="s">
        <v>20</v>
      </c>
      <c r="F1030" s="230" t="s">
        <v>1222</v>
      </c>
      <c r="G1030" s="228"/>
      <c r="H1030" s="231">
        <v>-325.81</v>
      </c>
      <c r="I1030" s="232"/>
      <c r="J1030" s="232"/>
      <c r="K1030" s="228"/>
      <c r="L1030" s="228"/>
      <c r="M1030" s="233"/>
      <c r="N1030" s="234"/>
      <c r="O1030" s="235"/>
      <c r="P1030" s="235"/>
      <c r="Q1030" s="235"/>
      <c r="R1030" s="235"/>
      <c r="S1030" s="235"/>
      <c r="T1030" s="235"/>
      <c r="U1030" s="235"/>
      <c r="V1030" s="235"/>
      <c r="W1030" s="235"/>
      <c r="X1030" s="235"/>
      <c r="Y1030" s="236"/>
      <c r="Z1030" s="13"/>
      <c r="AA1030" s="13"/>
      <c r="AB1030" s="13"/>
      <c r="AC1030" s="13"/>
      <c r="AD1030" s="13"/>
      <c r="AE1030" s="13"/>
      <c r="AT1030" s="237" t="s">
        <v>177</v>
      </c>
      <c r="AU1030" s="237" t="s">
        <v>87</v>
      </c>
      <c r="AV1030" s="13" t="s">
        <v>87</v>
      </c>
      <c r="AW1030" s="13" t="s">
        <v>5</v>
      </c>
      <c r="AX1030" s="13" t="s">
        <v>77</v>
      </c>
      <c r="AY1030" s="237" t="s">
        <v>162</v>
      </c>
    </row>
    <row r="1031" s="13" customFormat="1">
      <c r="A1031" s="13"/>
      <c r="B1031" s="227"/>
      <c r="C1031" s="228"/>
      <c r="D1031" s="219" t="s">
        <v>177</v>
      </c>
      <c r="E1031" s="229" t="s">
        <v>20</v>
      </c>
      <c r="F1031" s="230" t="s">
        <v>1223</v>
      </c>
      <c r="G1031" s="228"/>
      <c r="H1031" s="231">
        <v>-366.55000000000001</v>
      </c>
      <c r="I1031" s="232"/>
      <c r="J1031" s="232"/>
      <c r="K1031" s="228"/>
      <c r="L1031" s="228"/>
      <c r="M1031" s="233"/>
      <c r="N1031" s="234"/>
      <c r="O1031" s="235"/>
      <c r="P1031" s="235"/>
      <c r="Q1031" s="235"/>
      <c r="R1031" s="235"/>
      <c r="S1031" s="235"/>
      <c r="T1031" s="235"/>
      <c r="U1031" s="235"/>
      <c r="V1031" s="235"/>
      <c r="W1031" s="235"/>
      <c r="X1031" s="235"/>
      <c r="Y1031" s="236"/>
      <c r="Z1031" s="13"/>
      <c r="AA1031" s="13"/>
      <c r="AB1031" s="13"/>
      <c r="AC1031" s="13"/>
      <c r="AD1031" s="13"/>
      <c r="AE1031" s="13"/>
      <c r="AT1031" s="237" t="s">
        <v>177</v>
      </c>
      <c r="AU1031" s="237" t="s">
        <v>87</v>
      </c>
      <c r="AV1031" s="13" t="s">
        <v>87</v>
      </c>
      <c r="AW1031" s="13" t="s">
        <v>5</v>
      </c>
      <c r="AX1031" s="13" t="s">
        <v>77</v>
      </c>
      <c r="AY1031" s="237" t="s">
        <v>162</v>
      </c>
    </row>
    <row r="1032" s="13" customFormat="1">
      <c r="A1032" s="13"/>
      <c r="B1032" s="227"/>
      <c r="C1032" s="228"/>
      <c r="D1032" s="219" t="s">
        <v>177</v>
      </c>
      <c r="E1032" s="229" t="s">
        <v>20</v>
      </c>
      <c r="F1032" s="230" t="s">
        <v>1224</v>
      </c>
      <c r="G1032" s="228"/>
      <c r="H1032" s="231">
        <v>496.30000000000001</v>
      </c>
      <c r="I1032" s="232"/>
      <c r="J1032" s="232"/>
      <c r="K1032" s="228"/>
      <c r="L1032" s="228"/>
      <c r="M1032" s="233"/>
      <c r="N1032" s="234"/>
      <c r="O1032" s="235"/>
      <c r="P1032" s="235"/>
      <c r="Q1032" s="235"/>
      <c r="R1032" s="235"/>
      <c r="S1032" s="235"/>
      <c r="T1032" s="235"/>
      <c r="U1032" s="235"/>
      <c r="V1032" s="235"/>
      <c r="W1032" s="235"/>
      <c r="X1032" s="235"/>
      <c r="Y1032" s="236"/>
      <c r="Z1032" s="13"/>
      <c r="AA1032" s="13"/>
      <c r="AB1032" s="13"/>
      <c r="AC1032" s="13"/>
      <c r="AD1032" s="13"/>
      <c r="AE1032" s="13"/>
      <c r="AT1032" s="237" t="s">
        <v>177</v>
      </c>
      <c r="AU1032" s="237" t="s">
        <v>87</v>
      </c>
      <c r="AV1032" s="13" t="s">
        <v>87</v>
      </c>
      <c r="AW1032" s="13" t="s">
        <v>5</v>
      </c>
      <c r="AX1032" s="13" t="s">
        <v>77</v>
      </c>
      <c r="AY1032" s="237" t="s">
        <v>162</v>
      </c>
    </row>
    <row r="1033" s="13" customFormat="1">
      <c r="A1033" s="13"/>
      <c r="B1033" s="227"/>
      <c r="C1033" s="228"/>
      <c r="D1033" s="219" t="s">
        <v>177</v>
      </c>
      <c r="E1033" s="229" t="s">
        <v>20</v>
      </c>
      <c r="F1033" s="230" t="s">
        <v>1225</v>
      </c>
      <c r="G1033" s="228"/>
      <c r="H1033" s="231">
        <v>181.77000000000001</v>
      </c>
      <c r="I1033" s="232"/>
      <c r="J1033" s="232"/>
      <c r="K1033" s="228"/>
      <c r="L1033" s="228"/>
      <c r="M1033" s="233"/>
      <c r="N1033" s="234"/>
      <c r="O1033" s="235"/>
      <c r="P1033" s="235"/>
      <c r="Q1033" s="235"/>
      <c r="R1033" s="235"/>
      <c r="S1033" s="235"/>
      <c r="T1033" s="235"/>
      <c r="U1033" s="235"/>
      <c r="V1033" s="235"/>
      <c r="W1033" s="235"/>
      <c r="X1033" s="235"/>
      <c r="Y1033" s="236"/>
      <c r="Z1033" s="13"/>
      <c r="AA1033" s="13"/>
      <c r="AB1033" s="13"/>
      <c r="AC1033" s="13"/>
      <c r="AD1033" s="13"/>
      <c r="AE1033" s="13"/>
      <c r="AT1033" s="237" t="s">
        <v>177</v>
      </c>
      <c r="AU1033" s="237" t="s">
        <v>87</v>
      </c>
      <c r="AV1033" s="13" t="s">
        <v>87</v>
      </c>
      <c r="AW1033" s="13" t="s">
        <v>5</v>
      </c>
      <c r="AX1033" s="13" t="s">
        <v>77</v>
      </c>
      <c r="AY1033" s="237" t="s">
        <v>162</v>
      </c>
    </row>
    <row r="1034" s="13" customFormat="1">
      <c r="A1034" s="13"/>
      <c r="B1034" s="227"/>
      <c r="C1034" s="228"/>
      <c r="D1034" s="219" t="s">
        <v>177</v>
      </c>
      <c r="E1034" s="229" t="s">
        <v>20</v>
      </c>
      <c r="F1034" s="230" t="s">
        <v>300</v>
      </c>
      <c r="G1034" s="228"/>
      <c r="H1034" s="231">
        <v>-87.400000000000006</v>
      </c>
      <c r="I1034" s="232"/>
      <c r="J1034" s="232"/>
      <c r="K1034" s="228"/>
      <c r="L1034" s="228"/>
      <c r="M1034" s="233"/>
      <c r="N1034" s="234"/>
      <c r="O1034" s="235"/>
      <c r="P1034" s="235"/>
      <c r="Q1034" s="235"/>
      <c r="R1034" s="235"/>
      <c r="S1034" s="235"/>
      <c r="T1034" s="235"/>
      <c r="U1034" s="235"/>
      <c r="V1034" s="235"/>
      <c r="W1034" s="235"/>
      <c r="X1034" s="235"/>
      <c r="Y1034" s="236"/>
      <c r="Z1034" s="13"/>
      <c r="AA1034" s="13"/>
      <c r="AB1034" s="13"/>
      <c r="AC1034" s="13"/>
      <c r="AD1034" s="13"/>
      <c r="AE1034" s="13"/>
      <c r="AT1034" s="237" t="s">
        <v>177</v>
      </c>
      <c r="AU1034" s="237" t="s">
        <v>87</v>
      </c>
      <c r="AV1034" s="13" t="s">
        <v>87</v>
      </c>
      <c r="AW1034" s="13" t="s">
        <v>5</v>
      </c>
      <c r="AX1034" s="13" t="s">
        <v>77</v>
      </c>
      <c r="AY1034" s="237" t="s">
        <v>162</v>
      </c>
    </row>
    <row r="1035" s="13" customFormat="1">
      <c r="A1035" s="13"/>
      <c r="B1035" s="227"/>
      <c r="C1035" s="228"/>
      <c r="D1035" s="219" t="s">
        <v>177</v>
      </c>
      <c r="E1035" s="229" t="s">
        <v>20</v>
      </c>
      <c r="F1035" s="230" t="s">
        <v>301</v>
      </c>
      <c r="G1035" s="228"/>
      <c r="H1035" s="231">
        <v>-115.16</v>
      </c>
      <c r="I1035" s="232"/>
      <c r="J1035" s="232"/>
      <c r="K1035" s="228"/>
      <c r="L1035" s="228"/>
      <c r="M1035" s="233"/>
      <c r="N1035" s="234"/>
      <c r="O1035" s="235"/>
      <c r="P1035" s="235"/>
      <c r="Q1035" s="235"/>
      <c r="R1035" s="235"/>
      <c r="S1035" s="235"/>
      <c r="T1035" s="235"/>
      <c r="U1035" s="235"/>
      <c r="V1035" s="235"/>
      <c r="W1035" s="235"/>
      <c r="X1035" s="235"/>
      <c r="Y1035" s="236"/>
      <c r="Z1035" s="13"/>
      <c r="AA1035" s="13"/>
      <c r="AB1035" s="13"/>
      <c r="AC1035" s="13"/>
      <c r="AD1035" s="13"/>
      <c r="AE1035" s="13"/>
      <c r="AT1035" s="237" t="s">
        <v>177</v>
      </c>
      <c r="AU1035" s="237" t="s">
        <v>87</v>
      </c>
      <c r="AV1035" s="13" t="s">
        <v>87</v>
      </c>
      <c r="AW1035" s="13" t="s">
        <v>5</v>
      </c>
      <c r="AX1035" s="13" t="s">
        <v>77</v>
      </c>
      <c r="AY1035" s="237" t="s">
        <v>162</v>
      </c>
    </row>
    <row r="1036" s="13" customFormat="1">
      <c r="A1036" s="13"/>
      <c r="B1036" s="227"/>
      <c r="C1036" s="228"/>
      <c r="D1036" s="219" t="s">
        <v>177</v>
      </c>
      <c r="E1036" s="229" t="s">
        <v>20</v>
      </c>
      <c r="F1036" s="230" t="s">
        <v>1226</v>
      </c>
      <c r="G1036" s="228"/>
      <c r="H1036" s="231">
        <v>-4.8899999999999997</v>
      </c>
      <c r="I1036" s="232"/>
      <c r="J1036" s="232"/>
      <c r="K1036" s="228"/>
      <c r="L1036" s="228"/>
      <c r="M1036" s="233"/>
      <c r="N1036" s="234"/>
      <c r="O1036" s="235"/>
      <c r="P1036" s="235"/>
      <c r="Q1036" s="235"/>
      <c r="R1036" s="235"/>
      <c r="S1036" s="235"/>
      <c r="T1036" s="235"/>
      <c r="U1036" s="235"/>
      <c r="V1036" s="235"/>
      <c r="W1036" s="235"/>
      <c r="X1036" s="235"/>
      <c r="Y1036" s="236"/>
      <c r="Z1036" s="13"/>
      <c r="AA1036" s="13"/>
      <c r="AB1036" s="13"/>
      <c r="AC1036" s="13"/>
      <c r="AD1036" s="13"/>
      <c r="AE1036" s="13"/>
      <c r="AT1036" s="237" t="s">
        <v>177</v>
      </c>
      <c r="AU1036" s="237" t="s">
        <v>87</v>
      </c>
      <c r="AV1036" s="13" t="s">
        <v>87</v>
      </c>
      <c r="AW1036" s="13" t="s">
        <v>5</v>
      </c>
      <c r="AX1036" s="13" t="s">
        <v>77</v>
      </c>
      <c r="AY1036" s="237" t="s">
        <v>162</v>
      </c>
    </row>
    <row r="1037" s="15" customFormat="1">
      <c r="A1037" s="15"/>
      <c r="B1037" s="248"/>
      <c r="C1037" s="249"/>
      <c r="D1037" s="219" t="s">
        <v>177</v>
      </c>
      <c r="E1037" s="250" t="s">
        <v>20</v>
      </c>
      <c r="F1037" s="251" t="s">
        <v>195</v>
      </c>
      <c r="G1037" s="249"/>
      <c r="H1037" s="252">
        <v>4010.360000000001</v>
      </c>
      <c r="I1037" s="253"/>
      <c r="J1037" s="253"/>
      <c r="K1037" s="249"/>
      <c r="L1037" s="249"/>
      <c r="M1037" s="254"/>
      <c r="N1037" s="255"/>
      <c r="O1037" s="256"/>
      <c r="P1037" s="256"/>
      <c r="Q1037" s="256"/>
      <c r="R1037" s="256"/>
      <c r="S1037" s="256"/>
      <c r="T1037" s="256"/>
      <c r="U1037" s="256"/>
      <c r="V1037" s="256"/>
      <c r="W1037" s="256"/>
      <c r="X1037" s="256"/>
      <c r="Y1037" s="257"/>
      <c r="Z1037" s="15"/>
      <c r="AA1037" s="15"/>
      <c r="AB1037" s="15"/>
      <c r="AC1037" s="15"/>
      <c r="AD1037" s="15"/>
      <c r="AE1037" s="15"/>
      <c r="AT1037" s="258" t="s">
        <v>177</v>
      </c>
      <c r="AU1037" s="258" t="s">
        <v>87</v>
      </c>
      <c r="AV1037" s="15" t="s">
        <v>169</v>
      </c>
      <c r="AW1037" s="15" t="s">
        <v>5</v>
      </c>
      <c r="AX1037" s="15" t="s">
        <v>85</v>
      </c>
      <c r="AY1037" s="258" t="s">
        <v>162</v>
      </c>
    </row>
    <row r="1038" s="2" customFormat="1">
      <c r="A1038" s="40"/>
      <c r="B1038" s="41"/>
      <c r="C1038" s="42"/>
      <c r="D1038" s="219" t="s">
        <v>219</v>
      </c>
      <c r="E1038" s="42"/>
      <c r="F1038" s="259" t="s">
        <v>305</v>
      </c>
      <c r="G1038" s="42"/>
      <c r="H1038" s="42"/>
      <c r="I1038" s="42"/>
      <c r="J1038" s="42"/>
      <c r="K1038" s="42"/>
      <c r="L1038" s="42"/>
      <c r="M1038" s="46"/>
      <c r="N1038" s="222"/>
      <c r="O1038" s="223"/>
      <c r="P1038" s="86"/>
      <c r="Q1038" s="86"/>
      <c r="R1038" s="86"/>
      <c r="S1038" s="86"/>
      <c r="T1038" s="86"/>
      <c r="U1038" s="86"/>
      <c r="V1038" s="86"/>
      <c r="W1038" s="86"/>
      <c r="X1038" s="86"/>
      <c r="Y1038" s="87"/>
      <c r="Z1038" s="40"/>
      <c r="AA1038" s="40"/>
      <c r="AB1038" s="40"/>
      <c r="AC1038" s="40"/>
      <c r="AD1038" s="40"/>
      <c r="AE1038" s="40"/>
      <c r="AU1038" s="19" t="s">
        <v>87</v>
      </c>
    </row>
    <row r="1039" s="2" customFormat="1">
      <c r="A1039" s="40"/>
      <c r="B1039" s="41"/>
      <c r="C1039" s="42"/>
      <c r="D1039" s="219" t="s">
        <v>219</v>
      </c>
      <c r="E1039" s="42"/>
      <c r="F1039" s="260" t="s">
        <v>95</v>
      </c>
      <c r="G1039" s="42"/>
      <c r="H1039" s="261">
        <v>295.5</v>
      </c>
      <c r="I1039" s="42"/>
      <c r="J1039" s="42"/>
      <c r="K1039" s="42"/>
      <c r="L1039" s="42"/>
      <c r="M1039" s="46"/>
      <c r="N1039" s="222"/>
      <c r="O1039" s="223"/>
      <c r="P1039" s="86"/>
      <c r="Q1039" s="86"/>
      <c r="R1039" s="86"/>
      <c r="S1039" s="86"/>
      <c r="T1039" s="86"/>
      <c r="U1039" s="86"/>
      <c r="V1039" s="86"/>
      <c r="W1039" s="86"/>
      <c r="X1039" s="86"/>
      <c r="Y1039" s="87"/>
      <c r="Z1039" s="40"/>
      <c r="AA1039" s="40"/>
      <c r="AB1039" s="40"/>
      <c r="AC1039" s="40"/>
      <c r="AD1039" s="40"/>
      <c r="AE1039" s="40"/>
      <c r="AU1039" s="19" t="s">
        <v>87</v>
      </c>
    </row>
    <row r="1040" s="2" customFormat="1">
      <c r="A1040" s="40"/>
      <c r="B1040" s="41"/>
      <c r="C1040" s="42"/>
      <c r="D1040" s="219" t="s">
        <v>219</v>
      </c>
      <c r="E1040" s="42"/>
      <c r="F1040" s="259" t="s">
        <v>220</v>
      </c>
      <c r="G1040" s="42"/>
      <c r="H1040" s="42"/>
      <c r="I1040" s="42"/>
      <c r="J1040" s="42"/>
      <c r="K1040" s="42"/>
      <c r="L1040" s="42"/>
      <c r="M1040" s="46"/>
      <c r="N1040" s="222"/>
      <c r="O1040" s="223"/>
      <c r="P1040" s="86"/>
      <c r="Q1040" s="86"/>
      <c r="R1040" s="86"/>
      <c r="S1040" s="86"/>
      <c r="T1040" s="86"/>
      <c r="U1040" s="86"/>
      <c r="V1040" s="86"/>
      <c r="W1040" s="86"/>
      <c r="X1040" s="86"/>
      <c r="Y1040" s="87"/>
      <c r="Z1040" s="40"/>
      <c r="AA1040" s="40"/>
      <c r="AB1040" s="40"/>
      <c r="AC1040" s="40"/>
      <c r="AD1040" s="40"/>
      <c r="AE1040" s="40"/>
      <c r="AU1040" s="19" t="s">
        <v>87</v>
      </c>
    </row>
    <row r="1041" s="2" customFormat="1">
      <c r="A1041" s="40"/>
      <c r="B1041" s="41"/>
      <c r="C1041" s="42"/>
      <c r="D1041" s="219" t="s">
        <v>219</v>
      </c>
      <c r="E1041" s="42"/>
      <c r="F1041" s="260" t="s">
        <v>91</v>
      </c>
      <c r="G1041" s="42"/>
      <c r="H1041" s="261">
        <v>465.10000000000002</v>
      </c>
      <c r="I1041" s="42"/>
      <c r="J1041" s="42"/>
      <c r="K1041" s="42"/>
      <c r="L1041" s="42"/>
      <c r="M1041" s="46"/>
      <c r="N1041" s="222"/>
      <c r="O1041" s="223"/>
      <c r="P1041" s="86"/>
      <c r="Q1041" s="86"/>
      <c r="R1041" s="86"/>
      <c r="S1041" s="86"/>
      <c r="T1041" s="86"/>
      <c r="U1041" s="86"/>
      <c r="V1041" s="86"/>
      <c r="W1041" s="86"/>
      <c r="X1041" s="86"/>
      <c r="Y1041" s="87"/>
      <c r="Z1041" s="40"/>
      <c r="AA1041" s="40"/>
      <c r="AB1041" s="40"/>
      <c r="AC1041" s="40"/>
      <c r="AD1041" s="40"/>
      <c r="AE1041" s="40"/>
      <c r="AU1041" s="19" t="s">
        <v>87</v>
      </c>
    </row>
    <row r="1042" s="2" customFormat="1" ht="24.15" customHeight="1">
      <c r="A1042" s="40"/>
      <c r="B1042" s="41"/>
      <c r="C1042" s="205" t="s">
        <v>1241</v>
      </c>
      <c r="D1042" s="205" t="s">
        <v>164</v>
      </c>
      <c r="E1042" s="206" t="s">
        <v>1242</v>
      </c>
      <c r="F1042" s="207" t="s">
        <v>1243</v>
      </c>
      <c r="G1042" s="208" t="s">
        <v>90</v>
      </c>
      <c r="H1042" s="209">
        <v>894.91999999999996</v>
      </c>
      <c r="I1042" s="210"/>
      <c r="J1042" s="210"/>
      <c r="K1042" s="211">
        <f>ROUND(P1042*H1042,2)</f>
        <v>0</v>
      </c>
      <c r="L1042" s="207" t="s">
        <v>168</v>
      </c>
      <c r="M1042" s="46"/>
      <c r="N1042" s="212" t="s">
        <v>20</v>
      </c>
      <c r="O1042" s="213" t="s">
        <v>46</v>
      </c>
      <c r="P1042" s="214">
        <f>I1042+J1042</f>
        <v>0</v>
      </c>
      <c r="Q1042" s="214">
        <f>ROUND(I1042*H1042,2)</f>
        <v>0</v>
      </c>
      <c r="R1042" s="214">
        <f>ROUND(J1042*H1042,2)</f>
        <v>0</v>
      </c>
      <c r="S1042" s="86"/>
      <c r="T1042" s="215">
        <f>S1042*H1042</f>
        <v>0</v>
      </c>
      <c r="U1042" s="215">
        <v>0.001</v>
      </c>
      <c r="V1042" s="215">
        <f>U1042*H1042</f>
        <v>0.89491999999999994</v>
      </c>
      <c r="W1042" s="215">
        <v>0.00031</v>
      </c>
      <c r="X1042" s="215">
        <f>W1042*H1042</f>
        <v>0.27742519999999998</v>
      </c>
      <c r="Y1042" s="216" t="s">
        <v>20</v>
      </c>
      <c r="Z1042" s="40"/>
      <c r="AA1042" s="40"/>
      <c r="AB1042" s="40"/>
      <c r="AC1042" s="40"/>
      <c r="AD1042" s="40"/>
      <c r="AE1042" s="40"/>
      <c r="AR1042" s="217" t="s">
        <v>290</v>
      </c>
      <c r="AT1042" s="217" t="s">
        <v>164</v>
      </c>
      <c r="AU1042" s="217" t="s">
        <v>87</v>
      </c>
      <c r="AY1042" s="19" t="s">
        <v>162</v>
      </c>
      <c r="BE1042" s="218">
        <f>IF(O1042="základní",K1042,0)</f>
        <v>0</v>
      </c>
      <c r="BF1042" s="218">
        <f>IF(O1042="snížená",K1042,0)</f>
        <v>0</v>
      </c>
      <c r="BG1042" s="218">
        <f>IF(O1042="zákl. přenesená",K1042,0)</f>
        <v>0</v>
      </c>
      <c r="BH1042" s="218">
        <f>IF(O1042="sníž. přenesená",K1042,0)</f>
        <v>0</v>
      </c>
      <c r="BI1042" s="218">
        <f>IF(O1042="nulová",K1042,0)</f>
        <v>0</v>
      </c>
      <c r="BJ1042" s="19" t="s">
        <v>85</v>
      </c>
      <c r="BK1042" s="218">
        <f>ROUND(P1042*H1042,2)</f>
        <v>0</v>
      </c>
      <c r="BL1042" s="19" t="s">
        <v>290</v>
      </c>
      <c r="BM1042" s="217" t="s">
        <v>1244</v>
      </c>
    </row>
    <row r="1043" s="2" customFormat="1">
      <c r="A1043" s="40"/>
      <c r="B1043" s="41"/>
      <c r="C1043" s="42"/>
      <c r="D1043" s="219" t="s">
        <v>171</v>
      </c>
      <c r="E1043" s="42"/>
      <c r="F1043" s="220" t="s">
        <v>1245</v>
      </c>
      <c r="G1043" s="42"/>
      <c r="H1043" s="42"/>
      <c r="I1043" s="221"/>
      <c r="J1043" s="221"/>
      <c r="K1043" s="42"/>
      <c r="L1043" s="42"/>
      <c r="M1043" s="46"/>
      <c r="N1043" s="222"/>
      <c r="O1043" s="223"/>
      <c r="P1043" s="86"/>
      <c r="Q1043" s="86"/>
      <c r="R1043" s="86"/>
      <c r="S1043" s="86"/>
      <c r="T1043" s="86"/>
      <c r="U1043" s="86"/>
      <c r="V1043" s="86"/>
      <c r="W1043" s="86"/>
      <c r="X1043" s="86"/>
      <c r="Y1043" s="87"/>
      <c r="Z1043" s="40"/>
      <c r="AA1043" s="40"/>
      <c r="AB1043" s="40"/>
      <c r="AC1043" s="40"/>
      <c r="AD1043" s="40"/>
      <c r="AE1043" s="40"/>
      <c r="AT1043" s="19" t="s">
        <v>171</v>
      </c>
      <c r="AU1043" s="19" t="s">
        <v>87</v>
      </c>
    </row>
    <row r="1044" s="2" customFormat="1">
      <c r="A1044" s="40"/>
      <c r="B1044" s="41"/>
      <c r="C1044" s="42"/>
      <c r="D1044" s="224" t="s">
        <v>173</v>
      </c>
      <c r="E1044" s="42"/>
      <c r="F1044" s="225" t="s">
        <v>1246</v>
      </c>
      <c r="G1044" s="42"/>
      <c r="H1044" s="42"/>
      <c r="I1044" s="221"/>
      <c r="J1044" s="221"/>
      <c r="K1044" s="42"/>
      <c r="L1044" s="42"/>
      <c r="M1044" s="46"/>
      <c r="N1044" s="222"/>
      <c r="O1044" s="223"/>
      <c r="P1044" s="86"/>
      <c r="Q1044" s="86"/>
      <c r="R1044" s="86"/>
      <c r="S1044" s="86"/>
      <c r="T1044" s="86"/>
      <c r="U1044" s="86"/>
      <c r="V1044" s="86"/>
      <c r="W1044" s="86"/>
      <c r="X1044" s="86"/>
      <c r="Y1044" s="87"/>
      <c r="Z1044" s="40"/>
      <c r="AA1044" s="40"/>
      <c r="AB1044" s="40"/>
      <c r="AC1044" s="40"/>
      <c r="AD1044" s="40"/>
      <c r="AE1044" s="40"/>
      <c r="AT1044" s="19" t="s">
        <v>173</v>
      </c>
      <c r="AU1044" s="19" t="s">
        <v>87</v>
      </c>
    </row>
    <row r="1045" s="2" customFormat="1">
      <c r="A1045" s="40"/>
      <c r="B1045" s="41"/>
      <c r="C1045" s="42"/>
      <c r="D1045" s="219" t="s">
        <v>175</v>
      </c>
      <c r="E1045" s="42"/>
      <c r="F1045" s="226" t="s">
        <v>1171</v>
      </c>
      <c r="G1045" s="42"/>
      <c r="H1045" s="42"/>
      <c r="I1045" s="221"/>
      <c r="J1045" s="221"/>
      <c r="K1045" s="42"/>
      <c r="L1045" s="42"/>
      <c r="M1045" s="46"/>
      <c r="N1045" s="222"/>
      <c r="O1045" s="223"/>
      <c r="P1045" s="86"/>
      <c r="Q1045" s="86"/>
      <c r="R1045" s="86"/>
      <c r="S1045" s="86"/>
      <c r="T1045" s="86"/>
      <c r="U1045" s="86"/>
      <c r="V1045" s="86"/>
      <c r="W1045" s="86"/>
      <c r="X1045" s="86"/>
      <c r="Y1045" s="87"/>
      <c r="Z1045" s="40"/>
      <c r="AA1045" s="40"/>
      <c r="AB1045" s="40"/>
      <c r="AC1045" s="40"/>
      <c r="AD1045" s="40"/>
      <c r="AE1045" s="40"/>
      <c r="AT1045" s="19" t="s">
        <v>175</v>
      </c>
      <c r="AU1045" s="19" t="s">
        <v>87</v>
      </c>
    </row>
    <row r="1046" s="13" customFormat="1">
      <c r="A1046" s="13"/>
      <c r="B1046" s="227"/>
      <c r="C1046" s="228"/>
      <c r="D1046" s="219" t="s">
        <v>177</v>
      </c>
      <c r="E1046" s="229" t="s">
        <v>20</v>
      </c>
      <c r="F1046" s="230" t="s">
        <v>1233</v>
      </c>
      <c r="G1046" s="228"/>
      <c r="H1046" s="231">
        <v>325.81</v>
      </c>
      <c r="I1046" s="232"/>
      <c r="J1046" s="232"/>
      <c r="K1046" s="228"/>
      <c r="L1046" s="228"/>
      <c r="M1046" s="233"/>
      <c r="N1046" s="234"/>
      <c r="O1046" s="235"/>
      <c r="P1046" s="235"/>
      <c r="Q1046" s="235"/>
      <c r="R1046" s="235"/>
      <c r="S1046" s="235"/>
      <c r="T1046" s="235"/>
      <c r="U1046" s="235"/>
      <c r="V1046" s="235"/>
      <c r="W1046" s="235"/>
      <c r="X1046" s="235"/>
      <c r="Y1046" s="236"/>
      <c r="Z1046" s="13"/>
      <c r="AA1046" s="13"/>
      <c r="AB1046" s="13"/>
      <c r="AC1046" s="13"/>
      <c r="AD1046" s="13"/>
      <c r="AE1046" s="13"/>
      <c r="AT1046" s="237" t="s">
        <v>177</v>
      </c>
      <c r="AU1046" s="237" t="s">
        <v>87</v>
      </c>
      <c r="AV1046" s="13" t="s">
        <v>87</v>
      </c>
      <c r="AW1046" s="13" t="s">
        <v>5</v>
      </c>
      <c r="AX1046" s="13" t="s">
        <v>77</v>
      </c>
      <c r="AY1046" s="237" t="s">
        <v>162</v>
      </c>
    </row>
    <row r="1047" s="13" customFormat="1">
      <c r="A1047" s="13"/>
      <c r="B1047" s="227"/>
      <c r="C1047" s="228"/>
      <c r="D1047" s="219" t="s">
        <v>177</v>
      </c>
      <c r="E1047" s="229" t="s">
        <v>20</v>
      </c>
      <c r="F1047" s="230" t="s">
        <v>1234</v>
      </c>
      <c r="G1047" s="228"/>
      <c r="H1047" s="231">
        <v>366.55000000000001</v>
      </c>
      <c r="I1047" s="232"/>
      <c r="J1047" s="232"/>
      <c r="K1047" s="228"/>
      <c r="L1047" s="228"/>
      <c r="M1047" s="233"/>
      <c r="N1047" s="234"/>
      <c r="O1047" s="235"/>
      <c r="P1047" s="235"/>
      <c r="Q1047" s="235"/>
      <c r="R1047" s="235"/>
      <c r="S1047" s="235"/>
      <c r="T1047" s="235"/>
      <c r="U1047" s="235"/>
      <c r="V1047" s="235"/>
      <c r="W1047" s="235"/>
      <c r="X1047" s="235"/>
      <c r="Y1047" s="236"/>
      <c r="Z1047" s="13"/>
      <c r="AA1047" s="13"/>
      <c r="AB1047" s="13"/>
      <c r="AC1047" s="13"/>
      <c r="AD1047" s="13"/>
      <c r="AE1047" s="13"/>
      <c r="AT1047" s="237" t="s">
        <v>177</v>
      </c>
      <c r="AU1047" s="237" t="s">
        <v>87</v>
      </c>
      <c r="AV1047" s="13" t="s">
        <v>87</v>
      </c>
      <c r="AW1047" s="13" t="s">
        <v>5</v>
      </c>
      <c r="AX1047" s="13" t="s">
        <v>77</v>
      </c>
      <c r="AY1047" s="237" t="s">
        <v>162</v>
      </c>
    </row>
    <row r="1048" s="13" customFormat="1">
      <c r="A1048" s="13"/>
      <c r="B1048" s="227"/>
      <c r="C1048" s="228"/>
      <c r="D1048" s="219" t="s">
        <v>177</v>
      </c>
      <c r="E1048" s="229" t="s">
        <v>20</v>
      </c>
      <c r="F1048" s="230" t="s">
        <v>314</v>
      </c>
      <c r="G1048" s="228"/>
      <c r="H1048" s="231">
        <v>87.400000000000006</v>
      </c>
      <c r="I1048" s="232"/>
      <c r="J1048" s="232"/>
      <c r="K1048" s="228"/>
      <c r="L1048" s="228"/>
      <c r="M1048" s="233"/>
      <c r="N1048" s="234"/>
      <c r="O1048" s="235"/>
      <c r="P1048" s="235"/>
      <c r="Q1048" s="235"/>
      <c r="R1048" s="235"/>
      <c r="S1048" s="235"/>
      <c r="T1048" s="235"/>
      <c r="U1048" s="235"/>
      <c r="V1048" s="235"/>
      <c r="W1048" s="235"/>
      <c r="X1048" s="235"/>
      <c r="Y1048" s="236"/>
      <c r="Z1048" s="13"/>
      <c r="AA1048" s="13"/>
      <c r="AB1048" s="13"/>
      <c r="AC1048" s="13"/>
      <c r="AD1048" s="13"/>
      <c r="AE1048" s="13"/>
      <c r="AT1048" s="237" t="s">
        <v>177</v>
      </c>
      <c r="AU1048" s="237" t="s">
        <v>87</v>
      </c>
      <c r="AV1048" s="13" t="s">
        <v>87</v>
      </c>
      <c r="AW1048" s="13" t="s">
        <v>5</v>
      </c>
      <c r="AX1048" s="13" t="s">
        <v>77</v>
      </c>
      <c r="AY1048" s="237" t="s">
        <v>162</v>
      </c>
    </row>
    <row r="1049" s="13" customFormat="1">
      <c r="A1049" s="13"/>
      <c r="B1049" s="227"/>
      <c r="C1049" s="228"/>
      <c r="D1049" s="219" t="s">
        <v>177</v>
      </c>
      <c r="E1049" s="229" t="s">
        <v>20</v>
      </c>
      <c r="F1049" s="230" t="s">
        <v>315</v>
      </c>
      <c r="G1049" s="228"/>
      <c r="H1049" s="231">
        <v>115.16</v>
      </c>
      <c r="I1049" s="232"/>
      <c r="J1049" s="232"/>
      <c r="K1049" s="228"/>
      <c r="L1049" s="228"/>
      <c r="M1049" s="233"/>
      <c r="N1049" s="234"/>
      <c r="O1049" s="235"/>
      <c r="P1049" s="235"/>
      <c r="Q1049" s="235"/>
      <c r="R1049" s="235"/>
      <c r="S1049" s="235"/>
      <c r="T1049" s="235"/>
      <c r="U1049" s="235"/>
      <c r="V1049" s="235"/>
      <c r="W1049" s="235"/>
      <c r="X1049" s="235"/>
      <c r="Y1049" s="236"/>
      <c r="Z1049" s="13"/>
      <c r="AA1049" s="13"/>
      <c r="AB1049" s="13"/>
      <c r="AC1049" s="13"/>
      <c r="AD1049" s="13"/>
      <c r="AE1049" s="13"/>
      <c r="AT1049" s="237" t="s">
        <v>177</v>
      </c>
      <c r="AU1049" s="237" t="s">
        <v>87</v>
      </c>
      <c r="AV1049" s="13" t="s">
        <v>87</v>
      </c>
      <c r="AW1049" s="13" t="s">
        <v>5</v>
      </c>
      <c r="AX1049" s="13" t="s">
        <v>77</v>
      </c>
      <c r="AY1049" s="237" t="s">
        <v>162</v>
      </c>
    </row>
    <row r="1050" s="15" customFormat="1">
      <c r="A1050" s="15"/>
      <c r="B1050" s="248"/>
      <c r="C1050" s="249"/>
      <c r="D1050" s="219" t="s">
        <v>177</v>
      </c>
      <c r="E1050" s="250" t="s">
        <v>20</v>
      </c>
      <c r="F1050" s="251" t="s">
        <v>195</v>
      </c>
      <c r="G1050" s="249"/>
      <c r="H1050" s="252">
        <v>894.91999999999996</v>
      </c>
      <c r="I1050" s="253"/>
      <c r="J1050" s="253"/>
      <c r="K1050" s="249"/>
      <c r="L1050" s="249"/>
      <c r="M1050" s="254"/>
      <c r="N1050" s="255"/>
      <c r="O1050" s="256"/>
      <c r="P1050" s="256"/>
      <c r="Q1050" s="256"/>
      <c r="R1050" s="256"/>
      <c r="S1050" s="256"/>
      <c r="T1050" s="256"/>
      <c r="U1050" s="256"/>
      <c r="V1050" s="256"/>
      <c r="W1050" s="256"/>
      <c r="X1050" s="256"/>
      <c r="Y1050" s="257"/>
      <c r="Z1050" s="15"/>
      <c r="AA1050" s="15"/>
      <c r="AB1050" s="15"/>
      <c r="AC1050" s="15"/>
      <c r="AD1050" s="15"/>
      <c r="AE1050" s="15"/>
      <c r="AT1050" s="258" t="s">
        <v>177</v>
      </c>
      <c r="AU1050" s="258" t="s">
        <v>87</v>
      </c>
      <c r="AV1050" s="15" t="s">
        <v>169</v>
      </c>
      <c r="AW1050" s="15" t="s">
        <v>5</v>
      </c>
      <c r="AX1050" s="15" t="s">
        <v>85</v>
      </c>
      <c r="AY1050" s="258" t="s">
        <v>162</v>
      </c>
    </row>
    <row r="1051" s="2" customFormat="1" ht="24.15" customHeight="1">
      <c r="A1051" s="40"/>
      <c r="B1051" s="41"/>
      <c r="C1051" s="205" t="s">
        <v>1247</v>
      </c>
      <c r="D1051" s="205" t="s">
        <v>164</v>
      </c>
      <c r="E1051" s="206" t="s">
        <v>1248</v>
      </c>
      <c r="F1051" s="207" t="s">
        <v>1249</v>
      </c>
      <c r="G1051" s="208" t="s">
        <v>90</v>
      </c>
      <c r="H1051" s="209">
        <v>4010.3600000000001</v>
      </c>
      <c r="I1051" s="210"/>
      <c r="J1051" s="210"/>
      <c r="K1051" s="211">
        <f>ROUND(P1051*H1051,2)</f>
        <v>0</v>
      </c>
      <c r="L1051" s="207" t="s">
        <v>168</v>
      </c>
      <c r="M1051" s="46"/>
      <c r="N1051" s="212" t="s">
        <v>20</v>
      </c>
      <c r="O1051" s="213" t="s">
        <v>46</v>
      </c>
      <c r="P1051" s="214">
        <f>I1051+J1051</f>
        <v>0</v>
      </c>
      <c r="Q1051" s="214">
        <f>ROUND(I1051*H1051,2)</f>
        <v>0</v>
      </c>
      <c r="R1051" s="214">
        <f>ROUND(J1051*H1051,2)</f>
        <v>0</v>
      </c>
      <c r="S1051" s="86"/>
      <c r="T1051" s="215">
        <f>S1051*H1051</f>
        <v>0</v>
      </c>
      <c r="U1051" s="215">
        <v>0</v>
      </c>
      <c r="V1051" s="215">
        <f>U1051*H1051</f>
        <v>0</v>
      </c>
      <c r="W1051" s="215">
        <v>0</v>
      </c>
      <c r="X1051" s="215">
        <f>W1051*H1051</f>
        <v>0</v>
      </c>
      <c r="Y1051" s="216" t="s">
        <v>20</v>
      </c>
      <c r="Z1051" s="40"/>
      <c r="AA1051" s="40"/>
      <c r="AB1051" s="40"/>
      <c r="AC1051" s="40"/>
      <c r="AD1051" s="40"/>
      <c r="AE1051" s="40"/>
      <c r="AR1051" s="217" t="s">
        <v>290</v>
      </c>
      <c r="AT1051" s="217" t="s">
        <v>164</v>
      </c>
      <c r="AU1051" s="217" t="s">
        <v>87</v>
      </c>
      <c r="AY1051" s="19" t="s">
        <v>162</v>
      </c>
      <c r="BE1051" s="218">
        <f>IF(O1051="základní",K1051,0)</f>
        <v>0</v>
      </c>
      <c r="BF1051" s="218">
        <f>IF(O1051="snížená",K1051,0)</f>
        <v>0</v>
      </c>
      <c r="BG1051" s="218">
        <f>IF(O1051="zákl. přenesená",K1051,0)</f>
        <v>0</v>
      </c>
      <c r="BH1051" s="218">
        <f>IF(O1051="sníž. přenesená",K1051,0)</f>
        <v>0</v>
      </c>
      <c r="BI1051" s="218">
        <f>IF(O1051="nulová",K1051,0)</f>
        <v>0</v>
      </c>
      <c r="BJ1051" s="19" t="s">
        <v>85</v>
      </c>
      <c r="BK1051" s="218">
        <f>ROUND(P1051*H1051,2)</f>
        <v>0</v>
      </c>
      <c r="BL1051" s="19" t="s">
        <v>290</v>
      </c>
      <c r="BM1051" s="217" t="s">
        <v>1250</v>
      </c>
    </row>
    <row r="1052" s="2" customFormat="1">
      <c r="A1052" s="40"/>
      <c r="B1052" s="41"/>
      <c r="C1052" s="42"/>
      <c r="D1052" s="219" t="s">
        <v>171</v>
      </c>
      <c r="E1052" s="42"/>
      <c r="F1052" s="220" t="s">
        <v>1251</v>
      </c>
      <c r="G1052" s="42"/>
      <c r="H1052" s="42"/>
      <c r="I1052" s="221"/>
      <c r="J1052" s="221"/>
      <c r="K1052" s="42"/>
      <c r="L1052" s="42"/>
      <c r="M1052" s="46"/>
      <c r="N1052" s="222"/>
      <c r="O1052" s="223"/>
      <c r="P1052" s="86"/>
      <c r="Q1052" s="86"/>
      <c r="R1052" s="86"/>
      <c r="S1052" s="86"/>
      <c r="T1052" s="86"/>
      <c r="U1052" s="86"/>
      <c r="V1052" s="86"/>
      <c r="W1052" s="86"/>
      <c r="X1052" s="86"/>
      <c r="Y1052" s="87"/>
      <c r="Z1052" s="40"/>
      <c r="AA1052" s="40"/>
      <c r="AB1052" s="40"/>
      <c r="AC1052" s="40"/>
      <c r="AD1052" s="40"/>
      <c r="AE1052" s="40"/>
      <c r="AT1052" s="19" t="s">
        <v>171</v>
      </c>
      <c r="AU1052" s="19" t="s">
        <v>87</v>
      </c>
    </row>
    <row r="1053" s="2" customFormat="1">
      <c r="A1053" s="40"/>
      <c r="B1053" s="41"/>
      <c r="C1053" s="42"/>
      <c r="D1053" s="224" t="s">
        <v>173</v>
      </c>
      <c r="E1053" s="42"/>
      <c r="F1053" s="225" t="s">
        <v>1252</v>
      </c>
      <c r="G1053" s="42"/>
      <c r="H1053" s="42"/>
      <c r="I1053" s="221"/>
      <c r="J1053" s="221"/>
      <c r="K1053" s="42"/>
      <c r="L1053" s="42"/>
      <c r="M1053" s="46"/>
      <c r="N1053" s="222"/>
      <c r="O1053" s="223"/>
      <c r="P1053" s="86"/>
      <c r="Q1053" s="86"/>
      <c r="R1053" s="86"/>
      <c r="S1053" s="86"/>
      <c r="T1053" s="86"/>
      <c r="U1053" s="86"/>
      <c r="V1053" s="86"/>
      <c r="W1053" s="86"/>
      <c r="X1053" s="86"/>
      <c r="Y1053" s="87"/>
      <c r="Z1053" s="40"/>
      <c r="AA1053" s="40"/>
      <c r="AB1053" s="40"/>
      <c r="AC1053" s="40"/>
      <c r="AD1053" s="40"/>
      <c r="AE1053" s="40"/>
      <c r="AT1053" s="19" t="s">
        <v>173</v>
      </c>
      <c r="AU1053" s="19" t="s">
        <v>87</v>
      </c>
    </row>
    <row r="1054" s="2" customFormat="1">
      <c r="A1054" s="40"/>
      <c r="B1054" s="41"/>
      <c r="C1054" s="42"/>
      <c r="D1054" s="219" t="s">
        <v>175</v>
      </c>
      <c r="E1054" s="42"/>
      <c r="F1054" s="226" t="s">
        <v>1171</v>
      </c>
      <c r="G1054" s="42"/>
      <c r="H1054" s="42"/>
      <c r="I1054" s="221"/>
      <c r="J1054" s="221"/>
      <c r="K1054" s="42"/>
      <c r="L1054" s="42"/>
      <c r="M1054" s="46"/>
      <c r="N1054" s="222"/>
      <c r="O1054" s="223"/>
      <c r="P1054" s="86"/>
      <c r="Q1054" s="86"/>
      <c r="R1054" s="86"/>
      <c r="S1054" s="86"/>
      <c r="T1054" s="86"/>
      <c r="U1054" s="86"/>
      <c r="V1054" s="86"/>
      <c r="W1054" s="86"/>
      <c r="X1054" s="86"/>
      <c r="Y1054" s="87"/>
      <c r="Z1054" s="40"/>
      <c r="AA1054" s="40"/>
      <c r="AB1054" s="40"/>
      <c r="AC1054" s="40"/>
      <c r="AD1054" s="40"/>
      <c r="AE1054" s="40"/>
      <c r="AT1054" s="19" t="s">
        <v>175</v>
      </c>
      <c r="AU1054" s="19" t="s">
        <v>87</v>
      </c>
    </row>
    <row r="1055" s="13" customFormat="1">
      <c r="A1055" s="13"/>
      <c r="B1055" s="227"/>
      <c r="C1055" s="228"/>
      <c r="D1055" s="219" t="s">
        <v>177</v>
      </c>
      <c r="E1055" s="229" t="s">
        <v>20</v>
      </c>
      <c r="F1055" s="230" t="s">
        <v>1220</v>
      </c>
      <c r="G1055" s="228"/>
      <c r="H1055" s="231">
        <v>2507.1300000000001</v>
      </c>
      <c r="I1055" s="232"/>
      <c r="J1055" s="232"/>
      <c r="K1055" s="228"/>
      <c r="L1055" s="228"/>
      <c r="M1055" s="233"/>
      <c r="N1055" s="234"/>
      <c r="O1055" s="235"/>
      <c r="P1055" s="235"/>
      <c r="Q1055" s="235"/>
      <c r="R1055" s="235"/>
      <c r="S1055" s="235"/>
      <c r="T1055" s="235"/>
      <c r="U1055" s="235"/>
      <c r="V1055" s="235"/>
      <c r="W1055" s="235"/>
      <c r="X1055" s="235"/>
      <c r="Y1055" s="236"/>
      <c r="Z1055" s="13"/>
      <c r="AA1055" s="13"/>
      <c r="AB1055" s="13"/>
      <c r="AC1055" s="13"/>
      <c r="AD1055" s="13"/>
      <c r="AE1055" s="13"/>
      <c r="AT1055" s="237" t="s">
        <v>177</v>
      </c>
      <c r="AU1055" s="237" t="s">
        <v>87</v>
      </c>
      <c r="AV1055" s="13" t="s">
        <v>87</v>
      </c>
      <c r="AW1055" s="13" t="s">
        <v>5</v>
      </c>
      <c r="AX1055" s="13" t="s">
        <v>77</v>
      </c>
      <c r="AY1055" s="237" t="s">
        <v>162</v>
      </c>
    </row>
    <row r="1056" s="13" customFormat="1">
      <c r="A1056" s="13"/>
      <c r="B1056" s="227"/>
      <c r="C1056" s="228"/>
      <c r="D1056" s="219" t="s">
        <v>177</v>
      </c>
      <c r="E1056" s="229" t="s">
        <v>20</v>
      </c>
      <c r="F1056" s="230" t="s">
        <v>1221</v>
      </c>
      <c r="G1056" s="228"/>
      <c r="H1056" s="231">
        <v>1724.97</v>
      </c>
      <c r="I1056" s="232"/>
      <c r="J1056" s="232"/>
      <c r="K1056" s="228"/>
      <c r="L1056" s="228"/>
      <c r="M1056" s="233"/>
      <c r="N1056" s="234"/>
      <c r="O1056" s="235"/>
      <c r="P1056" s="235"/>
      <c r="Q1056" s="235"/>
      <c r="R1056" s="235"/>
      <c r="S1056" s="235"/>
      <c r="T1056" s="235"/>
      <c r="U1056" s="235"/>
      <c r="V1056" s="235"/>
      <c r="W1056" s="235"/>
      <c r="X1056" s="235"/>
      <c r="Y1056" s="236"/>
      <c r="Z1056" s="13"/>
      <c r="AA1056" s="13"/>
      <c r="AB1056" s="13"/>
      <c r="AC1056" s="13"/>
      <c r="AD1056" s="13"/>
      <c r="AE1056" s="13"/>
      <c r="AT1056" s="237" t="s">
        <v>177</v>
      </c>
      <c r="AU1056" s="237" t="s">
        <v>87</v>
      </c>
      <c r="AV1056" s="13" t="s">
        <v>87</v>
      </c>
      <c r="AW1056" s="13" t="s">
        <v>5</v>
      </c>
      <c r="AX1056" s="13" t="s">
        <v>77</v>
      </c>
      <c r="AY1056" s="237" t="s">
        <v>162</v>
      </c>
    </row>
    <row r="1057" s="13" customFormat="1">
      <c r="A1057" s="13"/>
      <c r="B1057" s="227"/>
      <c r="C1057" s="228"/>
      <c r="D1057" s="219" t="s">
        <v>177</v>
      </c>
      <c r="E1057" s="229" t="s">
        <v>20</v>
      </c>
      <c r="F1057" s="230" t="s">
        <v>1222</v>
      </c>
      <c r="G1057" s="228"/>
      <c r="H1057" s="231">
        <v>-325.81</v>
      </c>
      <c r="I1057" s="232"/>
      <c r="J1057" s="232"/>
      <c r="K1057" s="228"/>
      <c r="L1057" s="228"/>
      <c r="M1057" s="233"/>
      <c r="N1057" s="234"/>
      <c r="O1057" s="235"/>
      <c r="P1057" s="235"/>
      <c r="Q1057" s="235"/>
      <c r="R1057" s="235"/>
      <c r="S1057" s="235"/>
      <c r="T1057" s="235"/>
      <c r="U1057" s="235"/>
      <c r="V1057" s="235"/>
      <c r="W1057" s="235"/>
      <c r="X1057" s="235"/>
      <c r="Y1057" s="236"/>
      <c r="Z1057" s="13"/>
      <c r="AA1057" s="13"/>
      <c r="AB1057" s="13"/>
      <c r="AC1057" s="13"/>
      <c r="AD1057" s="13"/>
      <c r="AE1057" s="13"/>
      <c r="AT1057" s="237" t="s">
        <v>177</v>
      </c>
      <c r="AU1057" s="237" t="s">
        <v>87</v>
      </c>
      <c r="AV1057" s="13" t="s">
        <v>87</v>
      </c>
      <c r="AW1057" s="13" t="s">
        <v>5</v>
      </c>
      <c r="AX1057" s="13" t="s">
        <v>77</v>
      </c>
      <c r="AY1057" s="237" t="s">
        <v>162</v>
      </c>
    </row>
    <row r="1058" s="13" customFormat="1">
      <c r="A1058" s="13"/>
      <c r="B1058" s="227"/>
      <c r="C1058" s="228"/>
      <c r="D1058" s="219" t="s">
        <v>177</v>
      </c>
      <c r="E1058" s="229" t="s">
        <v>20</v>
      </c>
      <c r="F1058" s="230" t="s">
        <v>1223</v>
      </c>
      <c r="G1058" s="228"/>
      <c r="H1058" s="231">
        <v>-366.55000000000001</v>
      </c>
      <c r="I1058" s="232"/>
      <c r="J1058" s="232"/>
      <c r="K1058" s="228"/>
      <c r="L1058" s="228"/>
      <c r="M1058" s="233"/>
      <c r="N1058" s="234"/>
      <c r="O1058" s="235"/>
      <c r="P1058" s="235"/>
      <c r="Q1058" s="235"/>
      <c r="R1058" s="235"/>
      <c r="S1058" s="235"/>
      <c r="T1058" s="235"/>
      <c r="U1058" s="235"/>
      <c r="V1058" s="235"/>
      <c r="W1058" s="235"/>
      <c r="X1058" s="235"/>
      <c r="Y1058" s="236"/>
      <c r="Z1058" s="13"/>
      <c r="AA1058" s="13"/>
      <c r="AB1058" s="13"/>
      <c r="AC1058" s="13"/>
      <c r="AD1058" s="13"/>
      <c r="AE1058" s="13"/>
      <c r="AT1058" s="237" t="s">
        <v>177</v>
      </c>
      <c r="AU1058" s="237" t="s">
        <v>87</v>
      </c>
      <c r="AV1058" s="13" t="s">
        <v>87</v>
      </c>
      <c r="AW1058" s="13" t="s">
        <v>5</v>
      </c>
      <c r="AX1058" s="13" t="s">
        <v>77</v>
      </c>
      <c r="AY1058" s="237" t="s">
        <v>162</v>
      </c>
    </row>
    <row r="1059" s="13" customFormat="1">
      <c r="A1059" s="13"/>
      <c r="B1059" s="227"/>
      <c r="C1059" s="228"/>
      <c r="D1059" s="219" t="s">
        <v>177</v>
      </c>
      <c r="E1059" s="229" t="s">
        <v>20</v>
      </c>
      <c r="F1059" s="230" t="s">
        <v>1224</v>
      </c>
      <c r="G1059" s="228"/>
      <c r="H1059" s="231">
        <v>496.30000000000001</v>
      </c>
      <c r="I1059" s="232"/>
      <c r="J1059" s="232"/>
      <c r="K1059" s="228"/>
      <c r="L1059" s="228"/>
      <c r="M1059" s="233"/>
      <c r="N1059" s="234"/>
      <c r="O1059" s="235"/>
      <c r="P1059" s="235"/>
      <c r="Q1059" s="235"/>
      <c r="R1059" s="235"/>
      <c r="S1059" s="235"/>
      <c r="T1059" s="235"/>
      <c r="U1059" s="235"/>
      <c r="V1059" s="235"/>
      <c r="W1059" s="235"/>
      <c r="X1059" s="235"/>
      <c r="Y1059" s="236"/>
      <c r="Z1059" s="13"/>
      <c r="AA1059" s="13"/>
      <c r="AB1059" s="13"/>
      <c r="AC1059" s="13"/>
      <c r="AD1059" s="13"/>
      <c r="AE1059" s="13"/>
      <c r="AT1059" s="237" t="s">
        <v>177</v>
      </c>
      <c r="AU1059" s="237" t="s">
        <v>87</v>
      </c>
      <c r="AV1059" s="13" t="s">
        <v>87</v>
      </c>
      <c r="AW1059" s="13" t="s">
        <v>5</v>
      </c>
      <c r="AX1059" s="13" t="s">
        <v>77</v>
      </c>
      <c r="AY1059" s="237" t="s">
        <v>162</v>
      </c>
    </row>
    <row r="1060" s="13" customFormat="1">
      <c r="A1060" s="13"/>
      <c r="B1060" s="227"/>
      <c r="C1060" s="228"/>
      <c r="D1060" s="219" t="s">
        <v>177</v>
      </c>
      <c r="E1060" s="229" t="s">
        <v>20</v>
      </c>
      <c r="F1060" s="230" t="s">
        <v>1225</v>
      </c>
      <c r="G1060" s="228"/>
      <c r="H1060" s="231">
        <v>181.77000000000001</v>
      </c>
      <c r="I1060" s="232"/>
      <c r="J1060" s="232"/>
      <c r="K1060" s="228"/>
      <c r="L1060" s="228"/>
      <c r="M1060" s="233"/>
      <c r="N1060" s="234"/>
      <c r="O1060" s="235"/>
      <c r="P1060" s="235"/>
      <c r="Q1060" s="235"/>
      <c r="R1060" s="235"/>
      <c r="S1060" s="235"/>
      <c r="T1060" s="235"/>
      <c r="U1060" s="235"/>
      <c r="V1060" s="235"/>
      <c r="W1060" s="235"/>
      <c r="X1060" s="235"/>
      <c r="Y1060" s="236"/>
      <c r="Z1060" s="13"/>
      <c r="AA1060" s="13"/>
      <c r="AB1060" s="13"/>
      <c r="AC1060" s="13"/>
      <c r="AD1060" s="13"/>
      <c r="AE1060" s="13"/>
      <c r="AT1060" s="237" t="s">
        <v>177</v>
      </c>
      <c r="AU1060" s="237" t="s">
        <v>87</v>
      </c>
      <c r="AV1060" s="13" t="s">
        <v>87</v>
      </c>
      <c r="AW1060" s="13" t="s">
        <v>5</v>
      </c>
      <c r="AX1060" s="13" t="s">
        <v>77</v>
      </c>
      <c r="AY1060" s="237" t="s">
        <v>162</v>
      </c>
    </row>
    <row r="1061" s="13" customFormat="1">
      <c r="A1061" s="13"/>
      <c r="B1061" s="227"/>
      <c r="C1061" s="228"/>
      <c r="D1061" s="219" t="s">
        <v>177</v>
      </c>
      <c r="E1061" s="229" t="s">
        <v>20</v>
      </c>
      <c r="F1061" s="230" t="s">
        <v>300</v>
      </c>
      <c r="G1061" s="228"/>
      <c r="H1061" s="231">
        <v>-87.400000000000006</v>
      </c>
      <c r="I1061" s="232"/>
      <c r="J1061" s="232"/>
      <c r="K1061" s="228"/>
      <c r="L1061" s="228"/>
      <c r="M1061" s="233"/>
      <c r="N1061" s="234"/>
      <c r="O1061" s="235"/>
      <c r="P1061" s="235"/>
      <c r="Q1061" s="235"/>
      <c r="R1061" s="235"/>
      <c r="S1061" s="235"/>
      <c r="T1061" s="235"/>
      <c r="U1061" s="235"/>
      <c r="V1061" s="235"/>
      <c r="W1061" s="235"/>
      <c r="X1061" s="235"/>
      <c r="Y1061" s="236"/>
      <c r="Z1061" s="13"/>
      <c r="AA1061" s="13"/>
      <c r="AB1061" s="13"/>
      <c r="AC1061" s="13"/>
      <c r="AD1061" s="13"/>
      <c r="AE1061" s="13"/>
      <c r="AT1061" s="237" t="s">
        <v>177</v>
      </c>
      <c r="AU1061" s="237" t="s">
        <v>87</v>
      </c>
      <c r="AV1061" s="13" t="s">
        <v>87</v>
      </c>
      <c r="AW1061" s="13" t="s">
        <v>5</v>
      </c>
      <c r="AX1061" s="13" t="s">
        <v>77</v>
      </c>
      <c r="AY1061" s="237" t="s">
        <v>162</v>
      </c>
    </row>
    <row r="1062" s="13" customFormat="1">
      <c r="A1062" s="13"/>
      <c r="B1062" s="227"/>
      <c r="C1062" s="228"/>
      <c r="D1062" s="219" t="s">
        <v>177</v>
      </c>
      <c r="E1062" s="229" t="s">
        <v>20</v>
      </c>
      <c r="F1062" s="230" t="s">
        <v>301</v>
      </c>
      <c r="G1062" s="228"/>
      <c r="H1062" s="231">
        <v>-115.16</v>
      </c>
      <c r="I1062" s="232"/>
      <c r="J1062" s="232"/>
      <c r="K1062" s="228"/>
      <c r="L1062" s="228"/>
      <c r="M1062" s="233"/>
      <c r="N1062" s="234"/>
      <c r="O1062" s="235"/>
      <c r="P1062" s="235"/>
      <c r="Q1062" s="235"/>
      <c r="R1062" s="235"/>
      <c r="S1062" s="235"/>
      <c r="T1062" s="235"/>
      <c r="U1062" s="235"/>
      <c r="V1062" s="235"/>
      <c r="W1062" s="235"/>
      <c r="X1062" s="235"/>
      <c r="Y1062" s="236"/>
      <c r="Z1062" s="13"/>
      <c r="AA1062" s="13"/>
      <c r="AB1062" s="13"/>
      <c r="AC1062" s="13"/>
      <c r="AD1062" s="13"/>
      <c r="AE1062" s="13"/>
      <c r="AT1062" s="237" t="s">
        <v>177</v>
      </c>
      <c r="AU1062" s="237" t="s">
        <v>87</v>
      </c>
      <c r="AV1062" s="13" t="s">
        <v>87</v>
      </c>
      <c r="AW1062" s="13" t="s">
        <v>5</v>
      </c>
      <c r="AX1062" s="13" t="s">
        <v>77</v>
      </c>
      <c r="AY1062" s="237" t="s">
        <v>162</v>
      </c>
    </row>
    <row r="1063" s="13" customFormat="1">
      <c r="A1063" s="13"/>
      <c r="B1063" s="227"/>
      <c r="C1063" s="228"/>
      <c r="D1063" s="219" t="s">
        <v>177</v>
      </c>
      <c r="E1063" s="229" t="s">
        <v>20</v>
      </c>
      <c r="F1063" s="230" t="s">
        <v>1226</v>
      </c>
      <c r="G1063" s="228"/>
      <c r="H1063" s="231">
        <v>-4.8899999999999997</v>
      </c>
      <c r="I1063" s="232"/>
      <c r="J1063" s="232"/>
      <c r="K1063" s="228"/>
      <c r="L1063" s="228"/>
      <c r="M1063" s="233"/>
      <c r="N1063" s="234"/>
      <c r="O1063" s="235"/>
      <c r="P1063" s="235"/>
      <c r="Q1063" s="235"/>
      <c r="R1063" s="235"/>
      <c r="S1063" s="235"/>
      <c r="T1063" s="235"/>
      <c r="U1063" s="235"/>
      <c r="V1063" s="235"/>
      <c r="W1063" s="235"/>
      <c r="X1063" s="235"/>
      <c r="Y1063" s="236"/>
      <c r="Z1063" s="13"/>
      <c r="AA1063" s="13"/>
      <c r="AB1063" s="13"/>
      <c r="AC1063" s="13"/>
      <c r="AD1063" s="13"/>
      <c r="AE1063" s="13"/>
      <c r="AT1063" s="237" t="s">
        <v>177</v>
      </c>
      <c r="AU1063" s="237" t="s">
        <v>87</v>
      </c>
      <c r="AV1063" s="13" t="s">
        <v>87</v>
      </c>
      <c r="AW1063" s="13" t="s">
        <v>5</v>
      </c>
      <c r="AX1063" s="13" t="s">
        <v>77</v>
      </c>
      <c r="AY1063" s="237" t="s">
        <v>162</v>
      </c>
    </row>
    <row r="1064" s="15" customFormat="1">
      <c r="A1064" s="15"/>
      <c r="B1064" s="248"/>
      <c r="C1064" s="249"/>
      <c r="D1064" s="219" t="s">
        <v>177</v>
      </c>
      <c r="E1064" s="250" t="s">
        <v>20</v>
      </c>
      <c r="F1064" s="251" t="s">
        <v>195</v>
      </c>
      <c r="G1064" s="249"/>
      <c r="H1064" s="252">
        <v>4010.360000000001</v>
      </c>
      <c r="I1064" s="253"/>
      <c r="J1064" s="253"/>
      <c r="K1064" s="249"/>
      <c r="L1064" s="249"/>
      <c r="M1064" s="254"/>
      <c r="N1064" s="255"/>
      <c r="O1064" s="256"/>
      <c r="P1064" s="256"/>
      <c r="Q1064" s="256"/>
      <c r="R1064" s="256"/>
      <c r="S1064" s="256"/>
      <c r="T1064" s="256"/>
      <c r="U1064" s="256"/>
      <c r="V1064" s="256"/>
      <c r="W1064" s="256"/>
      <c r="X1064" s="256"/>
      <c r="Y1064" s="257"/>
      <c r="Z1064" s="15"/>
      <c r="AA1064" s="15"/>
      <c r="AB1064" s="15"/>
      <c r="AC1064" s="15"/>
      <c r="AD1064" s="15"/>
      <c r="AE1064" s="15"/>
      <c r="AT1064" s="258" t="s">
        <v>177</v>
      </c>
      <c r="AU1064" s="258" t="s">
        <v>87</v>
      </c>
      <c r="AV1064" s="15" t="s">
        <v>169</v>
      </c>
      <c r="AW1064" s="15" t="s">
        <v>5</v>
      </c>
      <c r="AX1064" s="15" t="s">
        <v>85</v>
      </c>
      <c r="AY1064" s="258" t="s">
        <v>162</v>
      </c>
    </row>
    <row r="1065" s="2" customFormat="1">
      <c r="A1065" s="40"/>
      <c r="B1065" s="41"/>
      <c r="C1065" s="42"/>
      <c r="D1065" s="219" t="s">
        <v>219</v>
      </c>
      <c r="E1065" s="42"/>
      <c r="F1065" s="259" t="s">
        <v>305</v>
      </c>
      <c r="G1065" s="42"/>
      <c r="H1065" s="42"/>
      <c r="I1065" s="42"/>
      <c r="J1065" s="42"/>
      <c r="K1065" s="42"/>
      <c r="L1065" s="42"/>
      <c r="M1065" s="46"/>
      <c r="N1065" s="222"/>
      <c r="O1065" s="223"/>
      <c r="P1065" s="86"/>
      <c r="Q1065" s="86"/>
      <c r="R1065" s="86"/>
      <c r="S1065" s="86"/>
      <c r="T1065" s="86"/>
      <c r="U1065" s="86"/>
      <c r="V1065" s="86"/>
      <c r="W1065" s="86"/>
      <c r="X1065" s="86"/>
      <c r="Y1065" s="87"/>
      <c r="Z1065" s="40"/>
      <c r="AA1065" s="40"/>
      <c r="AB1065" s="40"/>
      <c r="AC1065" s="40"/>
      <c r="AD1065" s="40"/>
      <c r="AE1065" s="40"/>
      <c r="AU1065" s="19" t="s">
        <v>87</v>
      </c>
    </row>
    <row r="1066" s="2" customFormat="1">
      <c r="A1066" s="40"/>
      <c r="B1066" s="41"/>
      <c r="C1066" s="42"/>
      <c r="D1066" s="219" t="s">
        <v>219</v>
      </c>
      <c r="E1066" s="42"/>
      <c r="F1066" s="260" t="s">
        <v>95</v>
      </c>
      <c r="G1066" s="42"/>
      <c r="H1066" s="261">
        <v>295.5</v>
      </c>
      <c r="I1066" s="42"/>
      <c r="J1066" s="42"/>
      <c r="K1066" s="42"/>
      <c r="L1066" s="42"/>
      <c r="M1066" s="46"/>
      <c r="N1066" s="222"/>
      <c r="O1066" s="223"/>
      <c r="P1066" s="86"/>
      <c r="Q1066" s="86"/>
      <c r="R1066" s="86"/>
      <c r="S1066" s="86"/>
      <c r="T1066" s="86"/>
      <c r="U1066" s="86"/>
      <c r="V1066" s="86"/>
      <c r="W1066" s="86"/>
      <c r="X1066" s="86"/>
      <c r="Y1066" s="87"/>
      <c r="Z1066" s="40"/>
      <c r="AA1066" s="40"/>
      <c r="AB1066" s="40"/>
      <c r="AC1066" s="40"/>
      <c r="AD1066" s="40"/>
      <c r="AE1066" s="40"/>
      <c r="AU1066" s="19" t="s">
        <v>87</v>
      </c>
    </row>
    <row r="1067" s="2" customFormat="1">
      <c r="A1067" s="40"/>
      <c r="B1067" s="41"/>
      <c r="C1067" s="42"/>
      <c r="D1067" s="219" t="s">
        <v>219</v>
      </c>
      <c r="E1067" s="42"/>
      <c r="F1067" s="259" t="s">
        <v>220</v>
      </c>
      <c r="G1067" s="42"/>
      <c r="H1067" s="42"/>
      <c r="I1067" s="42"/>
      <c r="J1067" s="42"/>
      <c r="K1067" s="42"/>
      <c r="L1067" s="42"/>
      <c r="M1067" s="46"/>
      <c r="N1067" s="222"/>
      <c r="O1067" s="223"/>
      <c r="P1067" s="86"/>
      <c r="Q1067" s="86"/>
      <c r="R1067" s="86"/>
      <c r="S1067" s="86"/>
      <c r="T1067" s="86"/>
      <c r="U1067" s="86"/>
      <c r="V1067" s="86"/>
      <c r="W1067" s="86"/>
      <c r="X1067" s="86"/>
      <c r="Y1067" s="87"/>
      <c r="Z1067" s="40"/>
      <c r="AA1067" s="40"/>
      <c r="AB1067" s="40"/>
      <c r="AC1067" s="40"/>
      <c r="AD1067" s="40"/>
      <c r="AE1067" s="40"/>
      <c r="AU1067" s="19" t="s">
        <v>87</v>
      </c>
    </row>
    <row r="1068" s="2" customFormat="1">
      <c r="A1068" s="40"/>
      <c r="B1068" s="41"/>
      <c r="C1068" s="42"/>
      <c r="D1068" s="219" t="s">
        <v>219</v>
      </c>
      <c r="E1068" s="42"/>
      <c r="F1068" s="260" t="s">
        <v>91</v>
      </c>
      <c r="G1068" s="42"/>
      <c r="H1068" s="261">
        <v>465.10000000000002</v>
      </c>
      <c r="I1068" s="42"/>
      <c r="J1068" s="42"/>
      <c r="K1068" s="42"/>
      <c r="L1068" s="42"/>
      <c r="M1068" s="46"/>
      <c r="N1068" s="222"/>
      <c r="O1068" s="223"/>
      <c r="P1068" s="86"/>
      <c r="Q1068" s="86"/>
      <c r="R1068" s="86"/>
      <c r="S1068" s="86"/>
      <c r="T1068" s="86"/>
      <c r="U1068" s="86"/>
      <c r="V1068" s="86"/>
      <c r="W1068" s="86"/>
      <c r="X1068" s="86"/>
      <c r="Y1068" s="87"/>
      <c r="Z1068" s="40"/>
      <c r="AA1068" s="40"/>
      <c r="AB1068" s="40"/>
      <c r="AC1068" s="40"/>
      <c r="AD1068" s="40"/>
      <c r="AE1068" s="40"/>
      <c r="AU1068" s="19" t="s">
        <v>87</v>
      </c>
    </row>
    <row r="1069" s="2" customFormat="1" ht="24.15" customHeight="1">
      <c r="A1069" s="40"/>
      <c r="B1069" s="41"/>
      <c r="C1069" s="205" t="s">
        <v>1253</v>
      </c>
      <c r="D1069" s="205" t="s">
        <v>164</v>
      </c>
      <c r="E1069" s="206" t="s">
        <v>1254</v>
      </c>
      <c r="F1069" s="207" t="s">
        <v>1255</v>
      </c>
      <c r="G1069" s="208" t="s">
        <v>90</v>
      </c>
      <c r="H1069" s="209">
        <v>894.91999999999996</v>
      </c>
      <c r="I1069" s="210"/>
      <c r="J1069" s="210"/>
      <c r="K1069" s="211">
        <f>ROUND(P1069*H1069,2)</f>
        <v>0</v>
      </c>
      <c r="L1069" s="207" t="s">
        <v>168</v>
      </c>
      <c r="M1069" s="46"/>
      <c r="N1069" s="212" t="s">
        <v>20</v>
      </c>
      <c r="O1069" s="213" t="s">
        <v>46</v>
      </c>
      <c r="P1069" s="214">
        <f>I1069+J1069</f>
        <v>0</v>
      </c>
      <c r="Q1069" s="214">
        <f>ROUND(I1069*H1069,2)</f>
        <v>0</v>
      </c>
      <c r="R1069" s="214">
        <f>ROUND(J1069*H1069,2)</f>
        <v>0</v>
      </c>
      <c r="S1069" s="86"/>
      <c r="T1069" s="215">
        <f>S1069*H1069</f>
        <v>0</v>
      </c>
      <c r="U1069" s="215">
        <v>0</v>
      </c>
      <c r="V1069" s="215">
        <f>U1069*H1069</f>
        <v>0</v>
      </c>
      <c r="W1069" s="215">
        <v>0</v>
      </c>
      <c r="X1069" s="215">
        <f>W1069*H1069</f>
        <v>0</v>
      </c>
      <c r="Y1069" s="216" t="s">
        <v>20</v>
      </c>
      <c r="Z1069" s="40"/>
      <c r="AA1069" s="40"/>
      <c r="AB1069" s="40"/>
      <c r="AC1069" s="40"/>
      <c r="AD1069" s="40"/>
      <c r="AE1069" s="40"/>
      <c r="AR1069" s="217" t="s">
        <v>290</v>
      </c>
      <c r="AT1069" s="217" t="s">
        <v>164</v>
      </c>
      <c r="AU1069" s="217" t="s">
        <v>87</v>
      </c>
      <c r="AY1069" s="19" t="s">
        <v>162</v>
      </c>
      <c r="BE1069" s="218">
        <f>IF(O1069="základní",K1069,0)</f>
        <v>0</v>
      </c>
      <c r="BF1069" s="218">
        <f>IF(O1069="snížená",K1069,0)</f>
        <v>0</v>
      </c>
      <c r="BG1069" s="218">
        <f>IF(O1069="zákl. přenesená",K1069,0)</f>
        <v>0</v>
      </c>
      <c r="BH1069" s="218">
        <f>IF(O1069="sníž. přenesená",K1069,0)</f>
        <v>0</v>
      </c>
      <c r="BI1069" s="218">
        <f>IF(O1069="nulová",K1069,0)</f>
        <v>0</v>
      </c>
      <c r="BJ1069" s="19" t="s">
        <v>85</v>
      </c>
      <c r="BK1069" s="218">
        <f>ROUND(P1069*H1069,2)</f>
        <v>0</v>
      </c>
      <c r="BL1069" s="19" t="s">
        <v>290</v>
      </c>
      <c r="BM1069" s="217" t="s">
        <v>1256</v>
      </c>
    </row>
    <row r="1070" s="2" customFormat="1">
      <c r="A1070" s="40"/>
      <c r="B1070" s="41"/>
      <c r="C1070" s="42"/>
      <c r="D1070" s="219" t="s">
        <v>171</v>
      </c>
      <c r="E1070" s="42"/>
      <c r="F1070" s="220" t="s">
        <v>1257</v>
      </c>
      <c r="G1070" s="42"/>
      <c r="H1070" s="42"/>
      <c r="I1070" s="221"/>
      <c r="J1070" s="221"/>
      <c r="K1070" s="42"/>
      <c r="L1070" s="42"/>
      <c r="M1070" s="46"/>
      <c r="N1070" s="222"/>
      <c r="O1070" s="223"/>
      <c r="P1070" s="86"/>
      <c r="Q1070" s="86"/>
      <c r="R1070" s="86"/>
      <c r="S1070" s="86"/>
      <c r="T1070" s="86"/>
      <c r="U1070" s="86"/>
      <c r="V1070" s="86"/>
      <c r="W1070" s="86"/>
      <c r="X1070" s="86"/>
      <c r="Y1070" s="87"/>
      <c r="Z1070" s="40"/>
      <c r="AA1070" s="40"/>
      <c r="AB1070" s="40"/>
      <c r="AC1070" s="40"/>
      <c r="AD1070" s="40"/>
      <c r="AE1070" s="40"/>
      <c r="AT1070" s="19" t="s">
        <v>171</v>
      </c>
      <c r="AU1070" s="19" t="s">
        <v>87</v>
      </c>
    </row>
    <row r="1071" s="2" customFormat="1">
      <c r="A1071" s="40"/>
      <c r="B1071" s="41"/>
      <c r="C1071" s="42"/>
      <c r="D1071" s="224" t="s">
        <v>173</v>
      </c>
      <c r="E1071" s="42"/>
      <c r="F1071" s="225" t="s">
        <v>1258</v>
      </c>
      <c r="G1071" s="42"/>
      <c r="H1071" s="42"/>
      <c r="I1071" s="221"/>
      <c r="J1071" s="221"/>
      <c r="K1071" s="42"/>
      <c r="L1071" s="42"/>
      <c r="M1071" s="46"/>
      <c r="N1071" s="222"/>
      <c r="O1071" s="223"/>
      <c r="P1071" s="86"/>
      <c r="Q1071" s="86"/>
      <c r="R1071" s="86"/>
      <c r="S1071" s="86"/>
      <c r="T1071" s="86"/>
      <c r="U1071" s="86"/>
      <c r="V1071" s="86"/>
      <c r="W1071" s="86"/>
      <c r="X1071" s="86"/>
      <c r="Y1071" s="87"/>
      <c r="Z1071" s="40"/>
      <c r="AA1071" s="40"/>
      <c r="AB1071" s="40"/>
      <c r="AC1071" s="40"/>
      <c r="AD1071" s="40"/>
      <c r="AE1071" s="40"/>
      <c r="AT1071" s="19" t="s">
        <v>173</v>
      </c>
      <c r="AU1071" s="19" t="s">
        <v>87</v>
      </c>
    </row>
    <row r="1072" s="2" customFormat="1">
      <c r="A1072" s="40"/>
      <c r="B1072" s="41"/>
      <c r="C1072" s="42"/>
      <c r="D1072" s="219" t="s">
        <v>175</v>
      </c>
      <c r="E1072" s="42"/>
      <c r="F1072" s="226" t="s">
        <v>1171</v>
      </c>
      <c r="G1072" s="42"/>
      <c r="H1072" s="42"/>
      <c r="I1072" s="221"/>
      <c r="J1072" s="221"/>
      <c r="K1072" s="42"/>
      <c r="L1072" s="42"/>
      <c r="M1072" s="46"/>
      <c r="N1072" s="222"/>
      <c r="O1072" s="223"/>
      <c r="P1072" s="86"/>
      <c r="Q1072" s="86"/>
      <c r="R1072" s="86"/>
      <c r="S1072" s="86"/>
      <c r="T1072" s="86"/>
      <c r="U1072" s="86"/>
      <c r="V1072" s="86"/>
      <c r="W1072" s="86"/>
      <c r="X1072" s="86"/>
      <c r="Y1072" s="87"/>
      <c r="Z1072" s="40"/>
      <c r="AA1072" s="40"/>
      <c r="AB1072" s="40"/>
      <c r="AC1072" s="40"/>
      <c r="AD1072" s="40"/>
      <c r="AE1072" s="40"/>
      <c r="AT1072" s="19" t="s">
        <v>175</v>
      </c>
      <c r="AU1072" s="19" t="s">
        <v>87</v>
      </c>
    </row>
    <row r="1073" s="13" customFormat="1">
      <c r="A1073" s="13"/>
      <c r="B1073" s="227"/>
      <c r="C1073" s="228"/>
      <c r="D1073" s="219" t="s">
        <v>177</v>
      </c>
      <c r="E1073" s="229" t="s">
        <v>20</v>
      </c>
      <c r="F1073" s="230" t="s">
        <v>1233</v>
      </c>
      <c r="G1073" s="228"/>
      <c r="H1073" s="231">
        <v>325.81</v>
      </c>
      <c r="I1073" s="232"/>
      <c r="J1073" s="232"/>
      <c r="K1073" s="228"/>
      <c r="L1073" s="228"/>
      <c r="M1073" s="233"/>
      <c r="N1073" s="234"/>
      <c r="O1073" s="235"/>
      <c r="P1073" s="235"/>
      <c r="Q1073" s="235"/>
      <c r="R1073" s="235"/>
      <c r="S1073" s="235"/>
      <c r="T1073" s="235"/>
      <c r="U1073" s="235"/>
      <c r="V1073" s="235"/>
      <c r="W1073" s="235"/>
      <c r="X1073" s="235"/>
      <c r="Y1073" s="236"/>
      <c r="Z1073" s="13"/>
      <c r="AA1073" s="13"/>
      <c r="AB1073" s="13"/>
      <c r="AC1073" s="13"/>
      <c r="AD1073" s="13"/>
      <c r="AE1073" s="13"/>
      <c r="AT1073" s="237" t="s">
        <v>177</v>
      </c>
      <c r="AU1073" s="237" t="s">
        <v>87</v>
      </c>
      <c r="AV1073" s="13" t="s">
        <v>87</v>
      </c>
      <c r="AW1073" s="13" t="s">
        <v>5</v>
      </c>
      <c r="AX1073" s="13" t="s">
        <v>77</v>
      </c>
      <c r="AY1073" s="237" t="s">
        <v>162</v>
      </c>
    </row>
    <row r="1074" s="13" customFormat="1">
      <c r="A1074" s="13"/>
      <c r="B1074" s="227"/>
      <c r="C1074" s="228"/>
      <c r="D1074" s="219" t="s">
        <v>177</v>
      </c>
      <c r="E1074" s="229" t="s">
        <v>20</v>
      </c>
      <c r="F1074" s="230" t="s">
        <v>1234</v>
      </c>
      <c r="G1074" s="228"/>
      <c r="H1074" s="231">
        <v>366.55000000000001</v>
      </c>
      <c r="I1074" s="232"/>
      <c r="J1074" s="232"/>
      <c r="K1074" s="228"/>
      <c r="L1074" s="228"/>
      <c r="M1074" s="233"/>
      <c r="N1074" s="234"/>
      <c r="O1074" s="235"/>
      <c r="P1074" s="235"/>
      <c r="Q1074" s="235"/>
      <c r="R1074" s="235"/>
      <c r="S1074" s="235"/>
      <c r="T1074" s="235"/>
      <c r="U1074" s="235"/>
      <c r="V1074" s="235"/>
      <c r="W1074" s="235"/>
      <c r="X1074" s="235"/>
      <c r="Y1074" s="236"/>
      <c r="Z1074" s="13"/>
      <c r="AA1074" s="13"/>
      <c r="AB1074" s="13"/>
      <c r="AC1074" s="13"/>
      <c r="AD1074" s="13"/>
      <c r="AE1074" s="13"/>
      <c r="AT1074" s="237" t="s">
        <v>177</v>
      </c>
      <c r="AU1074" s="237" t="s">
        <v>87</v>
      </c>
      <c r="AV1074" s="13" t="s">
        <v>87</v>
      </c>
      <c r="AW1074" s="13" t="s">
        <v>5</v>
      </c>
      <c r="AX1074" s="13" t="s">
        <v>77</v>
      </c>
      <c r="AY1074" s="237" t="s">
        <v>162</v>
      </c>
    </row>
    <row r="1075" s="13" customFormat="1">
      <c r="A1075" s="13"/>
      <c r="B1075" s="227"/>
      <c r="C1075" s="228"/>
      <c r="D1075" s="219" t="s">
        <v>177</v>
      </c>
      <c r="E1075" s="229" t="s">
        <v>20</v>
      </c>
      <c r="F1075" s="230" t="s">
        <v>314</v>
      </c>
      <c r="G1075" s="228"/>
      <c r="H1075" s="231">
        <v>87.400000000000006</v>
      </c>
      <c r="I1075" s="232"/>
      <c r="J1075" s="232"/>
      <c r="K1075" s="228"/>
      <c r="L1075" s="228"/>
      <c r="M1075" s="233"/>
      <c r="N1075" s="234"/>
      <c r="O1075" s="235"/>
      <c r="P1075" s="235"/>
      <c r="Q1075" s="235"/>
      <c r="R1075" s="235"/>
      <c r="S1075" s="235"/>
      <c r="T1075" s="235"/>
      <c r="U1075" s="235"/>
      <c r="V1075" s="235"/>
      <c r="W1075" s="235"/>
      <c r="X1075" s="235"/>
      <c r="Y1075" s="236"/>
      <c r="Z1075" s="13"/>
      <c r="AA1075" s="13"/>
      <c r="AB1075" s="13"/>
      <c r="AC1075" s="13"/>
      <c r="AD1075" s="13"/>
      <c r="AE1075" s="13"/>
      <c r="AT1075" s="237" t="s">
        <v>177</v>
      </c>
      <c r="AU1075" s="237" t="s">
        <v>87</v>
      </c>
      <c r="AV1075" s="13" t="s">
        <v>87</v>
      </c>
      <c r="AW1075" s="13" t="s">
        <v>5</v>
      </c>
      <c r="AX1075" s="13" t="s">
        <v>77</v>
      </c>
      <c r="AY1075" s="237" t="s">
        <v>162</v>
      </c>
    </row>
    <row r="1076" s="13" customFormat="1">
      <c r="A1076" s="13"/>
      <c r="B1076" s="227"/>
      <c r="C1076" s="228"/>
      <c r="D1076" s="219" t="s">
        <v>177</v>
      </c>
      <c r="E1076" s="229" t="s">
        <v>20</v>
      </c>
      <c r="F1076" s="230" t="s">
        <v>315</v>
      </c>
      <c r="G1076" s="228"/>
      <c r="H1076" s="231">
        <v>115.16</v>
      </c>
      <c r="I1076" s="232"/>
      <c r="J1076" s="232"/>
      <c r="K1076" s="228"/>
      <c r="L1076" s="228"/>
      <c r="M1076" s="233"/>
      <c r="N1076" s="234"/>
      <c r="O1076" s="235"/>
      <c r="P1076" s="235"/>
      <c r="Q1076" s="235"/>
      <c r="R1076" s="235"/>
      <c r="S1076" s="235"/>
      <c r="T1076" s="235"/>
      <c r="U1076" s="235"/>
      <c r="V1076" s="235"/>
      <c r="W1076" s="235"/>
      <c r="X1076" s="235"/>
      <c r="Y1076" s="236"/>
      <c r="Z1076" s="13"/>
      <c r="AA1076" s="13"/>
      <c r="AB1076" s="13"/>
      <c r="AC1076" s="13"/>
      <c r="AD1076" s="13"/>
      <c r="AE1076" s="13"/>
      <c r="AT1076" s="237" t="s">
        <v>177</v>
      </c>
      <c r="AU1076" s="237" t="s">
        <v>87</v>
      </c>
      <c r="AV1076" s="13" t="s">
        <v>87</v>
      </c>
      <c r="AW1076" s="13" t="s">
        <v>5</v>
      </c>
      <c r="AX1076" s="13" t="s">
        <v>77</v>
      </c>
      <c r="AY1076" s="237" t="s">
        <v>162</v>
      </c>
    </row>
    <row r="1077" s="15" customFormat="1">
      <c r="A1077" s="15"/>
      <c r="B1077" s="248"/>
      <c r="C1077" s="249"/>
      <c r="D1077" s="219" t="s">
        <v>177</v>
      </c>
      <c r="E1077" s="250" t="s">
        <v>20</v>
      </c>
      <c r="F1077" s="251" t="s">
        <v>195</v>
      </c>
      <c r="G1077" s="249"/>
      <c r="H1077" s="252">
        <v>894.91999999999996</v>
      </c>
      <c r="I1077" s="253"/>
      <c r="J1077" s="253"/>
      <c r="K1077" s="249"/>
      <c r="L1077" s="249"/>
      <c r="M1077" s="254"/>
      <c r="N1077" s="255"/>
      <c r="O1077" s="256"/>
      <c r="P1077" s="256"/>
      <c r="Q1077" s="256"/>
      <c r="R1077" s="256"/>
      <c r="S1077" s="256"/>
      <c r="T1077" s="256"/>
      <c r="U1077" s="256"/>
      <c r="V1077" s="256"/>
      <c r="W1077" s="256"/>
      <c r="X1077" s="256"/>
      <c r="Y1077" s="257"/>
      <c r="Z1077" s="15"/>
      <c r="AA1077" s="15"/>
      <c r="AB1077" s="15"/>
      <c r="AC1077" s="15"/>
      <c r="AD1077" s="15"/>
      <c r="AE1077" s="15"/>
      <c r="AT1077" s="258" t="s">
        <v>177</v>
      </c>
      <c r="AU1077" s="258" t="s">
        <v>87</v>
      </c>
      <c r="AV1077" s="15" t="s">
        <v>169</v>
      </c>
      <c r="AW1077" s="15" t="s">
        <v>5</v>
      </c>
      <c r="AX1077" s="15" t="s">
        <v>85</v>
      </c>
      <c r="AY1077" s="258" t="s">
        <v>162</v>
      </c>
    </row>
    <row r="1078" s="2" customFormat="1" ht="24.15" customHeight="1">
      <c r="A1078" s="40"/>
      <c r="B1078" s="41"/>
      <c r="C1078" s="205" t="s">
        <v>1259</v>
      </c>
      <c r="D1078" s="205" t="s">
        <v>164</v>
      </c>
      <c r="E1078" s="206" t="s">
        <v>1260</v>
      </c>
      <c r="F1078" s="207" t="s">
        <v>1261</v>
      </c>
      <c r="G1078" s="208" t="s">
        <v>90</v>
      </c>
      <c r="H1078" s="209">
        <v>323.79000000000002</v>
      </c>
      <c r="I1078" s="210"/>
      <c r="J1078" s="210"/>
      <c r="K1078" s="211">
        <f>ROUND(P1078*H1078,2)</f>
        <v>0</v>
      </c>
      <c r="L1078" s="207" t="s">
        <v>168</v>
      </c>
      <c r="M1078" s="46"/>
      <c r="N1078" s="212" t="s">
        <v>20</v>
      </c>
      <c r="O1078" s="213" t="s">
        <v>46</v>
      </c>
      <c r="P1078" s="214">
        <f>I1078+J1078</f>
        <v>0</v>
      </c>
      <c r="Q1078" s="214">
        <f>ROUND(I1078*H1078,2)</f>
        <v>0</v>
      </c>
      <c r="R1078" s="214">
        <f>ROUND(J1078*H1078,2)</f>
        <v>0</v>
      </c>
      <c r="S1078" s="86"/>
      <c r="T1078" s="215">
        <f>S1078*H1078</f>
        <v>0</v>
      </c>
      <c r="U1078" s="215">
        <v>0</v>
      </c>
      <c r="V1078" s="215">
        <f>U1078*H1078</f>
        <v>0</v>
      </c>
      <c r="W1078" s="215">
        <v>0.0025999999999999999</v>
      </c>
      <c r="X1078" s="215">
        <f>W1078*H1078</f>
        <v>0.84185399999999999</v>
      </c>
      <c r="Y1078" s="216" t="s">
        <v>20</v>
      </c>
      <c r="Z1078" s="40"/>
      <c r="AA1078" s="40"/>
      <c r="AB1078" s="40"/>
      <c r="AC1078" s="40"/>
      <c r="AD1078" s="40"/>
      <c r="AE1078" s="40"/>
      <c r="AR1078" s="217" t="s">
        <v>290</v>
      </c>
      <c r="AT1078" s="217" t="s">
        <v>164</v>
      </c>
      <c r="AU1078" s="217" t="s">
        <v>87</v>
      </c>
      <c r="AY1078" s="19" t="s">
        <v>162</v>
      </c>
      <c r="BE1078" s="218">
        <f>IF(O1078="základní",K1078,0)</f>
        <v>0</v>
      </c>
      <c r="BF1078" s="218">
        <f>IF(O1078="snížená",K1078,0)</f>
        <v>0</v>
      </c>
      <c r="BG1078" s="218">
        <f>IF(O1078="zákl. přenesená",K1078,0)</f>
        <v>0</v>
      </c>
      <c r="BH1078" s="218">
        <f>IF(O1078="sníž. přenesená",K1078,0)</f>
        <v>0</v>
      </c>
      <c r="BI1078" s="218">
        <f>IF(O1078="nulová",K1078,0)</f>
        <v>0</v>
      </c>
      <c r="BJ1078" s="19" t="s">
        <v>85</v>
      </c>
      <c r="BK1078" s="218">
        <f>ROUND(P1078*H1078,2)</f>
        <v>0</v>
      </c>
      <c r="BL1078" s="19" t="s">
        <v>290</v>
      </c>
      <c r="BM1078" s="217" t="s">
        <v>1262</v>
      </c>
    </row>
    <row r="1079" s="2" customFormat="1">
      <c r="A1079" s="40"/>
      <c r="B1079" s="41"/>
      <c r="C1079" s="42"/>
      <c r="D1079" s="219" t="s">
        <v>171</v>
      </c>
      <c r="E1079" s="42"/>
      <c r="F1079" s="220" t="s">
        <v>1263</v>
      </c>
      <c r="G1079" s="42"/>
      <c r="H1079" s="42"/>
      <c r="I1079" s="221"/>
      <c r="J1079" s="221"/>
      <c r="K1079" s="42"/>
      <c r="L1079" s="42"/>
      <c r="M1079" s="46"/>
      <c r="N1079" s="222"/>
      <c r="O1079" s="223"/>
      <c r="P1079" s="86"/>
      <c r="Q1079" s="86"/>
      <c r="R1079" s="86"/>
      <c r="S1079" s="86"/>
      <c r="T1079" s="86"/>
      <c r="U1079" s="86"/>
      <c r="V1079" s="86"/>
      <c r="W1079" s="86"/>
      <c r="X1079" s="86"/>
      <c r="Y1079" s="87"/>
      <c r="Z1079" s="40"/>
      <c r="AA1079" s="40"/>
      <c r="AB1079" s="40"/>
      <c r="AC1079" s="40"/>
      <c r="AD1079" s="40"/>
      <c r="AE1079" s="40"/>
      <c r="AT1079" s="19" t="s">
        <v>171</v>
      </c>
      <c r="AU1079" s="19" t="s">
        <v>87</v>
      </c>
    </row>
    <row r="1080" s="2" customFormat="1">
      <c r="A1080" s="40"/>
      <c r="B1080" s="41"/>
      <c r="C1080" s="42"/>
      <c r="D1080" s="224" t="s">
        <v>173</v>
      </c>
      <c r="E1080" s="42"/>
      <c r="F1080" s="225" t="s">
        <v>1264</v>
      </c>
      <c r="G1080" s="42"/>
      <c r="H1080" s="42"/>
      <c r="I1080" s="221"/>
      <c r="J1080" s="221"/>
      <c r="K1080" s="42"/>
      <c r="L1080" s="42"/>
      <c r="M1080" s="46"/>
      <c r="N1080" s="222"/>
      <c r="O1080" s="223"/>
      <c r="P1080" s="86"/>
      <c r="Q1080" s="86"/>
      <c r="R1080" s="86"/>
      <c r="S1080" s="86"/>
      <c r="T1080" s="86"/>
      <c r="U1080" s="86"/>
      <c r="V1080" s="86"/>
      <c r="W1080" s="86"/>
      <c r="X1080" s="86"/>
      <c r="Y1080" s="87"/>
      <c r="Z1080" s="40"/>
      <c r="AA1080" s="40"/>
      <c r="AB1080" s="40"/>
      <c r="AC1080" s="40"/>
      <c r="AD1080" s="40"/>
      <c r="AE1080" s="40"/>
      <c r="AT1080" s="19" t="s">
        <v>173</v>
      </c>
      <c r="AU1080" s="19" t="s">
        <v>87</v>
      </c>
    </row>
    <row r="1081" s="2" customFormat="1">
      <c r="A1081" s="40"/>
      <c r="B1081" s="41"/>
      <c r="C1081" s="42"/>
      <c r="D1081" s="219" t="s">
        <v>175</v>
      </c>
      <c r="E1081" s="42"/>
      <c r="F1081" s="226" t="s">
        <v>1171</v>
      </c>
      <c r="G1081" s="42"/>
      <c r="H1081" s="42"/>
      <c r="I1081" s="221"/>
      <c r="J1081" s="221"/>
      <c r="K1081" s="42"/>
      <c r="L1081" s="42"/>
      <c r="M1081" s="46"/>
      <c r="N1081" s="222"/>
      <c r="O1081" s="223"/>
      <c r="P1081" s="86"/>
      <c r="Q1081" s="86"/>
      <c r="R1081" s="86"/>
      <c r="S1081" s="86"/>
      <c r="T1081" s="86"/>
      <c r="U1081" s="86"/>
      <c r="V1081" s="86"/>
      <c r="W1081" s="86"/>
      <c r="X1081" s="86"/>
      <c r="Y1081" s="87"/>
      <c r="Z1081" s="40"/>
      <c r="AA1081" s="40"/>
      <c r="AB1081" s="40"/>
      <c r="AC1081" s="40"/>
      <c r="AD1081" s="40"/>
      <c r="AE1081" s="40"/>
      <c r="AT1081" s="19" t="s">
        <v>175</v>
      </c>
      <c r="AU1081" s="19" t="s">
        <v>87</v>
      </c>
    </row>
    <row r="1082" s="13" customFormat="1">
      <c r="A1082" s="13"/>
      <c r="B1082" s="227"/>
      <c r="C1082" s="228"/>
      <c r="D1082" s="219" t="s">
        <v>177</v>
      </c>
      <c r="E1082" s="229" t="s">
        <v>20</v>
      </c>
      <c r="F1082" s="230" t="s">
        <v>1265</v>
      </c>
      <c r="G1082" s="228"/>
      <c r="H1082" s="231">
        <v>124.19</v>
      </c>
      <c r="I1082" s="232"/>
      <c r="J1082" s="232"/>
      <c r="K1082" s="228"/>
      <c r="L1082" s="228"/>
      <c r="M1082" s="233"/>
      <c r="N1082" s="234"/>
      <c r="O1082" s="235"/>
      <c r="P1082" s="235"/>
      <c r="Q1082" s="235"/>
      <c r="R1082" s="235"/>
      <c r="S1082" s="235"/>
      <c r="T1082" s="235"/>
      <c r="U1082" s="235"/>
      <c r="V1082" s="235"/>
      <c r="W1082" s="235"/>
      <c r="X1082" s="235"/>
      <c r="Y1082" s="236"/>
      <c r="Z1082" s="13"/>
      <c r="AA1082" s="13"/>
      <c r="AB1082" s="13"/>
      <c r="AC1082" s="13"/>
      <c r="AD1082" s="13"/>
      <c r="AE1082" s="13"/>
      <c r="AT1082" s="237" t="s">
        <v>177</v>
      </c>
      <c r="AU1082" s="237" t="s">
        <v>87</v>
      </c>
      <c r="AV1082" s="13" t="s">
        <v>87</v>
      </c>
      <c r="AW1082" s="13" t="s">
        <v>5</v>
      </c>
      <c r="AX1082" s="13" t="s">
        <v>77</v>
      </c>
      <c r="AY1082" s="237" t="s">
        <v>162</v>
      </c>
    </row>
    <row r="1083" s="13" customFormat="1">
      <c r="A1083" s="13"/>
      <c r="B1083" s="227"/>
      <c r="C1083" s="228"/>
      <c r="D1083" s="219" t="s">
        <v>177</v>
      </c>
      <c r="E1083" s="229" t="s">
        <v>20</v>
      </c>
      <c r="F1083" s="230" t="s">
        <v>1266</v>
      </c>
      <c r="G1083" s="228"/>
      <c r="H1083" s="231">
        <v>87.099999999999994</v>
      </c>
      <c r="I1083" s="232"/>
      <c r="J1083" s="232"/>
      <c r="K1083" s="228"/>
      <c r="L1083" s="228"/>
      <c r="M1083" s="233"/>
      <c r="N1083" s="234"/>
      <c r="O1083" s="235"/>
      <c r="P1083" s="235"/>
      <c r="Q1083" s="235"/>
      <c r="R1083" s="235"/>
      <c r="S1083" s="235"/>
      <c r="T1083" s="235"/>
      <c r="U1083" s="235"/>
      <c r="V1083" s="235"/>
      <c r="W1083" s="235"/>
      <c r="X1083" s="235"/>
      <c r="Y1083" s="236"/>
      <c r="Z1083" s="13"/>
      <c r="AA1083" s="13"/>
      <c r="AB1083" s="13"/>
      <c r="AC1083" s="13"/>
      <c r="AD1083" s="13"/>
      <c r="AE1083" s="13"/>
      <c r="AT1083" s="237" t="s">
        <v>177</v>
      </c>
      <c r="AU1083" s="237" t="s">
        <v>87</v>
      </c>
      <c r="AV1083" s="13" t="s">
        <v>87</v>
      </c>
      <c r="AW1083" s="13" t="s">
        <v>5</v>
      </c>
      <c r="AX1083" s="13" t="s">
        <v>77</v>
      </c>
      <c r="AY1083" s="237" t="s">
        <v>162</v>
      </c>
    </row>
    <row r="1084" s="13" customFormat="1">
      <c r="A1084" s="13"/>
      <c r="B1084" s="227"/>
      <c r="C1084" s="228"/>
      <c r="D1084" s="219" t="s">
        <v>177</v>
      </c>
      <c r="E1084" s="229" t="s">
        <v>20</v>
      </c>
      <c r="F1084" s="230" t="s">
        <v>1267</v>
      </c>
      <c r="G1084" s="228"/>
      <c r="H1084" s="231">
        <v>112.5</v>
      </c>
      <c r="I1084" s="232"/>
      <c r="J1084" s="232"/>
      <c r="K1084" s="228"/>
      <c r="L1084" s="228"/>
      <c r="M1084" s="233"/>
      <c r="N1084" s="234"/>
      <c r="O1084" s="235"/>
      <c r="P1084" s="235"/>
      <c r="Q1084" s="235"/>
      <c r="R1084" s="235"/>
      <c r="S1084" s="235"/>
      <c r="T1084" s="235"/>
      <c r="U1084" s="235"/>
      <c r="V1084" s="235"/>
      <c r="W1084" s="235"/>
      <c r="X1084" s="235"/>
      <c r="Y1084" s="236"/>
      <c r="Z1084" s="13"/>
      <c r="AA1084" s="13"/>
      <c r="AB1084" s="13"/>
      <c r="AC1084" s="13"/>
      <c r="AD1084" s="13"/>
      <c r="AE1084" s="13"/>
      <c r="AT1084" s="237" t="s">
        <v>177</v>
      </c>
      <c r="AU1084" s="237" t="s">
        <v>87</v>
      </c>
      <c r="AV1084" s="13" t="s">
        <v>87</v>
      </c>
      <c r="AW1084" s="13" t="s">
        <v>5</v>
      </c>
      <c r="AX1084" s="13" t="s">
        <v>77</v>
      </c>
      <c r="AY1084" s="237" t="s">
        <v>162</v>
      </c>
    </row>
    <row r="1085" s="15" customFormat="1">
      <c r="A1085" s="15"/>
      <c r="B1085" s="248"/>
      <c r="C1085" s="249"/>
      <c r="D1085" s="219" t="s">
        <v>177</v>
      </c>
      <c r="E1085" s="250" t="s">
        <v>1268</v>
      </c>
      <c r="F1085" s="251" t="s">
        <v>195</v>
      </c>
      <c r="G1085" s="249"/>
      <c r="H1085" s="252">
        <v>323.78999999999996</v>
      </c>
      <c r="I1085" s="253"/>
      <c r="J1085" s="253"/>
      <c r="K1085" s="249"/>
      <c r="L1085" s="249"/>
      <c r="M1085" s="254"/>
      <c r="N1085" s="255"/>
      <c r="O1085" s="256"/>
      <c r="P1085" s="256"/>
      <c r="Q1085" s="256"/>
      <c r="R1085" s="256"/>
      <c r="S1085" s="256"/>
      <c r="T1085" s="256"/>
      <c r="U1085" s="256"/>
      <c r="V1085" s="256"/>
      <c r="W1085" s="256"/>
      <c r="X1085" s="256"/>
      <c r="Y1085" s="257"/>
      <c r="Z1085" s="15"/>
      <c r="AA1085" s="15"/>
      <c r="AB1085" s="15"/>
      <c r="AC1085" s="15"/>
      <c r="AD1085" s="15"/>
      <c r="AE1085" s="15"/>
      <c r="AT1085" s="258" t="s">
        <v>177</v>
      </c>
      <c r="AU1085" s="258" t="s">
        <v>87</v>
      </c>
      <c r="AV1085" s="15" t="s">
        <v>169</v>
      </c>
      <c r="AW1085" s="15" t="s">
        <v>5</v>
      </c>
      <c r="AX1085" s="15" t="s">
        <v>85</v>
      </c>
      <c r="AY1085" s="258" t="s">
        <v>162</v>
      </c>
    </row>
    <row r="1086" s="2" customFormat="1" ht="24.15" customHeight="1">
      <c r="A1086" s="40"/>
      <c r="B1086" s="41"/>
      <c r="C1086" s="205" t="s">
        <v>1269</v>
      </c>
      <c r="D1086" s="205" t="s">
        <v>164</v>
      </c>
      <c r="E1086" s="206" t="s">
        <v>1270</v>
      </c>
      <c r="F1086" s="207" t="s">
        <v>1271</v>
      </c>
      <c r="G1086" s="208" t="s">
        <v>240</v>
      </c>
      <c r="H1086" s="209">
        <v>1257.8900000000001</v>
      </c>
      <c r="I1086" s="210"/>
      <c r="J1086" s="210"/>
      <c r="K1086" s="211">
        <f>ROUND(P1086*H1086,2)</f>
        <v>0</v>
      </c>
      <c r="L1086" s="207" t="s">
        <v>168</v>
      </c>
      <c r="M1086" s="46"/>
      <c r="N1086" s="212" t="s">
        <v>20</v>
      </c>
      <c r="O1086" s="213" t="s">
        <v>46</v>
      </c>
      <c r="P1086" s="214">
        <f>I1086+J1086</f>
        <v>0</v>
      </c>
      <c r="Q1086" s="214">
        <f>ROUND(I1086*H1086,2)</f>
        <v>0</v>
      </c>
      <c r="R1086" s="214">
        <f>ROUND(J1086*H1086,2)</f>
        <v>0</v>
      </c>
      <c r="S1086" s="86"/>
      <c r="T1086" s="215">
        <f>S1086*H1086</f>
        <v>0</v>
      </c>
      <c r="U1086" s="215">
        <v>1.0000000000000001E-05</v>
      </c>
      <c r="V1086" s="215">
        <f>U1086*H1086</f>
        <v>0.012578900000000002</v>
      </c>
      <c r="W1086" s="215">
        <v>0</v>
      </c>
      <c r="X1086" s="215">
        <f>W1086*H1086</f>
        <v>0</v>
      </c>
      <c r="Y1086" s="216" t="s">
        <v>20</v>
      </c>
      <c r="Z1086" s="40"/>
      <c r="AA1086" s="40"/>
      <c r="AB1086" s="40"/>
      <c r="AC1086" s="40"/>
      <c r="AD1086" s="40"/>
      <c r="AE1086" s="40"/>
      <c r="AR1086" s="217" t="s">
        <v>290</v>
      </c>
      <c r="AT1086" s="217" t="s">
        <v>164</v>
      </c>
      <c r="AU1086" s="217" t="s">
        <v>87</v>
      </c>
      <c r="AY1086" s="19" t="s">
        <v>162</v>
      </c>
      <c r="BE1086" s="218">
        <f>IF(O1086="základní",K1086,0)</f>
        <v>0</v>
      </c>
      <c r="BF1086" s="218">
        <f>IF(O1086="snížená",K1086,0)</f>
        <v>0</v>
      </c>
      <c r="BG1086" s="218">
        <f>IF(O1086="zákl. přenesená",K1086,0)</f>
        <v>0</v>
      </c>
      <c r="BH1086" s="218">
        <f>IF(O1086="sníž. přenesená",K1086,0)</f>
        <v>0</v>
      </c>
      <c r="BI1086" s="218">
        <f>IF(O1086="nulová",K1086,0)</f>
        <v>0</v>
      </c>
      <c r="BJ1086" s="19" t="s">
        <v>85</v>
      </c>
      <c r="BK1086" s="218">
        <f>ROUND(P1086*H1086,2)</f>
        <v>0</v>
      </c>
      <c r="BL1086" s="19" t="s">
        <v>290</v>
      </c>
      <c r="BM1086" s="217" t="s">
        <v>1272</v>
      </c>
    </row>
    <row r="1087" s="2" customFormat="1">
      <c r="A1087" s="40"/>
      <c r="B1087" s="41"/>
      <c r="C1087" s="42"/>
      <c r="D1087" s="219" t="s">
        <v>171</v>
      </c>
      <c r="E1087" s="42"/>
      <c r="F1087" s="220" t="s">
        <v>1273</v>
      </c>
      <c r="G1087" s="42"/>
      <c r="H1087" s="42"/>
      <c r="I1087" s="221"/>
      <c r="J1087" s="221"/>
      <c r="K1087" s="42"/>
      <c r="L1087" s="42"/>
      <c r="M1087" s="46"/>
      <c r="N1087" s="222"/>
      <c r="O1087" s="223"/>
      <c r="P1087" s="86"/>
      <c r="Q1087" s="86"/>
      <c r="R1087" s="86"/>
      <c r="S1087" s="86"/>
      <c r="T1087" s="86"/>
      <c r="U1087" s="86"/>
      <c r="V1087" s="86"/>
      <c r="W1087" s="86"/>
      <c r="X1087" s="86"/>
      <c r="Y1087" s="87"/>
      <c r="Z1087" s="40"/>
      <c r="AA1087" s="40"/>
      <c r="AB1087" s="40"/>
      <c r="AC1087" s="40"/>
      <c r="AD1087" s="40"/>
      <c r="AE1087" s="40"/>
      <c r="AT1087" s="19" t="s">
        <v>171</v>
      </c>
      <c r="AU1087" s="19" t="s">
        <v>87</v>
      </c>
    </row>
    <row r="1088" s="2" customFormat="1">
      <c r="A1088" s="40"/>
      <c r="B1088" s="41"/>
      <c r="C1088" s="42"/>
      <c r="D1088" s="224" t="s">
        <v>173</v>
      </c>
      <c r="E1088" s="42"/>
      <c r="F1088" s="225" t="s">
        <v>1274</v>
      </c>
      <c r="G1088" s="42"/>
      <c r="H1088" s="42"/>
      <c r="I1088" s="221"/>
      <c r="J1088" s="221"/>
      <c r="K1088" s="42"/>
      <c r="L1088" s="42"/>
      <c r="M1088" s="46"/>
      <c r="N1088" s="222"/>
      <c r="O1088" s="223"/>
      <c r="P1088" s="86"/>
      <c r="Q1088" s="86"/>
      <c r="R1088" s="86"/>
      <c r="S1088" s="86"/>
      <c r="T1088" s="86"/>
      <c r="U1088" s="86"/>
      <c r="V1088" s="86"/>
      <c r="W1088" s="86"/>
      <c r="X1088" s="86"/>
      <c r="Y1088" s="87"/>
      <c r="Z1088" s="40"/>
      <c r="AA1088" s="40"/>
      <c r="AB1088" s="40"/>
      <c r="AC1088" s="40"/>
      <c r="AD1088" s="40"/>
      <c r="AE1088" s="40"/>
      <c r="AT1088" s="19" t="s">
        <v>173</v>
      </c>
      <c r="AU1088" s="19" t="s">
        <v>87</v>
      </c>
    </row>
    <row r="1089" s="2" customFormat="1">
      <c r="A1089" s="40"/>
      <c r="B1089" s="41"/>
      <c r="C1089" s="42"/>
      <c r="D1089" s="219" t="s">
        <v>175</v>
      </c>
      <c r="E1089" s="42"/>
      <c r="F1089" s="226" t="s">
        <v>1171</v>
      </c>
      <c r="G1089" s="42"/>
      <c r="H1089" s="42"/>
      <c r="I1089" s="221"/>
      <c r="J1089" s="221"/>
      <c r="K1089" s="42"/>
      <c r="L1089" s="42"/>
      <c r="M1089" s="46"/>
      <c r="N1089" s="222"/>
      <c r="O1089" s="223"/>
      <c r="P1089" s="86"/>
      <c r="Q1089" s="86"/>
      <c r="R1089" s="86"/>
      <c r="S1089" s="86"/>
      <c r="T1089" s="86"/>
      <c r="U1089" s="86"/>
      <c r="V1089" s="86"/>
      <c r="W1089" s="86"/>
      <c r="X1089" s="86"/>
      <c r="Y1089" s="87"/>
      <c r="Z1089" s="40"/>
      <c r="AA1089" s="40"/>
      <c r="AB1089" s="40"/>
      <c r="AC1089" s="40"/>
      <c r="AD1089" s="40"/>
      <c r="AE1089" s="40"/>
      <c r="AT1089" s="19" t="s">
        <v>175</v>
      </c>
      <c r="AU1089" s="19" t="s">
        <v>87</v>
      </c>
    </row>
    <row r="1090" s="14" customFormat="1">
      <c r="A1090" s="14"/>
      <c r="B1090" s="238"/>
      <c r="C1090" s="239"/>
      <c r="D1090" s="219" t="s">
        <v>177</v>
      </c>
      <c r="E1090" s="240" t="s">
        <v>20</v>
      </c>
      <c r="F1090" s="241" t="s">
        <v>1275</v>
      </c>
      <c r="G1090" s="239"/>
      <c r="H1090" s="240" t="s">
        <v>20</v>
      </c>
      <c r="I1090" s="242"/>
      <c r="J1090" s="242"/>
      <c r="K1090" s="239"/>
      <c r="L1090" s="239"/>
      <c r="M1090" s="243"/>
      <c r="N1090" s="244"/>
      <c r="O1090" s="245"/>
      <c r="P1090" s="245"/>
      <c r="Q1090" s="245"/>
      <c r="R1090" s="245"/>
      <c r="S1090" s="245"/>
      <c r="T1090" s="245"/>
      <c r="U1090" s="245"/>
      <c r="V1090" s="245"/>
      <c r="W1090" s="245"/>
      <c r="X1090" s="245"/>
      <c r="Y1090" s="246"/>
      <c r="Z1090" s="14"/>
      <c r="AA1090" s="14"/>
      <c r="AB1090" s="14"/>
      <c r="AC1090" s="14"/>
      <c r="AD1090" s="14"/>
      <c r="AE1090" s="14"/>
      <c r="AT1090" s="247" t="s">
        <v>177</v>
      </c>
      <c r="AU1090" s="247" t="s">
        <v>87</v>
      </c>
      <c r="AV1090" s="14" t="s">
        <v>85</v>
      </c>
      <c r="AW1090" s="14" t="s">
        <v>5</v>
      </c>
      <c r="AX1090" s="14" t="s">
        <v>77</v>
      </c>
      <c r="AY1090" s="247" t="s">
        <v>162</v>
      </c>
    </row>
    <row r="1091" s="13" customFormat="1">
      <c r="A1091" s="13"/>
      <c r="B1091" s="227"/>
      <c r="C1091" s="228"/>
      <c r="D1091" s="219" t="s">
        <v>177</v>
      </c>
      <c r="E1091" s="229" t="s">
        <v>20</v>
      </c>
      <c r="F1091" s="230" t="s">
        <v>1276</v>
      </c>
      <c r="G1091" s="228"/>
      <c r="H1091" s="231">
        <v>711.63999999999999</v>
      </c>
      <c r="I1091" s="232"/>
      <c r="J1091" s="232"/>
      <c r="K1091" s="228"/>
      <c r="L1091" s="228"/>
      <c r="M1091" s="233"/>
      <c r="N1091" s="234"/>
      <c r="O1091" s="235"/>
      <c r="P1091" s="235"/>
      <c r="Q1091" s="235"/>
      <c r="R1091" s="235"/>
      <c r="S1091" s="235"/>
      <c r="T1091" s="235"/>
      <c r="U1091" s="235"/>
      <c r="V1091" s="235"/>
      <c r="W1091" s="235"/>
      <c r="X1091" s="235"/>
      <c r="Y1091" s="236"/>
      <c r="Z1091" s="13"/>
      <c r="AA1091" s="13"/>
      <c r="AB1091" s="13"/>
      <c r="AC1091" s="13"/>
      <c r="AD1091" s="13"/>
      <c r="AE1091" s="13"/>
      <c r="AT1091" s="237" t="s">
        <v>177</v>
      </c>
      <c r="AU1091" s="237" t="s">
        <v>87</v>
      </c>
      <c r="AV1091" s="13" t="s">
        <v>87</v>
      </c>
      <c r="AW1091" s="13" t="s">
        <v>5</v>
      </c>
      <c r="AX1091" s="13" t="s">
        <v>77</v>
      </c>
      <c r="AY1091" s="237" t="s">
        <v>162</v>
      </c>
    </row>
    <row r="1092" s="13" customFormat="1">
      <c r="A1092" s="13"/>
      <c r="B1092" s="227"/>
      <c r="C1092" s="228"/>
      <c r="D1092" s="219" t="s">
        <v>177</v>
      </c>
      <c r="E1092" s="229" t="s">
        <v>20</v>
      </c>
      <c r="F1092" s="230" t="s">
        <v>1277</v>
      </c>
      <c r="G1092" s="228"/>
      <c r="H1092" s="231">
        <v>546.25</v>
      </c>
      <c r="I1092" s="232"/>
      <c r="J1092" s="232"/>
      <c r="K1092" s="228"/>
      <c r="L1092" s="228"/>
      <c r="M1092" s="233"/>
      <c r="N1092" s="234"/>
      <c r="O1092" s="235"/>
      <c r="P1092" s="235"/>
      <c r="Q1092" s="235"/>
      <c r="R1092" s="235"/>
      <c r="S1092" s="235"/>
      <c r="T1092" s="235"/>
      <c r="U1092" s="235"/>
      <c r="V1092" s="235"/>
      <c r="W1092" s="235"/>
      <c r="X1092" s="235"/>
      <c r="Y1092" s="236"/>
      <c r="Z1092" s="13"/>
      <c r="AA1092" s="13"/>
      <c r="AB1092" s="13"/>
      <c r="AC1092" s="13"/>
      <c r="AD1092" s="13"/>
      <c r="AE1092" s="13"/>
      <c r="AT1092" s="237" t="s">
        <v>177</v>
      </c>
      <c r="AU1092" s="237" t="s">
        <v>87</v>
      </c>
      <c r="AV1092" s="13" t="s">
        <v>87</v>
      </c>
      <c r="AW1092" s="13" t="s">
        <v>5</v>
      </c>
      <c r="AX1092" s="13" t="s">
        <v>77</v>
      </c>
      <c r="AY1092" s="237" t="s">
        <v>162</v>
      </c>
    </row>
    <row r="1093" s="15" customFormat="1">
      <c r="A1093" s="15"/>
      <c r="B1093" s="248"/>
      <c r="C1093" s="249"/>
      <c r="D1093" s="219" t="s">
        <v>177</v>
      </c>
      <c r="E1093" s="250" t="s">
        <v>20</v>
      </c>
      <c r="F1093" s="251" t="s">
        <v>195</v>
      </c>
      <c r="G1093" s="249"/>
      <c r="H1093" s="252">
        <v>1257.8900000000001</v>
      </c>
      <c r="I1093" s="253"/>
      <c r="J1093" s="253"/>
      <c r="K1093" s="249"/>
      <c r="L1093" s="249"/>
      <c r="M1093" s="254"/>
      <c r="N1093" s="255"/>
      <c r="O1093" s="256"/>
      <c r="P1093" s="256"/>
      <c r="Q1093" s="256"/>
      <c r="R1093" s="256"/>
      <c r="S1093" s="256"/>
      <c r="T1093" s="256"/>
      <c r="U1093" s="256"/>
      <c r="V1093" s="256"/>
      <c r="W1093" s="256"/>
      <c r="X1093" s="256"/>
      <c r="Y1093" s="257"/>
      <c r="Z1093" s="15"/>
      <c r="AA1093" s="15"/>
      <c r="AB1093" s="15"/>
      <c r="AC1093" s="15"/>
      <c r="AD1093" s="15"/>
      <c r="AE1093" s="15"/>
      <c r="AT1093" s="258" t="s">
        <v>177</v>
      </c>
      <c r="AU1093" s="258" t="s">
        <v>87</v>
      </c>
      <c r="AV1093" s="15" t="s">
        <v>169</v>
      </c>
      <c r="AW1093" s="15" t="s">
        <v>5</v>
      </c>
      <c r="AX1093" s="15" t="s">
        <v>85</v>
      </c>
      <c r="AY1093" s="258" t="s">
        <v>162</v>
      </c>
    </row>
    <row r="1094" s="2" customFormat="1">
      <c r="A1094" s="40"/>
      <c r="B1094" s="41"/>
      <c r="C1094" s="205" t="s">
        <v>1278</v>
      </c>
      <c r="D1094" s="205" t="s">
        <v>164</v>
      </c>
      <c r="E1094" s="206" t="s">
        <v>1279</v>
      </c>
      <c r="F1094" s="207" t="s">
        <v>1280</v>
      </c>
      <c r="G1094" s="208" t="s">
        <v>167</v>
      </c>
      <c r="H1094" s="209">
        <v>150</v>
      </c>
      <c r="I1094" s="210"/>
      <c r="J1094" s="210"/>
      <c r="K1094" s="211">
        <f>ROUND(P1094*H1094,2)</f>
        <v>0</v>
      </c>
      <c r="L1094" s="207" t="s">
        <v>168</v>
      </c>
      <c r="M1094" s="46"/>
      <c r="N1094" s="212" t="s">
        <v>20</v>
      </c>
      <c r="O1094" s="213" t="s">
        <v>46</v>
      </c>
      <c r="P1094" s="214">
        <f>I1094+J1094</f>
        <v>0</v>
      </c>
      <c r="Q1094" s="214">
        <f>ROUND(I1094*H1094,2)</f>
        <v>0</v>
      </c>
      <c r="R1094" s="214">
        <f>ROUND(J1094*H1094,2)</f>
        <v>0</v>
      </c>
      <c r="S1094" s="86"/>
      <c r="T1094" s="215">
        <f>S1094*H1094</f>
        <v>0</v>
      </c>
      <c r="U1094" s="215">
        <v>0.0022499999999999998</v>
      </c>
      <c r="V1094" s="215">
        <f>U1094*H1094</f>
        <v>0.33749999999999997</v>
      </c>
      <c r="W1094" s="215">
        <v>0</v>
      </c>
      <c r="X1094" s="215">
        <f>W1094*H1094</f>
        <v>0</v>
      </c>
      <c r="Y1094" s="216" t="s">
        <v>20</v>
      </c>
      <c r="Z1094" s="40"/>
      <c r="AA1094" s="40"/>
      <c r="AB1094" s="40"/>
      <c r="AC1094" s="40"/>
      <c r="AD1094" s="40"/>
      <c r="AE1094" s="40"/>
      <c r="AR1094" s="217" t="s">
        <v>290</v>
      </c>
      <c r="AT1094" s="217" t="s">
        <v>164</v>
      </c>
      <c r="AU1094" s="217" t="s">
        <v>87</v>
      </c>
      <c r="AY1094" s="19" t="s">
        <v>162</v>
      </c>
      <c r="BE1094" s="218">
        <f>IF(O1094="základní",K1094,0)</f>
        <v>0</v>
      </c>
      <c r="BF1094" s="218">
        <f>IF(O1094="snížená",K1094,0)</f>
        <v>0</v>
      </c>
      <c r="BG1094" s="218">
        <f>IF(O1094="zákl. přenesená",K1094,0)</f>
        <v>0</v>
      </c>
      <c r="BH1094" s="218">
        <f>IF(O1094="sníž. přenesená",K1094,0)</f>
        <v>0</v>
      </c>
      <c r="BI1094" s="218">
        <f>IF(O1094="nulová",K1094,0)</f>
        <v>0</v>
      </c>
      <c r="BJ1094" s="19" t="s">
        <v>85</v>
      </c>
      <c r="BK1094" s="218">
        <f>ROUND(P1094*H1094,2)</f>
        <v>0</v>
      </c>
      <c r="BL1094" s="19" t="s">
        <v>290</v>
      </c>
      <c r="BM1094" s="217" t="s">
        <v>1281</v>
      </c>
    </row>
    <row r="1095" s="2" customFormat="1">
      <c r="A1095" s="40"/>
      <c r="B1095" s="41"/>
      <c r="C1095" s="42"/>
      <c r="D1095" s="219" t="s">
        <v>171</v>
      </c>
      <c r="E1095" s="42"/>
      <c r="F1095" s="220" t="s">
        <v>1282</v>
      </c>
      <c r="G1095" s="42"/>
      <c r="H1095" s="42"/>
      <c r="I1095" s="221"/>
      <c r="J1095" s="221"/>
      <c r="K1095" s="42"/>
      <c r="L1095" s="42"/>
      <c r="M1095" s="46"/>
      <c r="N1095" s="222"/>
      <c r="O1095" s="223"/>
      <c r="P1095" s="86"/>
      <c r="Q1095" s="86"/>
      <c r="R1095" s="86"/>
      <c r="S1095" s="86"/>
      <c r="T1095" s="86"/>
      <c r="U1095" s="86"/>
      <c r="V1095" s="86"/>
      <c r="W1095" s="86"/>
      <c r="X1095" s="86"/>
      <c r="Y1095" s="87"/>
      <c r="Z1095" s="40"/>
      <c r="AA1095" s="40"/>
      <c r="AB1095" s="40"/>
      <c r="AC1095" s="40"/>
      <c r="AD1095" s="40"/>
      <c r="AE1095" s="40"/>
      <c r="AT1095" s="19" t="s">
        <v>171</v>
      </c>
      <c r="AU1095" s="19" t="s">
        <v>87</v>
      </c>
    </row>
    <row r="1096" s="2" customFormat="1">
      <c r="A1096" s="40"/>
      <c r="B1096" s="41"/>
      <c r="C1096" s="42"/>
      <c r="D1096" s="224" t="s">
        <v>173</v>
      </c>
      <c r="E1096" s="42"/>
      <c r="F1096" s="225" t="s">
        <v>1283</v>
      </c>
      <c r="G1096" s="42"/>
      <c r="H1096" s="42"/>
      <c r="I1096" s="221"/>
      <c r="J1096" s="221"/>
      <c r="K1096" s="42"/>
      <c r="L1096" s="42"/>
      <c r="M1096" s="46"/>
      <c r="N1096" s="222"/>
      <c r="O1096" s="223"/>
      <c r="P1096" s="86"/>
      <c r="Q1096" s="86"/>
      <c r="R1096" s="86"/>
      <c r="S1096" s="86"/>
      <c r="T1096" s="86"/>
      <c r="U1096" s="86"/>
      <c r="V1096" s="86"/>
      <c r="W1096" s="86"/>
      <c r="X1096" s="86"/>
      <c r="Y1096" s="87"/>
      <c r="Z1096" s="40"/>
      <c r="AA1096" s="40"/>
      <c r="AB1096" s="40"/>
      <c r="AC1096" s="40"/>
      <c r="AD1096" s="40"/>
      <c r="AE1096" s="40"/>
      <c r="AT1096" s="19" t="s">
        <v>173</v>
      </c>
      <c r="AU1096" s="19" t="s">
        <v>87</v>
      </c>
    </row>
    <row r="1097" s="2" customFormat="1">
      <c r="A1097" s="40"/>
      <c r="B1097" s="41"/>
      <c r="C1097" s="42"/>
      <c r="D1097" s="219" t="s">
        <v>175</v>
      </c>
      <c r="E1097" s="42"/>
      <c r="F1097" s="226" t="s">
        <v>1171</v>
      </c>
      <c r="G1097" s="42"/>
      <c r="H1097" s="42"/>
      <c r="I1097" s="221"/>
      <c r="J1097" s="221"/>
      <c r="K1097" s="42"/>
      <c r="L1097" s="42"/>
      <c r="M1097" s="46"/>
      <c r="N1097" s="222"/>
      <c r="O1097" s="223"/>
      <c r="P1097" s="86"/>
      <c r="Q1097" s="86"/>
      <c r="R1097" s="86"/>
      <c r="S1097" s="86"/>
      <c r="T1097" s="86"/>
      <c r="U1097" s="86"/>
      <c r="V1097" s="86"/>
      <c r="W1097" s="86"/>
      <c r="X1097" s="86"/>
      <c r="Y1097" s="87"/>
      <c r="Z1097" s="40"/>
      <c r="AA1097" s="40"/>
      <c r="AB1097" s="40"/>
      <c r="AC1097" s="40"/>
      <c r="AD1097" s="40"/>
      <c r="AE1097" s="40"/>
      <c r="AT1097" s="19" t="s">
        <v>175</v>
      </c>
      <c r="AU1097" s="19" t="s">
        <v>87</v>
      </c>
    </row>
    <row r="1098" s="13" customFormat="1">
      <c r="A1098" s="13"/>
      <c r="B1098" s="227"/>
      <c r="C1098" s="228"/>
      <c r="D1098" s="219" t="s">
        <v>177</v>
      </c>
      <c r="E1098" s="229" t="s">
        <v>20</v>
      </c>
      <c r="F1098" s="230" t="s">
        <v>1284</v>
      </c>
      <c r="G1098" s="228"/>
      <c r="H1098" s="231">
        <v>150</v>
      </c>
      <c r="I1098" s="232"/>
      <c r="J1098" s="232"/>
      <c r="K1098" s="228"/>
      <c r="L1098" s="228"/>
      <c r="M1098" s="233"/>
      <c r="N1098" s="234"/>
      <c r="O1098" s="235"/>
      <c r="P1098" s="235"/>
      <c r="Q1098" s="235"/>
      <c r="R1098" s="235"/>
      <c r="S1098" s="235"/>
      <c r="T1098" s="235"/>
      <c r="U1098" s="235"/>
      <c r="V1098" s="235"/>
      <c r="W1098" s="235"/>
      <c r="X1098" s="235"/>
      <c r="Y1098" s="236"/>
      <c r="Z1098" s="13"/>
      <c r="AA1098" s="13"/>
      <c r="AB1098" s="13"/>
      <c r="AC1098" s="13"/>
      <c r="AD1098" s="13"/>
      <c r="AE1098" s="13"/>
      <c r="AT1098" s="237" t="s">
        <v>177</v>
      </c>
      <c r="AU1098" s="237" t="s">
        <v>87</v>
      </c>
      <c r="AV1098" s="13" t="s">
        <v>87</v>
      </c>
      <c r="AW1098" s="13" t="s">
        <v>5</v>
      </c>
      <c r="AX1098" s="13" t="s">
        <v>85</v>
      </c>
      <c r="AY1098" s="237" t="s">
        <v>162</v>
      </c>
    </row>
    <row r="1099" s="2" customFormat="1" ht="24.15" customHeight="1">
      <c r="A1099" s="40"/>
      <c r="B1099" s="41"/>
      <c r="C1099" s="205" t="s">
        <v>1285</v>
      </c>
      <c r="D1099" s="205" t="s">
        <v>164</v>
      </c>
      <c r="E1099" s="206" t="s">
        <v>1286</v>
      </c>
      <c r="F1099" s="207" t="s">
        <v>1287</v>
      </c>
      <c r="G1099" s="208" t="s">
        <v>90</v>
      </c>
      <c r="H1099" s="209">
        <v>4010.3600000000001</v>
      </c>
      <c r="I1099" s="210"/>
      <c r="J1099" s="210"/>
      <c r="K1099" s="211">
        <f>ROUND(P1099*H1099,2)</f>
        <v>0</v>
      </c>
      <c r="L1099" s="207" t="s">
        <v>168</v>
      </c>
      <c r="M1099" s="46"/>
      <c r="N1099" s="212" t="s">
        <v>20</v>
      </c>
      <c r="O1099" s="213" t="s">
        <v>46</v>
      </c>
      <c r="P1099" s="214">
        <f>I1099+J1099</f>
        <v>0</v>
      </c>
      <c r="Q1099" s="214">
        <f>ROUND(I1099*H1099,2)</f>
        <v>0</v>
      </c>
      <c r="R1099" s="214">
        <f>ROUND(J1099*H1099,2)</f>
        <v>0</v>
      </c>
      <c r="S1099" s="86"/>
      <c r="T1099" s="215">
        <f>S1099*H1099</f>
        <v>0</v>
      </c>
      <c r="U1099" s="215">
        <v>0.00020000000000000001</v>
      </c>
      <c r="V1099" s="215">
        <f>U1099*H1099</f>
        <v>0.80207200000000012</v>
      </c>
      <c r="W1099" s="215">
        <v>0</v>
      </c>
      <c r="X1099" s="215">
        <f>W1099*H1099</f>
        <v>0</v>
      </c>
      <c r="Y1099" s="216" t="s">
        <v>20</v>
      </c>
      <c r="Z1099" s="40"/>
      <c r="AA1099" s="40"/>
      <c r="AB1099" s="40"/>
      <c r="AC1099" s="40"/>
      <c r="AD1099" s="40"/>
      <c r="AE1099" s="40"/>
      <c r="AR1099" s="217" t="s">
        <v>290</v>
      </c>
      <c r="AT1099" s="217" t="s">
        <v>164</v>
      </c>
      <c r="AU1099" s="217" t="s">
        <v>87</v>
      </c>
      <c r="AY1099" s="19" t="s">
        <v>162</v>
      </c>
      <c r="BE1099" s="218">
        <f>IF(O1099="základní",K1099,0)</f>
        <v>0</v>
      </c>
      <c r="BF1099" s="218">
        <f>IF(O1099="snížená",K1099,0)</f>
        <v>0</v>
      </c>
      <c r="BG1099" s="218">
        <f>IF(O1099="zákl. přenesená",K1099,0)</f>
        <v>0</v>
      </c>
      <c r="BH1099" s="218">
        <f>IF(O1099="sníž. přenesená",K1099,0)</f>
        <v>0</v>
      </c>
      <c r="BI1099" s="218">
        <f>IF(O1099="nulová",K1099,0)</f>
        <v>0</v>
      </c>
      <c r="BJ1099" s="19" t="s">
        <v>85</v>
      </c>
      <c r="BK1099" s="218">
        <f>ROUND(P1099*H1099,2)</f>
        <v>0</v>
      </c>
      <c r="BL1099" s="19" t="s">
        <v>290</v>
      </c>
      <c r="BM1099" s="217" t="s">
        <v>1288</v>
      </c>
    </row>
    <row r="1100" s="2" customFormat="1">
      <c r="A1100" s="40"/>
      <c r="B1100" s="41"/>
      <c r="C1100" s="42"/>
      <c r="D1100" s="219" t="s">
        <v>171</v>
      </c>
      <c r="E1100" s="42"/>
      <c r="F1100" s="220" t="s">
        <v>1289</v>
      </c>
      <c r="G1100" s="42"/>
      <c r="H1100" s="42"/>
      <c r="I1100" s="221"/>
      <c r="J1100" s="221"/>
      <c r="K1100" s="42"/>
      <c r="L1100" s="42"/>
      <c r="M1100" s="46"/>
      <c r="N1100" s="222"/>
      <c r="O1100" s="223"/>
      <c r="P1100" s="86"/>
      <c r="Q1100" s="86"/>
      <c r="R1100" s="86"/>
      <c r="S1100" s="86"/>
      <c r="T1100" s="86"/>
      <c r="U1100" s="86"/>
      <c r="V1100" s="86"/>
      <c r="W1100" s="86"/>
      <c r="X1100" s="86"/>
      <c r="Y1100" s="87"/>
      <c r="Z1100" s="40"/>
      <c r="AA1100" s="40"/>
      <c r="AB1100" s="40"/>
      <c r="AC1100" s="40"/>
      <c r="AD1100" s="40"/>
      <c r="AE1100" s="40"/>
      <c r="AT1100" s="19" t="s">
        <v>171</v>
      </c>
      <c r="AU1100" s="19" t="s">
        <v>87</v>
      </c>
    </row>
    <row r="1101" s="2" customFormat="1">
      <c r="A1101" s="40"/>
      <c r="B1101" s="41"/>
      <c r="C1101" s="42"/>
      <c r="D1101" s="224" t="s">
        <v>173</v>
      </c>
      <c r="E1101" s="42"/>
      <c r="F1101" s="225" t="s">
        <v>1290</v>
      </c>
      <c r="G1101" s="42"/>
      <c r="H1101" s="42"/>
      <c r="I1101" s="221"/>
      <c r="J1101" s="221"/>
      <c r="K1101" s="42"/>
      <c r="L1101" s="42"/>
      <c r="M1101" s="46"/>
      <c r="N1101" s="222"/>
      <c r="O1101" s="223"/>
      <c r="P1101" s="86"/>
      <c r="Q1101" s="86"/>
      <c r="R1101" s="86"/>
      <c r="S1101" s="86"/>
      <c r="T1101" s="86"/>
      <c r="U1101" s="86"/>
      <c r="V1101" s="86"/>
      <c r="W1101" s="86"/>
      <c r="X1101" s="86"/>
      <c r="Y1101" s="87"/>
      <c r="Z1101" s="40"/>
      <c r="AA1101" s="40"/>
      <c r="AB1101" s="40"/>
      <c r="AC1101" s="40"/>
      <c r="AD1101" s="40"/>
      <c r="AE1101" s="40"/>
      <c r="AT1101" s="19" t="s">
        <v>173</v>
      </c>
      <c r="AU1101" s="19" t="s">
        <v>87</v>
      </c>
    </row>
    <row r="1102" s="2" customFormat="1">
      <c r="A1102" s="40"/>
      <c r="B1102" s="41"/>
      <c r="C1102" s="42"/>
      <c r="D1102" s="219" t="s">
        <v>175</v>
      </c>
      <c r="E1102" s="42"/>
      <c r="F1102" s="226" t="s">
        <v>1171</v>
      </c>
      <c r="G1102" s="42"/>
      <c r="H1102" s="42"/>
      <c r="I1102" s="221"/>
      <c r="J1102" s="221"/>
      <c r="K1102" s="42"/>
      <c r="L1102" s="42"/>
      <c r="M1102" s="46"/>
      <c r="N1102" s="222"/>
      <c r="O1102" s="223"/>
      <c r="P1102" s="86"/>
      <c r="Q1102" s="86"/>
      <c r="R1102" s="86"/>
      <c r="S1102" s="86"/>
      <c r="T1102" s="86"/>
      <c r="U1102" s="86"/>
      <c r="V1102" s="86"/>
      <c r="W1102" s="86"/>
      <c r="X1102" s="86"/>
      <c r="Y1102" s="87"/>
      <c r="Z1102" s="40"/>
      <c r="AA1102" s="40"/>
      <c r="AB1102" s="40"/>
      <c r="AC1102" s="40"/>
      <c r="AD1102" s="40"/>
      <c r="AE1102" s="40"/>
      <c r="AT1102" s="19" t="s">
        <v>175</v>
      </c>
      <c r="AU1102" s="19" t="s">
        <v>87</v>
      </c>
    </row>
    <row r="1103" s="13" customFormat="1">
      <c r="A1103" s="13"/>
      <c r="B1103" s="227"/>
      <c r="C1103" s="228"/>
      <c r="D1103" s="219" t="s">
        <v>177</v>
      </c>
      <c r="E1103" s="229" t="s">
        <v>20</v>
      </c>
      <c r="F1103" s="230" t="s">
        <v>1220</v>
      </c>
      <c r="G1103" s="228"/>
      <c r="H1103" s="231">
        <v>2507.1300000000001</v>
      </c>
      <c r="I1103" s="232"/>
      <c r="J1103" s="232"/>
      <c r="K1103" s="228"/>
      <c r="L1103" s="228"/>
      <c r="M1103" s="233"/>
      <c r="N1103" s="234"/>
      <c r="O1103" s="235"/>
      <c r="P1103" s="235"/>
      <c r="Q1103" s="235"/>
      <c r="R1103" s="235"/>
      <c r="S1103" s="235"/>
      <c r="T1103" s="235"/>
      <c r="U1103" s="235"/>
      <c r="V1103" s="235"/>
      <c r="W1103" s="235"/>
      <c r="X1103" s="235"/>
      <c r="Y1103" s="236"/>
      <c r="Z1103" s="13"/>
      <c r="AA1103" s="13"/>
      <c r="AB1103" s="13"/>
      <c r="AC1103" s="13"/>
      <c r="AD1103" s="13"/>
      <c r="AE1103" s="13"/>
      <c r="AT1103" s="237" t="s">
        <v>177</v>
      </c>
      <c r="AU1103" s="237" t="s">
        <v>87</v>
      </c>
      <c r="AV1103" s="13" t="s">
        <v>87</v>
      </c>
      <c r="AW1103" s="13" t="s">
        <v>5</v>
      </c>
      <c r="AX1103" s="13" t="s">
        <v>77</v>
      </c>
      <c r="AY1103" s="237" t="s">
        <v>162</v>
      </c>
    </row>
    <row r="1104" s="13" customFormat="1">
      <c r="A1104" s="13"/>
      <c r="B1104" s="227"/>
      <c r="C1104" s="228"/>
      <c r="D1104" s="219" t="s">
        <v>177</v>
      </c>
      <c r="E1104" s="229" t="s">
        <v>20</v>
      </c>
      <c r="F1104" s="230" t="s">
        <v>1221</v>
      </c>
      <c r="G1104" s="228"/>
      <c r="H1104" s="231">
        <v>1724.97</v>
      </c>
      <c r="I1104" s="232"/>
      <c r="J1104" s="232"/>
      <c r="K1104" s="228"/>
      <c r="L1104" s="228"/>
      <c r="M1104" s="233"/>
      <c r="N1104" s="234"/>
      <c r="O1104" s="235"/>
      <c r="P1104" s="235"/>
      <c r="Q1104" s="235"/>
      <c r="R1104" s="235"/>
      <c r="S1104" s="235"/>
      <c r="T1104" s="235"/>
      <c r="U1104" s="235"/>
      <c r="V1104" s="235"/>
      <c r="W1104" s="235"/>
      <c r="X1104" s="235"/>
      <c r="Y1104" s="236"/>
      <c r="Z1104" s="13"/>
      <c r="AA1104" s="13"/>
      <c r="AB1104" s="13"/>
      <c r="AC1104" s="13"/>
      <c r="AD1104" s="13"/>
      <c r="AE1104" s="13"/>
      <c r="AT1104" s="237" t="s">
        <v>177</v>
      </c>
      <c r="AU1104" s="237" t="s">
        <v>87</v>
      </c>
      <c r="AV1104" s="13" t="s">
        <v>87</v>
      </c>
      <c r="AW1104" s="13" t="s">
        <v>5</v>
      </c>
      <c r="AX1104" s="13" t="s">
        <v>77</v>
      </c>
      <c r="AY1104" s="237" t="s">
        <v>162</v>
      </c>
    </row>
    <row r="1105" s="13" customFormat="1">
      <c r="A1105" s="13"/>
      <c r="B1105" s="227"/>
      <c r="C1105" s="228"/>
      <c r="D1105" s="219" t="s">
        <v>177</v>
      </c>
      <c r="E1105" s="229" t="s">
        <v>20</v>
      </c>
      <c r="F1105" s="230" t="s">
        <v>1222</v>
      </c>
      <c r="G1105" s="228"/>
      <c r="H1105" s="231">
        <v>-325.81</v>
      </c>
      <c r="I1105" s="232"/>
      <c r="J1105" s="232"/>
      <c r="K1105" s="228"/>
      <c r="L1105" s="228"/>
      <c r="M1105" s="233"/>
      <c r="N1105" s="234"/>
      <c r="O1105" s="235"/>
      <c r="P1105" s="235"/>
      <c r="Q1105" s="235"/>
      <c r="R1105" s="235"/>
      <c r="S1105" s="235"/>
      <c r="T1105" s="235"/>
      <c r="U1105" s="235"/>
      <c r="V1105" s="235"/>
      <c r="W1105" s="235"/>
      <c r="X1105" s="235"/>
      <c r="Y1105" s="236"/>
      <c r="Z1105" s="13"/>
      <c r="AA1105" s="13"/>
      <c r="AB1105" s="13"/>
      <c r="AC1105" s="13"/>
      <c r="AD1105" s="13"/>
      <c r="AE1105" s="13"/>
      <c r="AT1105" s="237" t="s">
        <v>177</v>
      </c>
      <c r="AU1105" s="237" t="s">
        <v>87</v>
      </c>
      <c r="AV1105" s="13" t="s">
        <v>87</v>
      </c>
      <c r="AW1105" s="13" t="s">
        <v>5</v>
      </c>
      <c r="AX1105" s="13" t="s">
        <v>77</v>
      </c>
      <c r="AY1105" s="237" t="s">
        <v>162</v>
      </c>
    </row>
    <row r="1106" s="13" customFormat="1">
      <c r="A1106" s="13"/>
      <c r="B1106" s="227"/>
      <c r="C1106" s="228"/>
      <c r="D1106" s="219" t="s">
        <v>177</v>
      </c>
      <c r="E1106" s="229" t="s">
        <v>20</v>
      </c>
      <c r="F1106" s="230" t="s">
        <v>1223</v>
      </c>
      <c r="G1106" s="228"/>
      <c r="H1106" s="231">
        <v>-366.55000000000001</v>
      </c>
      <c r="I1106" s="232"/>
      <c r="J1106" s="232"/>
      <c r="K1106" s="228"/>
      <c r="L1106" s="228"/>
      <c r="M1106" s="233"/>
      <c r="N1106" s="234"/>
      <c r="O1106" s="235"/>
      <c r="P1106" s="235"/>
      <c r="Q1106" s="235"/>
      <c r="R1106" s="235"/>
      <c r="S1106" s="235"/>
      <c r="T1106" s="235"/>
      <c r="U1106" s="235"/>
      <c r="V1106" s="235"/>
      <c r="W1106" s="235"/>
      <c r="X1106" s="235"/>
      <c r="Y1106" s="236"/>
      <c r="Z1106" s="13"/>
      <c r="AA1106" s="13"/>
      <c r="AB1106" s="13"/>
      <c r="AC1106" s="13"/>
      <c r="AD1106" s="13"/>
      <c r="AE1106" s="13"/>
      <c r="AT1106" s="237" t="s">
        <v>177</v>
      </c>
      <c r="AU1106" s="237" t="s">
        <v>87</v>
      </c>
      <c r="AV1106" s="13" t="s">
        <v>87</v>
      </c>
      <c r="AW1106" s="13" t="s">
        <v>5</v>
      </c>
      <c r="AX1106" s="13" t="s">
        <v>77</v>
      </c>
      <c r="AY1106" s="237" t="s">
        <v>162</v>
      </c>
    </row>
    <row r="1107" s="13" customFormat="1">
      <c r="A1107" s="13"/>
      <c r="B1107" s="227"/>
      <c r="C1107" s="228"/>
      <c r="D1107" s="219" t="s">
        <v>177</v>
      </c>
      <c r="E1107" s="229" t="s">
        <v>20</v>
      </c>
      <c r="F1107" s="230" t="s">
        <v>1224</v>
      </c>
      <c r="G1107" s="228"/>
      <c r="H1107" s="231">
        <v>496.30000000000001</v>
      </c>
      <c r="I1107" s="232"/>
      <c r="J1107" s="232"/>
      <c r="K1107" s="228"/>
      <c r="L1107" s="228"/>
      <c r="M1107" s="233"/>
      <c r="N1107" s="234"/>
      <c r="O1107" s="235"/>
      <c r="P1107" s="235"/>
      <c r="Q1107" s="235"/>
      <c r="R1107" s="235"/>
      <c r="S1107" s="235"/>
      <c r="T1107" s="235"/>
      <c r="U1107" s="235"/>
      <c r="V1107" s="235"/>
      <c r="W1107" s="235"/>
      <c r="X1107" s="235"/>
      <c r="Y1107" s="236"/>
      <c r="Z1107" s="13"/>
      <c r="AA1107" s="13"/>
      <c r="AB1107" s="13"/>
      <c r="AC1107" s="13"/>
      <c r="AD1107" s="13"/>
      <c r="AE1107" s="13"/>
      <c r="AT1107" s="237" t="s">
        <v>177</v>
      </c>
      <c r="AU1107" s="237" t="s">
        <v>87</v>
      </c>
      <c r="AV1107" s="13" t="s">
        <v>87</v>
      </c>
      <c r="AW1107" s="13" t="s">
        <v>5</v>
      </c>
      <c r="AX1107" s="13" t="s">
        <v>77</v>
      </c>
      <c r="AY1107" s="237" t="s">
        <v>162</v>
      </c>
    </row>
    <row r="1108" s="13" customFormat="1">
      <c r="A1108" s="13"/>
      <c r="B1108" s="227"/>
      <c r="C1108" s="228"/>
      <c r="D1108" s="219" t="s">
        <v>177</v>
      </c>
      <c r="E1108" s="229" t="s">
        <v>20</v>
      </c>
      <c r="F1108" s="230" t="s">
        <v>1225</v>
      </c>
      <c r="G1108" s="228"/>
      <c r="H1108" s="231">
        <v>181.77000000000001</v>
      </c>
      <c r="I1108" s="232"/>
      <c r="J1108" s="232"/>
      <c r="K1108" s="228"/>
      <c r="L1108" s="228"/>
      <c r="M1108" s="233"/>
      <c r="N1108" s="234"/>
      <c r="O1108" s="235"/>
      <c r="P1108" s="235"/>
      <c r="Q1108" s="235"/>
      <c r="R1108" s="235"/>
      <c r="S1108" s="235"/>
      <c r="T1108" s="235"/>
      <c r="U1108" s="235"/>
      <c r="V1108" s="235"/>
      <c r="W1108" s="235"/>
      <c r="X1108" s="235"/>
      <c r="Y1108" s="236"/>
      <c r="Z1108" s="13"/>
      <c r="AA1108" s="13"/>
      <c r="AB1108" s="13"/>
      <c r="AC1108" s="13"/>
      <c r="AD1108" s="13"/>
      <c r="AE1108" s="13"/>
      <c r="AT1108" s="237" t="s">
        <v>177</v>
      </c>
      <c r="AU1108" s="237" t="s">
        <v>87</v>
      </c>
      <c r="AV1108" s="13" t="s">
        <v>87</v>
      </c>
      <c r="AW1108" s="13" t="s">
        <v>5</v>
      </c>
      <c r="AX1108" s="13" t="s">
        <v>77</v>
      </c>
      <c r="AY1108" s="237" t="s">
        <v>162</v>
      </c>
    </row>
    <row r="1109" s="13" customFormat="1">
      <c r="A1109" s="13"/>
      <c r="B1109" s="227"/>
      <c r="C1109" s="228"/>
      <c r="D1109" s="219" t="s">
        <v>177</v>
      </c>
      <c r="E1109" s="229" t="s">
        <v>20</v>
      </c>
      <c r="F1109" s="230" t="s">
        <v>300</v>
      </c>
      <c r="G1109" s="228"/>
      <c r="H1109" s="231">
        <v>-87.400000000000006</v>
      </c>
      <c r="I1109" s="232"/>
      <c r="J1109" s="232"/>
      <c r="K1109" s="228"/>
      <c r="L1109" s="228"/>
      <c r="M1109" s="233"/>
      <c r="N1109" s="234"/>
      <c r="O1109" s="235"/>
      <c r="P1109" s="235"/>
      <c r="Q1109" s="235"/>
      <c r="R1109" s="235"/>
      <c r="S1109" s="235"/>
      <c r="T1109" s="235"/>
      <c r="U1109" s="235"/>
      <c r="V1109" s="235"/>
      <c r="W1109" s="235"/>
      <c r="X1109" s="235"/>
      <c r="Y1109" s="236"/>
      <c r="Z1109" s="13"/>
      <c r="AA1109" s="13"/>
      <c r="AB1109" s="13"/>
      <c r="AC1109" s="13"/>
      <c r="AD1109" s="13"/>
      <c r="AE1109" s="13"/>
      <c r="AT1109" s="237" t="s">
        <v>177</v>
      </c>
      <c r="AU1109" s="237" t="s">
        <v>87</v>
      </c>
      <c r="AV1109" s="13" t="s">
        <v>87</v>
      </c>
      <c r="AW1109" s="13" t="s">
        <v>5</v>
      </c>
      <c r="AX1109" s="13" t="s">
        <v>77</v>
      </c>
      <c r="AY1109" s="237" t="s">
        <v>162</v>
      </c>
    </row>
    <row r="1110" s="13" customFormat="1">
      <c r="A1110" s="13"/>
      <c r="B1110" s="227"/>
      <c r="C1110" s="228"/>
      <c r="D1110" s="219" t="s">
        <v>177</v>
      </c>
      <c r="E1110" s="229" t="s">
        <v>20</v>
      </c>
      <c r="F1110" s="230" t="s">
        <v>301</v>
      </c>
      <c r="G1110" s="228"/>
      <c r="H1110" s="231">
        <v>-115.16</v>
      </c>
      <c r="I1110" s="232"/>
      <c r="J1110" s="232"/>
      <c r="K1110" s="228"/>
      <c r="L1110" s="228"/>
      <c r="M1110" s="233"/>
      <c r="N1110" s="234"/>
      <c r="O1110" s="235"/>
      <c r="P1110" s="235"/>
      <c r="Q1110" s="235"/>
      <c r="R1110" s="235"/>
      <c r="S1110" s="235"/>
      <c r="T1110" s="235"/>
      <c r="U1110" s="235"/>
      <c r="V1110" s="235"/>
      <c r="W1110" s="235"/>
      <c r="X1110" s="235"/>
      <c r="Y1110" s="236"/>
      <c r="Z1110" s="13"/>
      <c r="AA1110" s="13"/>
      <c r="AB1110" s="13"/>
      <c r="AC1110" s="13"/>
      <c r="AD1110" s="13"/>
      <c r="AE1110" s="13"/>
      <c r="AT1110" s="237" t="s">
        <v>177</v>
      </c>
      <c r="AU1110" s="237" t="s">
        <v>87</v>
      </c>
      <c r="AV1110" s="13" t="s">
        <v>87</v>
      </c>
      <c r="AW1110" s="13" t="s">
        <v>5</v>
      </c>
      <c r="AX1110" s="13" t="s">
        <v>77</v>
      </c>
      <c r="AY1110" s="237" t="s">
        <v>162</v>
      </c>
    </row>
    <row r="1111" s="13" customFormat="1">
      <c r="A1111" s="13"/>
      <c r="B1111" s="227"/>
      <c r="C1111" s="228"/>
      <c r="D1111" s="219" t="s">
        <v>177</v>
      </c>
      <c r="E1111" s="229" t="s">
        <v>20</v>
      </c>
      <c r="F1111" s="230" t="s">
        <v>1226</v>
      </c>
      <c r="G1111" s="228"/>
      <c r="H1111" s="231">
        <v>-4.8899999999999997</v>
      </c>
      <c r="I1111" s="232"/>
      <c r="J1111" s="232"/>
      <c r="K1111" s="228"/>
      <c r="L1111" s="228"/>
      <c r="M1111" s="233"/>
      <c r="N1111" s="234"/>
      <c r="O1111" s="235"/>
      <c r="P1111" s="235"/>
      <c r="Q1111" s="235"/>
      <c r="R1111" s="235"/>
      <c r="S1111" s="235"/>
      <c r="T1111" s="235"/>
      <c r="U1111" s="235"/>
      <c r="V1111" s="235"/>
      <c r="W1111" s="235"/>
      <c r="X1111" s="235"/>
      <c r="Y1111" s="236"/>
      <c r="Z1111" s="13"/>
      <c r="AA1111" s="13"/>
      <c r="AB1111" s="13"/>
      <c r="AC1111" s="13"/>
      <c r="AD1111" s="13"/>
      <c r="AE1111" s="13"/>
      <c r="AT1111" s="237" t="s">
        <v>177</v>
      </c>
      <c r="AU1111" s="237" t="s">
        <v>87</v>
      </c>
      <c r="AV1111" s="13" t="s">
        <v>87</v>
      </c>
      <c r="AW1111" s="13" t="s">
        <v>5</v>
      </c>
      <c r="AX1111" s="13" t="s">
        <v>77</v>
      </c>
      <c r="AY1111" s="237" t="s">
        <v>162</v>
      </c>
    </row>
    <row r="1112" s="15" customFormat="1">
      <c r="A1112" s="15"/>
      <c r="B1112" s="248"/>
      <c r="C1112" s="249"/>
      <c r="D1112" s="219" t="s">
        <v>177</v>
      </c>
      <c r="E1112" s="250" t="s">
        <v>20</v>
      </c>
      <c r="F1112" s="251" t="s">
        <v>195</v>
      </c>
      <c r="G1112" s="249"/>
      <c r="H1112" s="252">
        <v>4010.360000000001</v>
      </c>
      <c r="I1112" s="253"/>
      <c r="J1112" s="253"/>
      <c r="K1112" s="249"/>
      <c r="L1112" s="249"/>
      <c r="M1112" s="254"/>
      <c r="N1112" s="255"/>
      <c r="O1112" s="256"/>
      <c r="P1112" s="256"/>
      <c r="Q1112" s="256"/>
      <c r="R1112" s="256"/>
      <c r="S1112" s="256"/>
      <c r="T1112" s="256"/>
      <c r="U1112" s="256"/>
      <c r="V1112" s="256"/>
      <c r="W1112" s="256"/>
      <c r="X1112" s="256"/>
      <c r="Y1112" s="257"/>
      <c r="Z1112" s="15"/>
      <c r="AA1112" s="15"/>
      <c r="AB1112" s="15"/>
      <c r="AC1112" s="15"/>
      <c r="AD1112" s="15"/>
      <c r="AE1112" s="15"/>
      <c r="AT1112" s="258" t="s">
        <v>177</v>
      </c>
      <c r="AU1112" s="258" t="s">
        <v>87</v>
      </c>
      <c r="AV1112" s="15" t="s">
        <v>169</v>
      </c>
      <c r="AW1112" s="15" t="s">
        <v>5</v>
      </c>
      <c r="AX1112" s="15" t="s">
        <v>85</v>
      </c>
      <c r="AY1112" s="258" t="s">
        <v>162</v>
      </c>
    </row>
    <row r="1113" s="2" customFormat="1">
      <c r="A1113" s="40"/>
      <c r="B1113" s="41"/>
      <c r="C1113" s="42"/>
      <c r="D1113" s="219" t="s">
        <v>219</v>
      </c>
      <c r="E1113" s="42"/>
      <c r="F1113" s="259" t="s">
        <v>305</v>
      </c>
      <c r="G1113" s="42"/>
      <c r="H1113" s="42"/>
      <c r="I1113" s="42"/>
      <c r="J1113" s="42"/>
      <c r="K1113" s="42"/>
      <c r="L1113" s="42"/>
      <c r="M1113" s="46"/>
      <c r="N1113" s="222"/>
      <c r="O1113" s="223"/>
      <c r="P1113" s="86"/>
      <c r="Q1113" s="86"/>
      <c r="R1113" s="86"/>
      <c r="S1113" s="86"/>
      <c r="T1113" s="86"/>
      <c r="U1113" s="86"/>
      <c r="V1113" s="86"/>
      <c r="W1113" s="86"/>
      <c r="X1113" s="86"/>
      <c r="Y1113" s="87"/>
      <c r="Z1113" s="40"/>
      <c r="AA1113" s="40"/>
      <c r="AB1113" s="40"/>
      <c r="AC1113" s="40"/>
      <c r="AD1113" s="40"/>
      <c r="AE1113" s="40"/>
      <c r="AU1113" s="19" t="s">
        <v>87</v>
      </c>
    </row>
    <row r="1114" s="2" customFormat="1">
      <c r="A1114" s="40"/>
      <c r="B1114" s="41"/>
      <c r="C1114" s="42"/>
      <c r="D1114" s="219" t="s">
        <v>219</v>
      </c>
      <c r="E1114" s="42"/>
      <c r="F1114" s="260" t="s">
        <v>95</v>
      </c>
      <c r="G1114" s="42"/>
      <c r="H1114" s="261">
        <v>295.5</v>
      </c>
      <c r="I1114" s="42"/>
      <c r="J1114" s="42"/>
      <c r="K1114" s="42"/>
      <c r="L1114" s="42"/>
      <c r="M1114" s="46"/>
      <c r="N1114" s="222"/>
      <c r="O1114" s="223"/>
      <c r="P1114" s="86"/>
      <c r="Q1114" s="86"/>
      <c r="R1114" s="86"/>
      <c r="S1114" s="86"/>
      <c r="T1114" s="86"/>
      <c r="U1114" s="86"/>
      <c r="V1114" s="86"/>
      <c r="W1114" s="86"/>
      <c r="X1114" s="86"/>
      <c r="Y1114" s="87"/>
      <c r="Z1114" s="40"/>
      <c r="AA1114" s="40"/>
      <c r="AB1114" s="40"/>
      <c r="AC1114" s="40"/>
      <c r="AD1114" s="40"/>
      <c r="AE1114" s="40"/>
      <c r="AU1114" s="19" t="s">
        <v>87</v>
      </c>
    </row>
    <row r="1115" s="2" customFormat="1">
      <c r="A1115" s="40"/>
      <c r="B1115" s="41"/>
      <c r="C1115" s="42"/>
      <c r="D1115" s="219" t="s">
        <v>219</v>
      </c>
      <c r="E1115" s="42"/>
      <c r="F1115" s="259" t="s">
        <v>220</v>
      </c>
      <c r="G1115" s="42"/>
      <c r="H1115" s="42"/>
      <c r="I1115" s="42"/>
      <c r="J1115" s="42"/>
      <c r="K1115" s="42"/>
      <c r="L1115" s="42"/>
      <c r="M1115" s="46"/>
      <c r="N1115" s="222"/>
      <c r="O1115" s="223"/>
      <c r="P1115" s="86"/>
      <c r="Q1115" s="86"/>
      <c r="R1115" s="86"/>
      <c r="S1115" s="86"/>
      <c r="T1115" s="86"/>
      <c r="U1115" s="86"/>
      <c r="V1115" s="86"/>
      <c r="W1115" s="86"/>
      <c r="X1115" s="86"/>
      <c r="Y1115" s="87"/>
      <c r="Z1115" s="40"/>
      <c r="AA1115" s="40"/>
      <c r="AB1115" s="40"/>
      <c r="AC1115" s="40"/>
      <c r="AD1115" s="40"/>
      <c r="AE1115" s="40"/>
      <c r="AU1115" s="19" t="s">
        <v>87</v>
      </c>
    </row>
    <row r="1116" s="2" customFormat="1">
      <c r="A1116" s="40"/>
      <c r="B1116" s="41"/>
      <c r="C1116" s="42"/>
      <c r="D1116" s="219" t="s">
        <v>219</v>
      </c>
      <c r="E1116" s="42"/>
      <c r="F1116" s="260" t="s">
        <v>91</v>
      </c>
      <c r="G1116" s="42"/>
      <c r="H1116" s="261">
        <v>465.10000000000002</v>
      </c>
      <c r="I1116" s="42"/>
      <c r="J1116" s="42"/>
      <c r="K1116" s="42"/>
      <c r="L1116" s="42"/>
      <c r="M1116" s="46"/>
      <c r="N1116" s="222"/>
      <c r="O1116" s="223"/>
      <c r="P1116" s="86"/>
      <c r="Q1116" s="86"/>
      <c r="R1116" s="86"/>
      <c r="S1116" s="86"/>
      <c r="T1116" s="86"/>
      <c r="U1116" s="86"/>
      <c r="V1116" s="86"/>
      <c r="W1116" s="86"/>
      <c r="X1116" s="86"/>
      <c r="Y1116" s="87"/>
      <c r="Z1116" s="40"/>
      <c r="AA1116" s="40"/>
      <c r="AB1116" s="40"/>
      <c r="AC1116" s="40"/>
      <c r="AD1116" s="40"/>
      <c r="AE1116" s="40"/>
      <c r="AU1116" s="19" t="s">
        <v>87</v>
      </c>
    </row>
    <row r="1117" s="2" customFormat="1">
      <c r="A1117" s="40"/>
      <c r="B1117" s="41"/>
      <c r="C1117" s="205" t="s">
        <v>1291</v>
      </c>
      <c r="D1117" s="205" t="s">
        <v>164</v>
      </c>
      <c r="E1117" s="206" t="s">
        <v>1292</v>
      </c>
      <c r="F1117" s="207" t="s">
        <v>1293</v>
      </c>
      <c r="G1117" s="208" t="s">
        <v>90</v>
      </c>
      <c r="H1117" s="209">
        <v>894.91999999999996</v>
      </c>
      <c r="I1117" s="210"/>
      <c r="J1117" s="210"/>
      <c r="K1117" s="211">
        <f>ROUND(P1117*H1117,2)</f>
        <v>0</v>
      </c>
      <c r="L1117" s="207" t="s">
        <v>168</v>
      </c>
      <c r="M1117" s="46"/>
      <c r="N1117" s="212" t="s">
        <v>20</v>
      </c>
      <c r="O1117" s="213" t="s">
        <v>46</v>
      </c>
      <c r="P1117" s="214">
        <f>I1117+J1117</f>
        <v>0</v>
      </c>
      <c r="Q1117" s="214">
        <f>ROUND(I1117*H1117,2)</f>
        <v>0</v>
      </c>
      <c r="R1117" s="214">
        <f>ROUND(J1117*H1117,2)</f>
        <v>0</v>
      </c>
      <c r="S1117" s="86"/>
      <c r="T1117" s="215">
        <f>S1117*H1117</f>
        <v>0</v>
      </c>
      <c r="U1117" s="215">
        <v>0.00020000000000000001</v>
      </c>
      <c r="V1117" s="215">
        <f>U1117*H1117</f>
        <v>0.178984</v>
      </c>
      <c r="W1117" s="215">
        <v>0</v>
      </c>
      <c r="X1117" s="215">
        <f>W1117*H1117</f>
        <v>0</v>
      </c>
      <c r="Y1117" s="216" t="s">
        <v>20</v>
      </c>
      <c r="Z1117" s="40"/>
      <c r="AA1117" s="40"/>
      <c r="AB1117" s="40"/>
      <c r="AC1117" s="40"/>
      <c r="AD1117" s="40"/>
      <c r="AE1117" s="40"/>
      <c r="AR1117" s="217" t="s">
        <v>290</v>
      </c>
      <c r="AT1117" s="217" t="s">
        <v>164</v>
      </c>
      <c r="AU1117" s="217" t="s">
        <v>87</v>
      </c>
      <c r="AY1117" s="19" t="s">
        <v>162</v>
      </c>
      <c r="BE1117" s="218">
        <f>IF(O1117="základní",K1117,0)</f>
        <v>0</v>
      </c>
      <c r="BF1117" s="218">
        <f>IF(O1117="snížená",K1117,0)</f>
        <v>0</v>
      </c>
      <c r="BG1117" s="218">
        <f>IF(O1117="zákl. přenesená",K1117,0)</f>
        <v>0</v>
      </c>
      <c r="BH1117" s="218">
        <f>IF(O1117="sníž. přenesená",K1117,0)</f>
        <v>0</v>
      </c>
      <c r="BI1117" s="218">
        <f>IF(O1117="nulová",K1117,0)</f>
        <v>0</v>
      </c>
      <c r="BJ1117" s="19" t="s">
        <v>85</v>
      </c>
      <c r="BK1117" s="218">
        <f>ROUND(P1117*H1117,2)</f>
        <v>0</v>
      </c>
      <c r="BL1117" s="19" t="s">
        <v>290</v>
      </c>
      <c r="BM1117" s="217" t="s">
        <v>1294</v>
      </c>
    </row>
    <row r="1118" s="2" customFormat="1">
      <c r="A1118" s="40"/>
      <c r="B1118" s="41"/>
      <c r="C1118" s="42"/>
      <c r="D1118" s="219" t="s">
        <v>171</v>
      </c>
      <c r="E1118" s="42"/>
      <c r="F1118" s="220" t="s">
        <v>1295</v>
      </c>
      <c r="G1118" s="42"/>
      <c r="H1118" s="42"/>
      <c r="I1118" s="221"/>
      <c r="J1118" s="221"/>
      <c r="K1118" s="42"/>
      <c r="L1118" s="42"/>
      <c r="M1118" s="46"/>
      <c r="N1118" s="222"/>
      <c r="O1118" s="223"/>
      <c r="P1118" s="86"/>
      <c r="Q1118" s="86"/>
      <c r="R1118" s="86"/>
      <c r="S1118" s="86"/>
      <c r="T1118" s="86"/>
      <c r="U1118" s="86"/>
      <c r="V1118" s="86"/>
      <c r="W1118" s="86"/>
      <c r="X1118" s="86"/>
      <c r="Y1118" s="87"/>
      <c r="Z1118" s="40"/>
      <c r="AA1118" s="40"/>
      <c r="AB1118" s="40"/>
      <c r="AC1118" s="40"/>
      <c r="AD1118" s="40"/>
      <c r="AE1118" s="40"/>
      <c r="AT1118" s="19" t="s">
        <v>171</v>
      </c>
      <c r="AU1118" s="19" t="s">
        <v>87</v>
      </c>
    </row>
    <row r="1119" s="2" customFormat="1">
      <c r="A1119" s="40"/>
      <c r="B1119" s="41"/>
      <c r="C1119" s="42"/>
      <c r="D1119" s="224" t="s">
        <v>173</v>
      </c>
      <c r="E1119" s="42"/>
      <c r="F1119" s="225" t="s">
        <v>1296</v>
      </c>
      <c r="G1119" s="42"/>
      <c r="H1119" s="42"/>
      <c r="I1119" s="221"/>
      <c r="J1119" s="221"/>
      <c r="K1119" s="42"/>
      <c r="L1119" s="42"/>
      <c r="M1119" s="46"/>
      <c r="N1119" s="222"/>
      <c r="O1119" s="223"/>
      <c r="P1119" s="86"/>
      <c r="Q1119" s="86"/>
      <c r="R1119" s="86"/>
      <c r="S1119" s="86"/>
      <c r="T1119" s="86"/>
      <c r="U1119" s="86"/>
      <c r="V1119" s="86"/>
      <c r="W1119" s="86"/>
      <c r="X1119" s="86"/>
      <c r="Y1119" s="87"/>
      <c r="Z1119" s="40"/>
      <c r="AA1119" s="40"/>
      <c r="AB1119" s="40"/>
      <c r="AC1119" s="40"/>
      <c r="AD1119" s="40"/>
      <c r="AE1119" s="40"/>
      <c r="AT1119" s="19" t="s">
        <v>173</v>
      </c>
      <c r="AU1119" s="19" t="s">
        <v>87</v>
      </c>
    </row>
    <row r="1120" s="2" customFormat="1">
      <c r="A1120" s="40"/>
      <c r="B1120" s="41"/>
      <c r="C1120" s="42"/>
      <c r="D1120" s="219" t="s">
        <v>175</v>
      </c>
      <c r="E1120" s="42"/>
      <c r="F1120" s="226" t="s">
        <v>1171</v>
      </c>
      <c r="G1120" s="42"/>
      <c r="H1120" s="42"/>
      <c r="I1120" s="221"/>
      <c r="J1120" s="221"/>
      <c r="K1120" s="42"/>
      <c r="L1120" s="42"/>
      <c r="M1120" s="46"/>
      <c r="N1120" s="222"/>
      <c r="O1120" s="223"/>
      <c r="P1120" s="86"/>
      <c r="Q1120" s="86"/>
      <c r="R1120" s="86"/>
      <c r="S1120" s="86"/>
      <c r="T1120" s="86"/>
      <c r="U1120" s="86"/>
      <c r="V1120" s="86"/>
      <c r="W1120" s="86"/>
      <c r="X1120" s="86"/>
      <c r="Y1120" s="87"/>
      <c r="Z1120" s="40"/>
      <c r="AA1120" s="40"/>
      <c r="AB1120" s="40"/>
      <c r="AC1120" s="40"/>
      <c r="AD1120" s="40"/>
      <c r="AE1120" s="40"/>
      <c r="AT1120" s="19" t="s">
        <v>175</v>
      </c>
      <c r="AU1120" s="19" t="s">
        <v>87</v>
      </c>
    </row>
    <row r="1121" s="13" customFormat="1">
      <c r="A1121" s="13"/>
      <c r="B1121" s="227"/>
      <c r="C1121" s="228"/>
      <c r="D1121" s="219" t="s">
        <v>177</v>
      </c>
      <c r="E1121" s="229" t="s">
        <v>20</v>
      </c>
      <c r="F1121" s="230" t="s">
        <v>1233</v>
      </c>
      <c r="G1121" s="228"/>
      <c r="H1121" s="231">
        <v>325.81</v>
      </c>
      <c r="I1121" s="232"/>
      <c r="J1121" s="232"/>
      <c r="K1121" s="228"/>
      <c r="L1121" s="228"/>
      <c r="M1121" s="233"/>
      <c r="N1121" s="234"/>
      <c r="O1121" s="235"/>
      <c r="P1121" s="235"/>
      <c r="Q1121" s="235"/>
      <c r="R1121" s="235"/>
      <c r="S1121" s="235"/>
      <c r="T1121" s="235"/>
      <c r="U1121" s="235"/>
      <c r="V1121" s="235"/>
      <c r="W1121" s="235"/>
      <c r="X1121" s="235"/>
      <c r="Y1121" s="236"/>
      <c r="Z1121" s="13"/>
      <c r="AA1121" s="13"/>
      <c r="AB1121" s="13"/>
      <c r="AC1121" s="13"/>
      <c r="AD1121" s="13"/>
      <c r="AE1121" s="13"/>
      <c r="AT1121" s="237" t="s">
        <v>177</v>
      </c>
      <c r="AU1121" s="237" t="s">
        <v>87</v>
      </c>
      <c r="AV1121" s="13" t="s">
        <v>87</v>
      </c>
      <c r="AW1121" s="13" t="s">
        <v>5</v>
      </c>
      <c r="AX1121" s="13" t="s">
        <v>77</v>
      </c>
      <c r="AY1121" s="237" t="s">
        <v>162</v>
      </c>
    </row>
    <row r="1122" s="13" customFormat="1">
      <c r="A1122" s="13"/>
      <c r="B1122" s="227"/>
      <c r="C1122" s="228"/>
      <c r="D1122" s="219" t="s">
        <v>177</v>
      </c>
      <c r="E1122" s="229" t="s">
        <v>20</v>
      </c>
      <c r="F1122" s="230" t="s">
        <v>1234</v>
      </c>
      <c r="G1122" s="228"/>
      <c r="H1122" s="231">
        <v>366.55000000000001</v>
      </c>
      <c r="I1122" s="232"/>
      <c r="J1122" s="232"/>
      <c r="K1122" s="228"/>
      <c r="L1122" s="228"/>
      <c r="M1122" s="233"/>
      <c r="N1122" s="234"/>
      <c r="O1122" s="235"/>
      <c r="P1122" s="235"/>
      <c r="Q1122" s="235"/>
      <c r="R1122" s="235"/>
      <c r="S1122" s="235"/>
      <c r="T1122" s="235"/>
      <c r="U1122" s="235"/>
      <c r="V1122" s="235"/>
      <c r="W1122" s="235"/>
      <c r="X1122" s="235"/>
      <c r="Y1122" s="236"/>
      <c r="Z1122" s="13"/>
      <c r="AA1122" s="13"/>
      <c r="AB1122" s="13"/>
      <c r="AC1122" s="13"/>
      <c r="AD1122" s="13"/>
      <c r="AE1122" s="13"/>
      <c r="AT1122" s="237" t="s">
        <v>177</v>
      </c>
      <c r="AU1122" s="237" t="s">
        <v>87</v>
      </c>
      <c r="AV1122" s="13" t="s">
        <v>87</v>
      </c>
      <c r="AW1122" s="13" t="s">
        <v>5</v>
      </c>
      <c r="AX1122" s="13" t="s">
        <v>77</v>
      </c>
      <c r="AY1122" s="237" t="s">
        <v>162</v>
      </c>
    </row>
    <row r="1123" s="13" customFormat="1">
      <c r="A1123" s="13"/>
      <c r="B1123" s="227"/>
      <c r="C1123" s="228"/>
      <c r="D1123" s="219" t="s">
        <v>177</v>
      </c>
      <c r="E1123" s="229" t="s">
        <v>20</v>
      </c>
      <c r="F1123" s="230" t="s">
        <v>314</v>
      </c>
      <c r="G1123" s="228"/>
      <c r="H1123" s="231">
        <v>87.400000000000006</v>
      </c>
      <c r="I1123" s="232"/>
      <c r="J1123" s="232"/>
      <c r="K1123" s="228"/>
      <c r="L1123" s="228"/>
      <c r="M1123" s="233"/>
      <c r="N1123" s="234"/>
      <c r="O1123" s="235"/>
      <c r="P1123" s="235"/>
      <c r="Q1123" s="235"/>
      <c r="R1123" s="235"/>
      <c r="S1123" s="235"/>
      <c r="T1123" s="235"/>
      <c r="U1123" s="235"/>
      <c r="V1123" s="235"/>
      <c r="W1123" s="235"/>
      <c r="X1123" s="235"/>
      <c r="Y1123" s="236"/>
      <c r="Z1123" s="13"/>
      <c r="AA1123" s="13"/>
      <c r="AB1123" s="13"/>
      <c r="AC1123" s="13"/>
      <c r="AD1123" s="13"/>
      <c r="AE1123" s="13"/>
      <c r="AT1123" s="237" t="s">
        <v>177</v>
      </c>
      <c r="AU1123" s="237" t="s">
        <v>87</v>
      </c>
      <c r="AV1123" s="13" t="s">
        <v>87</v>
      </c>
      <c r="AW1123" s="13" t="s">
        <v>5</v>
      </c>
      <c r="AX1123" s="13" t="s">
        <v>77</v>
      </c>
      <c r="AY1123" s="237" t="s">
        <v>162</v>
      </c>
    </row>
    <row r="1124" s="13" customFormat="1">
      <c r="A1124" s="13"/>
      <c r="B1124" s="227"/>
      <c r="C1124" s="228"/>
      <c r="D1124" s="219" t="s">
        <v>177</v>
      </c>
      <c r="E1124" s="229" t="s">
        <v>20</v>
      </c>
      <c r="F1124" s="230" t="s">
        <v>315</v>
      </c>
      <c r="G1124" s="228"/>
      <c r="H1124" s="231">
        <v>115.16</v>
      </c>
      <c r="I1124" s="232"/>
      <c r="J1124" s="232"/>
      <c r="K1124" s="228"/>
      <c r="L1124" s="228"/>
      <c r="M1124" s="233"/>
      <c r="N1124" s="234"/>
      <c r="O1124" s="235"/>
      <c r="P1124" s="235"/>
      <c r="Q1124" s="235"/>
      <c r="R1124" s="235"/>
      <c r="S1124" s="235"/>
      <c r="T1124" s="235"/>
      <c r="U1124" s="235"/>
      <c r="V1124" s="235"/>
      <c r="W1124" s="235"/>
      <c r="X1124" s="235"/>
      <c r="Y1124" s="236"/>
      <c r="Z1124" s="13"/>
      <c r="AA1124" s="13"/>
      <c r="AB1124" s="13"/>
      <c r="AC1124" s="13"/>
      <c r="AD1124" s="13"/>
      <c r="AE1124" s="13"/>
      <c r="AT1124" s="237" t="s">
        <v>177</v>
      </c>
      <c r="AU1124" s="237" t="s">
        <v>87</v>
      </c>
      <c r="AV1124" s="13" t="s">
        <v>87</v>
      </c>
      <c r="AW1124" s="13" t="s">
        <v>5</v>
      </c>
      <c r="AX1124" s="13" t="s">
        <v>77</v>
      </c>
      <c r="AY1124" s="237" t="s">
        <v>162</v>
      </c>
    </row>
    <row r="1125" s="15" customFormat="1">
      <c r="A1125" s="15"/>
      <c r="B1125" s="248"/>
      <c r="C1125" s="249"/>
      <c r="D1125" s="219" t="s">
        <v>177</v>
      </c>
      <c r="E1125" s="250" t="s">
        <v>20</v>
      </c>
      <c r="F1125" s="251" t="s">
        <v>195</v>
      </c>
      <c r="G1125" s="249"/>
      <c r="H1125" s="252">
        <v>894.91999999999996</v>
      </c>
      <c r="I1125" s="253"/>
      <c r="J1125" s="253"/>
      <c r="K1125" s="249"/>
      <c r="L1125" s="249"/>
      <c r="M1125" s="254"/>
      <c r="N1125" s="255"/>
      <c r="O1125" s="256"/>
      <c r="P1125" s="256"/>
      <c r="Q1125" s="256"/>
      <c r="R1125" s="256"/>
      <c r="S1125" s="256"/>
      <c r="T1125" s="256"/>
      <c r="U1125" s="256"/>
      <c r="V1125" s="256"/>
      <c r="W1125" s="256"/>
      <c r="X1125" s="256"/>
      <c r="Y1125" s="257"/>
      <c r="Z1125" s="15"/>
      <c r="AA1125" s="15"/>
      <c r="AB1125" s="15"/>
      <c r="AC1125" s="15"/>
      <c r="AD1125" s="15"/>
      <c r="AE1125" s="15"/>
      <c r="AT1125" s="258" t="s">
        <v>177</v>
      </c>
      <c r="AU1125" s="258" t="s">
        <v>87</v>
      </c>
      <c r="AV1125" s="15" t="s">
        <v>169</v>
      </c>
      <c r="AW1125" s="15" t="s">
        <v>5</v>
      </c>
      <c r="AX1125" s="15" t="s">
        <v>85</v>
      </c>
      <c r="AY1125" s="258" t="s">
        <v>162</v>
      </c>
    </row>
    <row r="1126" s="2" customFormat="1" ht="24.15" customHeight="1">
      <c r="A1126" s="40"/>
      <c r="B1126" s="41"/>
      <c r="C1126" s="205" t="s">
        <v>1297</v>
      </c>
      <c r="D1126" s="205" t="s">
        <v>164</v>
      </c>
      <c r="E1126" s="206" t="s">
        <v>1298</v>
      </c>
      <c r="F1126" s="207" t="s">
        <v>1299</v>
      </c>
      <c r="G1126" s="208" t="s">
        <v>90</v>
      </c>
      <c r="H1126" s="209">
        <v>471.17200000000003</v>
      </c>
      <c r="I1126" s="210"/>
      <c r="J1126" s="210"/>
      <c r="K1126" s="211">
        <f>ROUND(P1126*H1126,2)</f>
        <v>0</v>
      </c>
      <c r="L1126" s="207" t="s">
        <v>168</v>
      </c>
      <c r="M1126" s="46"/>
      <c r="N1126" s="212" t="s">
        <v>20</v>
      </c>
      <c r="O1126" s="213" t="s">
        <v>46</v>
      </c>
      <c r="P1126" s="214">
        <f>I1126+J1126</f>
        <v>0</v>
      </c>
      <c r="Q1126" s="214">
        <f>ROUND(I1126*H1126,2)</f>
        <v>0</v>
      </c>
      <c r="R1126" s="214">
        <f>ROUND(J1126*H1126,2)</f>
        <v>0</v>
      </c>
      <c r="S1126" s="86"/>
      <c r="T1126" s="215">
        <f>S1126*H1126</f>
        <v>0</v>
      </c>
      <c r="U1126" s="215">
        <v>0</v>
      </c>
      <c r="V1126" s="215">
        <f>U1126*H1126</f>
        <v>0</v>
      </c>
      <c r="W1126" s="215">
        <v>0</v>
      </c>
      <c r="X1126" s="215">
        <f>W1126*H1126</f>
        <v>0</v>
      </c>
      <c r="Y1126" s="216" t="s">
        <v>20</v>
      </c>
      <c r="Z1126" s="40"/>
      <c r="AA1126" s="40"/>
      <c r="AB1126" s="40"/>
      <c r="AC1126" s="40"/>
      <c r="AD1126" s="40"/>
      <c r="AE1126" s="40"/>
      <c r="AR1126" s="217" t="s">
        <v>290</v>
      </c>
      <c r="AT1126" s="217" t="s">
        <v>164</v>
      </c>
      <c r="AU1126" s="217" t="s">
        <v>87</v>
      </c>
      <c r="AY1126" s="19" t="s">
        <v>162</v>
      </c>
      <c r="BE1126" s="218">
        <f>IF(O1126="základní",K1126,0)</f>
        <v>0</v>
      </c>
      <c r="BF1126" s="218">
        <f>IF(O1126="snížená",K1126,0)</f>
        <v>0</v>
      </c>
      <c r="BG1126" s="218">
        <f>IF(O1126="zákl. přenesená",K1126,0)</f>
        <v>0</v>
      </c>
      <c r="BH1126" s="218">
        <f>IF(O1126="sníž. přenesená",K1126,0)</f>
        <v>0</v>
      </c>
      <c r="BI1126" s="218">
        <f>IF(O1126="nulová",K1126,0)</f>
        <v>0</v>
      </c>
      <c r="BJ1126" s="19" t="s">
        <v>85</v>
      </c>
      <c r="BK1126" s="218">
        <f>ROUND(P1126*H1126,2)</f>
        <v>0</v>
      </c>
      <c r="BL1126" s="19" t="s">
        <v>290</v>
      </c>
      <c r="BM1126" s="217" t="s">
        <v>1300</v>
      </c>
    </row>
    <row r="1127" s="2" customFormat="1">
      <c r="A1127" s="40"/>
      <c r="B1127" s="41"/>
      <c r="C1127" s="42"/>
      <c r="D1127" s="219" t="s">
        <v>171</v>
      </c>
      <c r="E1127" s="42"/>
      <c r="F1127" s="220" t="s">
        <v>1301</v>
      </c>
      <c r="G1127" s="42"/>
      <c r="H1127" s="42"/>
      <c r="I1127" s="221"/>
      <c r="J1127" s="221"/>
      <c r="K1127" s="42"/>
      <c r="L1127" s="42"/>
      <c r="M1127" s="46"/>
      <c r="N1127" s="222"/>
      <c r="O1127" s="223"/>
      <c r="P1127" s="86"/>
      <c r="Q1127" s="86"/>
      <c r="R1127" s="86"/>
      <c r="S1127" s="86"/>
      <c r="T1127" s="86"/>
      <c r="U1127" s="86"/>
      <c r="V1127" s="86"/>
      <c r="W1127" s="86"/>
      <c r="X1127" s="86"/>
      <c r="Y1127" s="87"/>
      <c r="Z1127" s="40"/>
      <c r="AA1127" s="40"/>
      <c r="AB1127" s="40"/>
      <c r="AC1127" s="40"/>
      <c r="AD1127" s="40"/>
      <c r="AE1127" s="40"/>
      <c r="AT1127" s="19" t="s">
        <v>171</v>
      </c>
      <c r="AU1127" s="19" t="s">
        <v>87</v>
      </c>
    </row>
    <row r="1128" s="2" customFormat="1">
      <c r="A1128" s="40"/>
      <c r="B1128" s="41"/>
      <c r="C1128" s="42"/>
      <c r="D1128" s="224" t="s">
        <v>173</v>
      </c>
      <c r="E1128" s="42"/>
      <c r="F1128" s="225" t="s">
        <v>1302</v>
      </c>
      <c r="G1128" s="42"/>
      <c r="H1128" s="42"/>
      <c r="I1128" s="221"/>
      <c r="J1128" s="221"/>
      <c r="K1128" s="42"/>
      <c r="L1128" s="42"/>
      <c r="M1128" s="46"/>
      <c r="N1128" s="222"/>
      <c r="O1128" s="223"/>
      <c r="P1128" s="86"/>
      <c r="Q1128" s="86"/>
      <c r="R1128" s="86"/>
      <c r="S1128" s="86"/>
      <c r="T1128" s="86"/>
      <c r="U1128" s="86"/>
      <c r="V1128" s="86"/>
      <c r="W1128" s="86"/>
      <c r="X1128" s="86"/>
      <c r="Y1128" s="87"/>
      <c r="Z1128" s="40"/>
      <c r="AA1128" s="40"/>
      <c r="AB1128" s="40"/>
      <c r="AC1128" s="40"/>
      <c r="AD1128" s="40"/>
      <c r="AE1128" s="40"/>
      <c r="AT1128" s="19" t="s">
        <v>173</v>
      </c>
      <c r="AU1128" s="19" t="s">
        <v>87</v>
      </c>
    </row>
    <row r="1129" s="2" customFormat="1">
      <c r="A1129" s="40"/>
      <c r="B1129" s="41"/>
      <c r="C1129" s="42"/>
      <c r="D1129" s="219" t="s">
        <v>175</v>
      </c>
      <c r="E1129" s="42"/>
      <c r="F1129" s="226" t="s">
        <v>1171</v>
      </c>
      <c r="G1129" s="42"/>
      <c r="H1129" s="42"/>
      <c r="I1129" s="221"/>
      <c r="J1129" s="221"/>
      <c r="K1129" s="42"/>
      <c r="L1129" s="42"/>
      <c r="M1129" s="46"/>
      <c r="N1129" s="222"/>
      <c r="O1129" s="223"/>
      <c r="P1129" s="86"/>
      <c r="Q1129" s="86"/>
      <c r="R1129" s="86"/>
      <c r="S1129" s="86"/>
      <c r="T1129" s="86"/>
      <c r="U1129" s="86"/>
      <c r="V1129" s="86"/>
      <c r="W1129" s="86"/>
      <c r="X1129" s="86"/>
      <c r="Y1129" s="87"/>
      <c r="Z1129" s="40"/>
      <c r="AA1129" s="40"/>
      <c r="AB1129" s="40"/>
      <c r="AC1129" s="40"/>
      <c r="AD1129" s="40"/>
      <c r="AE1129" s="40"/>
      <c r="AT1129" s="19" t="s">
        <v>175</v>
      </c>
      <c r="AU1129" s="19" t="s">
        <v>87</v>
      </c>
    </row>
    <row r="1130" s="14" customFormat="1">
      <c r="A1130" s="14"/>
      <c r="B1130" s="238"/>
      <c r="C1130" s="239"/>
      <c r="D1130" s="219" t="s">
        <v>177</v>
      </c>
      <c r="E1130" s="240" t="s">
        <v>20</v>
      </c>
      <c r="F1130" s="241" t="s">
        <v>1303</v>
      </c>
      <c r="G1130" s="239"/>
      <c r="H1130" s="240" t="s">
        <v>20</v>
      </c>
      <c r="I1130" s="242"/>
      <c r="J1130" s="242"/>
      <c r="K1130" s="239"/>
      <c r="L1130" s="239"/>
      <c r="M1130" s="243"/>
      <c r="N1130" s="244"/>
      <c r="O1130" s="245"/>
      <c r="P1130" s="245"/>
      <c r="Q1130" s="245"/>
      <c r="R1130" s="245"/>
      <c r="S1130" s="245"/>
      <c r="T1130" s="245"/>
      <c r="U1130" s="245"/>
      <c r="V1130" s="245"/>
      <c r="W1130" s="245"/>
      <c r="X1130" s="245"/>
      <c r="Y1130" s="246"/>
      <c r="Z1130" s="14"/>
      <c r="AA1130" s="14"/>
      <c r="AB1130" s="14"/>
      <c r="AC1130" s="14"/>
      <c r="AD1130" s="14"/>
      <c r="AE1130" s="14"/>
      <c r="AT1130" s="247" t="s">
        <v>177</v>
      </c>
      <c r="AU1130" s="247" t="s">
        <v>87</v>
      </c>
      <c r="AV1130" s="14" t="s">
        <v>85</v>
      </c>
      <c r="AW1130" s="14" t="s">
        <v>5</v>
      </c>
      <c r="AX1130" s="14" t="s">
        <v>77</v>
      </c>
      <c r="AY1130" s="247" t="s">
        <v>162</v>
      </c>
    </row>
    <row r="1131" s="13" customFormat="1">
      <c r="A1131" s="13"/>
      <c r="B1131" s="227"/>
      <c r="C1131" s="228"/>
      <c r="D1131" s="219" t="s">
        <v>177</v>
      </c>
      <c r="E1131" s="229" t="s">
        <v>20</v>
      </c>
      <c r="F1131" s="230" t="s">
        <v>1304</v>
      </c>
      <c r="G1131" s="228"/>
      <c r="H1131" s="231">
        <v>87.010000000000005</v>
      </c>
      <c r="I1131" s="232"/>
      <c r="J1131" s="232"/>
      <c r="K1131" s="228"/>
      <c r="L1131" s="228"/>
      <c r="M1131" s="233"/>
      <c r="N1131" s="234"/>
      <c r="O1131" s="235"/>
      <c r="P1131" s="235"/>
      <c r="Q1131" s="235"/>
      <c r="R1131" s="235"/>
      <c r="S1131" s="235"/>
      <c r="T1131" s="235"/>
      <c r="U1131" s="235"/>
      <c r="V1131" s="235"/>
      <c r="W1131" s="235"/>
      <c r="X1131" s="235"/>
      <c r="Y1131" s="236"/>
      <c r="Z1131" s="13"/>
      <c r="AA1131" s="13"/>
      <c r="AB1131" s="13"/>
      <c r="AC1131" s="13"/>
      <c r="AD1131" s="13"/>
      <c r="AE1131" s="13"/>
      <c r="AT1131" s="237" t="s">
        <v>177</v>
      </c>
      <c r="AU1131" s="237" t="s">
        <v>87</v>
      </c>
      <c r="AV1131" s="13" t="s">
        <v>87</v>
      </c>
      <c r="AW1131" s="13" t="s">
        <v>5</v>
      </c>
      <c r="AX1131" s="13" t="s">
        <v>77</v>
      </c>
      <c r="AY1131" s="237" t="s">
        <v>162</v>
      </c>
    </row>
    <row r="1132" s="13" customFormat="1">
      <c r="A1132" s="13"/>
      <c r="B1132" s="227"/>
      <c r="C1132" s="228"/>
      <c r="D1132" s="219" t="s">
        <v>177</v>
      </c>
      <c r="E1132" s="229" t="s">
        <v>20</v>
      </c>
      <c r="F1132" s="230" t="s">
        <v>1305</v>
      </c>
      <c r="G1132" s="228"/>
      <c r="H1132" s="231">
        <v>28.699999999999999</v>
      </c>
      <c r="I1132" s="232"/>
      <c r="J1132" s="232"/>
      <c r="K1132" s="228"/>
      <c r="L1132" s="228"/>
      <c r="M1132" s="233"/>
      <c r="N1132" s="234"/>
      <c r="O1132" s="235"/>
      <c r="P1132" s="235"/>
      <c r="Q1132" s="235"/>
      <c r="R1132" s="235"/>
      <c r="S1132" s="235"/>
      <c r="T1132" s="235"/>
      <c r="U1132" s="235"/>
      <c r="V1132" s="235"/>
      <c r="W1132" s="235"/>
      <c r="X1132" s="235"/>
      <c r="Y1132" s="236"/>
      <c r="Z1132" s="13"/>
      <c r="AA1132" s="13"/>
      <c r="AB1132" s="13"/>
      <c r="AC1132" s="13"/>
      <c r="AD1132" s="13"/>
      <c r="AE1132" s="13"/>
      <c r="AT1132" s="237" t="s">
        <v>177</v>
      </c>
      <c r="AU1132" s="237" t="s">
        <v>87</v>
      </c>
      <c r="AV1132" s="13" t="s">
        <v>87</v>
      </c>
      <c r="AW1132" s="13" t="s">
        <v>5</v>
      </c>
      <c r="AX1132" s="13" t="s">
        <v>77</v>
      </c>
      <c r="AY1132" s="237" t="s">
        <v>162</v>
      </c>
    </row>
    <row r="1133" s="13" customFormat="1">
      <c r="A1133" s="13"/>
      <c r="B1133" s="227"/>
      <c r="C1133" s="228"/>
      <c r="D1133" s="219" t="s">
        <v>177</v>
      </c>
      <c r="E1133" s="229" t="s">
        <v>20</v>
      </c>
      <c r="F1133" s="230" t="s">
        <v>1306</v>
      </c>
      <c r="G1133" s="228"/>
      <c r="H1133" s="231">
        <v>28.289999999999999</v>
      </c>
      <c r="I1133" s="232"/>
      <c r="J1133" s="232"/>
      <c r="K1133" s="228"/>
      <c r="L1133" s="228"/>
      <c r="M1133" s="233"/>
      <c r="N1133" s="234"/>
      <c r="O1133" s="235"/>
      <c r="P1133" s="235"/>
      <c r="Q1133" s="235"/>
      <c r="R1133" s="235"/>
      <c r="S1133" s="235"/>
      <c r="T1133" s="235"/>
      <c r="U1133" s="235"/>
      <c r="V1133" s="235"/>
      <c r="W1133" s="235"/>
      <c r="X1133" s="235"/>
      <c r="Y1133" s="236"/>
      <c r="Z1133" s="13"/>
      <c r="AA1133" s="13"/>
      <c r="AB1133" s="13"/>
      <c r="AC1133" s="13"/>
      <c r="AD1133" s="13"/>
      <c r="AE1133" s="13"/>
      <c r="AT1133" s="237" t="s">
        <v>177</v>
      </c>
      <c r="AU1133" s="237" t="s">
        <v>87</v>
      </c>
      <c r="AV1133" s="13" t="s">
        <v>87</v>
      </c>
      <c r="AW1133" s="13" t="s">
        <v>5</v>
      </c>
      <c r="AX1133" s="13" t="s">
        <v>77</v>
      </c>
      <c r="AY1133" s="237" t="s">
        <v>162</v>
      </c>
    </row>
    <row r="1134" s="13" customFormat="1">
      <c r="A1134" s="13"/>
      <c r="B1134" s="227"/>
      <c r="C1134" s="228"/>
      <c r="D1134" s="219" t="s">
        <v>177</v>
      </c>
      <c r="E1134" s="229" t="s">
        <v>20</v>
      </c>
      <c r="F1134" s="230" t="s">
        <v>1307</v>
      </c>
      <c r="G1134" s="228"/>
      <c r="H1134" s="231">
        <v>123.12000000000001</v>
      </c>
      <c r="I1134" s="232"/>
      <c r="J1134" s="232"/>
      <c r="K1134" s="228"/>
      <c r="L1134" s="228"/>
      <c r="M1134" s="233"/>
      <c r="N1134" s="234"/>
      <c r="O1134" s="235"/>
      <c r="P1134" s="235"/>
      <c r="Q1134" s="235"/>
      <c r="R1134" s="235"/>
      <c r="S1134" s="235"/>
      <c r="T1134" s="235"/>
      <c r="U1134" s="235"/>
      <c r="V1134" s="235"/>
      <c r="W1134" s="235"/>
      <c r="X1134" s="235"/>
      <c r="Y1134" s="236"/>
      <c r="Z1134" s="13"/>
      <c r="AA1134" s="13"/>
      <c r="AB1134" s="13"/>
      <c r="AC1134" s="13"/>
      <c r="AD1134" s="13"/>
      <c r="AE1134" s="13"/>
      <c r="AT1134" s="237" t="s">
        <v>177</v>
      </c>
      <c r="AU1134" s="237" t="s">
        <v>87</v>
      </c>
      <c r="AV1134" s="13" t="s">
        <v>87</v>
      </c>
      <c r="AW1134" s="13" t="s">
        <v>5</v>
      </c>
      <c r="AX1134" s="13" t="s">
        <v>77</v>
      </c>
      <c r="AY1134" s="237" t="s">
        <v>162</v>
      </c>
    </row>
    <row r="1135" s="13" customFormat="1">
      <c r="A1135" s="13"/>
      <c r="B1135" s="227"/>
      <c r="C1135" s="228"/>
      <c r="D1135" s="219" t="s">
        <v>177</v>
      </c>
      <c r="E1135" s="229" t="s">
        <v>20</v>
      </c>
      <c r="F1135" s="230" t="s">
        <v>1308</v>
      </c>
      <c r="G1135" s="228"/>
      <c r="H1135" s="231">
        <v>99.326999999999998</v>
      </c>
      <c r="I1135" s="232"/>
      <c r="J1135" s="232"/>
      <c r="K1135" s="228"/>
      <c r="L1135" s="228"/>
      <c r="M1135" s="233"/>
      <c r="N1135" s="234"/>
      <c r="O1135" s="235"/>
      <c r="P1135" s="235"/>
      <c r="Q1135" s="235"/>
      <c r="R1135" s="235"/>
      <c r="S1135" s="235"/>
      <c r="T1135" s="235"/>
      <c r="U1135" s="235"/>
      <c r="V1135" s="235"/>
      <c r="W1135" s="235"/>
      <c r="X1135" s="235"/>
      <c r="Y1135" s="236"/>
      <c r="Z1135" s="13"/>
      <c r="AA1135" s="13"/>
      <c r="AB1135" s="13"/>
      <c r="AC1135" s="13"/>
      <c r="AD1135" s="13"/>
      <c r="AE1135" s="13"/>
      <c r="AT1135" s="237" t="s">
        <v>177</v>
      </c>
      <c r="AU1135" s="237" t="s">
        <v>87</v>
      </c>
      <c r="AV1135" s="13" t="s">
        <v>87</v>
      </c>
      <c r="AW1135" s="13" t="s">
        <v>5</v>
      </c>
      <c r="AX1135" s="13" t="s">
        <v>77</v>
      </c>
      <c r="AY1135" s="237" t="s">
        <v>162</v>
      </c>
    </row>
    <row r="1136" s="13" customFormat="1">
      <c r="A1136" s="13"/>
      <c r="B1136" s="227"/>
      <c r="C1136" s="228"/>
      <c r="D1136" s="219" t="s">
        <v>177</v>
      </c>
      <c r="E1136" s="229" t="s">
        <v>20</v>
      </c>
      <c r="F1136" s="230" t="s">
        <v>1309</v>
      </c>
      <c r="G1136" s="228"/>
      <c r="H1136" s="231">
        <v>104.72499999999999</v>
      </c>
      <c r="I1136" s="232"/>
      <c r="J1136" s="232"/>
      <c r="K1136" s="228"/>
      <c r="L1136" s="228"/>
      <c r="M1136" s="233"/>
      <c r="N1136" s="234"/>
      <c r="O1136" s="235"/>
      <c r="P1136" s="235"/>
      <c r="Q1136" s="235"/>
      <c r="R1136" s="235"/>
      <c r="S1136" s="235"/>
      <c r="T1136" s="235"/>
      <c r="U1136" s="235"/>
      <c r="V1136" s="235"/>
      <c r="W1136" s="235"/>
      <c r="X1136" s="235"/>
      <c r="Y1136" s="236"/>
      <c r="Z1136" s="13"/>
      <c r="AA1136" s="13"/>
      <c r="AB1136" s="13"/>
      <c r="AC1136" s="13"/>
      <c r="AD1136" s="13"/>
      <c r="AE1136" s="13"/>
      <c r="AT1136" s="237" t="s">
        <v>177</v>
      </c>
      <c r="AU1136" s="237" t="s">
        <v>87</v>
      </c>
      <c r="AV1136" s="13" t="s">
        <v>87</v>
      </c>
      <c r="AW1136" s="13" t="s">
        <v>5</v>
      </c>
      <c r="AX1136" s="13" t="s">
        <v>77</v>
      </c>
      <c r="AY1136" s="237" t="s">
        <v>162</v>
      </c>
    </row>
    <row r="1137" s="15" customFormat="1">
      <c r="A1137" s="15"/>
      <c r="B1137" s="248"/>
      <c r="C1137" s="249"/>
      <c r="D1137" s="219" t="s">
        <v>177</v>
      </c>
      <c r="E1137" s="250" t="s">
        <v>20</v>
      </c>
      <c r="F1137" s="251" t="s">
        <v>195</v>
      </c>
      <c r="G1137" s="249"/>
      <c r="H1137" s="252">
        <v>471.17200000000003</v>
      </c>
      <c r="I1137" s="253"/>
      <c r="J1137" s="253"/>
      <c r="K1137" s="249"/>
      <c r="L1137" s="249"/>
      <c r="M1137" s="254"/>
      <c r="N1137" s="255"/>
      <c r="O1137" s="256"/>
      <c r="P1137" s="256"/>
      <c r="Q1137" s="256"/>
      <c r="R1137" s="256"/>
      <c r="S1137" s="256"/>
      <c r="T1137" s="256"/>
      <c r="U1137" s="256"/>
      <c r="V1137" s="256"/>
      <c r="W1137" s="256"/>
      <c r="X1137" s="256"/>
      <c r="Y1137" s="257"/>
      <c r="Z1137" s="15"/>
      <c r="AA1137" s="15"/>
      <c r="AB1137" s="15"/>
      <c r="AC1137" s="15"/>
      <c r="AD1137" s="15"/>
      <c r="AE1137" s="15"/>
      <c r="AT1137" s="258" t="s">
        <v>177</v>
      </c>
      <c r="AU1137" s="258" t="s">
        <v>87</v>
      </c>
      <c r="AV1137" s="15" t="s">
        <v>169</v>
      </c>
      <c r="AW1137" s="15" t="s">
        <v>5</v>
      </c>
      <c r="AX1137" s="15" t="s">
        <v>85</v>
      </c>
      <c r="AY1137" s="258" t="s">
        <v>162</v>
      </c>
    </row>
    <row r="1138" s="2" customFormat="1" ht="24.15" customHeight="1">
      <c r="A1138" s="40"/>
      <c r="B1138" s="41"/>
      <c r="C1138" s="205" t="s">
        <v>1310</v>
      </c>
      <c r="D1138" s="205" t="s">
        <v>164</v>
      </c>
      <c r="E1138" s="206" t="s">
        <v>1311</v>
      </c>
      <c r="F1138" s="207" t="s">
        <v>1312</v>
      </c>
      <c r="G1138" s="208" t="s">
        <v>240</v>
      </c>
      <c r="H1138" s="209">
        <v>633.07000000000005</v>
      </c>
      <c r="I1138" s="210"/>
      <c r="J1138" s="210"/>
      <c r="K1138" s="211">
        <f>ROUND(P1138*H1138,2)</f>
        <v>0</v>
      </c>
      <c r="L1138" s="207" t="s">
        <v>168</v>
      </c>
      <c r="M1138" s="46"/>
      <c r="N1138" s="212" t="s">
        <v>20</v>
      </c>
      <c r="O1138" s="213" t="s">
        <v>46</v>
      </c>
      <c r="P1138" s="214">
        <f>I1138+J1138</f>
        <v>0</v>
      </c>
      <c r="Q1138" s="214">
        <f>ROUND(I1138*H1138,2)</f>
        <v>0</v>
      </c>
      <c r="R1138" s="214">
        <f>ROUND(J1138*H1138,2)</f>
        <v>0</v>
      </c>
      <c r="S1138" s="86"/>
      <c r="T1138" s="215">
        <f>S1138*H1138</f>
        <v>0</v>
      </c>
      <c r="U1138" s="215">
        <v>0</v>
      </c>
      <c r="V1138" s="215">
        <f>U1138*H1138</f>
        <v>0</v>
      </c>
      <c r="W1138" s="215">
        <v>0</v>
      </c>
      <c r="X1138" s="215">
        <f>W1138*H1138</f>
        <v>0</v>
      </c>
      <c r="Y1138" s="216" t="s">
        <v>20</v>
      </c>
      <c r="Z1138" s="40"/>
      <c r="AA1138" s="40"/>
      <c r="AB1138" s="40"/>
      <c r="AC1138" s="40"/>
      <c r="AD1138" s="40"/>
      <c r="AE1138" s="40"/>
      <c r="AR1138" s="217" t="s">
        <v>290</v>
      </c>
      <c r="AT1138" s="217" t="s">
        <v>164</v>
      </c>
      <c r="AU1138" s="217" t="s">
        <v>87</v>
      </c>
      <c r="AY1138" s="19" t="s">
        <v>162</v>
      </c>
      <c r="BE1138" s="218">
        <f>IF(O1138="základní",K1138,0)</f>
        <v>0</v>
      </c>
      <c r="BF1138" s="218">
        <f>IF(O1138="snížená",K1138,0)</f>
        <v>0</v>
      </c>
      <c r="BG1138" s="218">
        <f>IF(O1138="zákl. přenesená",K1138,0)</f>
        <v>0</v>
      </c>
      <c r="BH1138" s="218">
        <f>IF(O1138="sníž. přenesená",K1138,0)</f>
        <v>0</v>
      </c>
      <c r="BI1138" s="218">
        <f>IF(O1138="nulová",K1138,0)</f>
        <v>0</v>
      </c>
      <c r="BJ1138" s="19" t="s">
        <v>85</v>
      </c>
      <c r="BK1138" s="218">
        <f>ROUND(P1138*H1138,2)</f>
        <v>0</v>
      </c>
      <c r="BL1138" s="19" t="s">
        <v>290</v>
      </c>
      <c r="BM1138" s="217" t="s">
        <v>1313</v>
      </c>
    </row>
    <row r="1139" s="2" customFormat="1">
      <c r="A1139" s="40"/>
      <c r="B1139" s="41"/>
      <c r="C1139" s="42"/>
      <c r="D1139" s="219" t="s">
        <v>171</v>
      </c>
      <c r="E1139" s="42"/>
      <c r="F1139" s="220" t="s">
        <v>1314</v>
      </c>
      <c r="G1139" s="42"/>
      <c r="H1139" s="42"/>
      <c r="I1139" s="221"/>
      <c r="J1139" s="221"/>
      <c r="K1139" s="42"/>
      <c r="L1139" s="42"/>
      <c r="M1139" s="46"/>
      <c r="N1139" s="222"/>
      <c r="O1139" s="223"/>
      <c r="P1139" s="86"/>
      <c r="Q1139" s="86"/>
      <c r="R1139" s="86"/>
      <c r="S1139" s="86"/>
      <c r="T1139" s="86"/>
      <c r="U1139" s="86"/>
      <c r="V1139" s="86"/>
      <c r="W1139" s="86"/>
      <c r="X1139" s="86"/>
      <c r="Y1139" s="87"/>
      <c r="Z1139" s="40"/>
      <c r="AA1139" s="40"/>
      <c r="AB1139" s="40"/>
      <c r="AC1139" s="40"/>
      <c r="AD1139" s="40"/>
      <c r="AE1139" s="40"/>
      <c r="AT1139" s="19" t="s">
        <v>171</v>
      </c>
      <c r="AU1139" s="19" t="s">
        <v>87</v>
      </c>
    </row>
    <row r="1140" s="2" customFormat="1">
      <c r="A1140" s="40"/>
      <c r="B1140" s="41"/>
      <c r="C1140" s="42"/>
      <c r="D1140" s="224" t="s">
        <v>173</v>
      </c>
      <c r="E1140" s="42"/>
      <c r="F1140" s="225" t="s">
        <v>1315</v>
      </c>
      <c r="G1140" s="42"/>
      <c r="H1140" s="42"/>
      <c r="I1140" s="221"/>
      <c r="J1140" s="221"/>
      <c r="K1140" s="42"/>
      <c r="L1140" s="42"/>
      <c r="M1140" s="46"/>
      <c r="N1140" s="222"/>
      <c r="O1140" s="223"/>
      <c r="P1140" s="86"/>
      <c r="Q1140" s="86"/>
      <c r="R1140" s="86"/>
      <c r="S1140" s="86"/>
      <c r="T1140" s="86"/>
      <c r="U1140" s="86"/>
      <c r="V1140" s="86"/>
      <c r="W1140" s="86"/>
      <c r="X1140" s="86"/>
      <c r="Y1140" s="87"/>
      <c r="Z1140" s="40"/>
      <c r="AA1140" s="40"/>
      <c r="AB1140" s="40"/>
      <c r="AC1140" s="40"/>
      <c r="AD1140" s="40"/>
      <c r="AE1140" s="40"/>
      <c r="AT1140" s="19" t="s">
        <v>173</v>
      </c>
      <c r="AU1140" s="19" t="s">
        <v>87</v>
      </c>
    </row>
    <row r="1141" s="2" customFormat="1">
      <c r="A1141" s="40"/>
      <c r="B1141" s="41"/>
      <c r="C1141" s="42"/>
      <c r="D1141" s="219" t="s">
        <v>175</v>
      </c>
      <c r="E1141" s="42"/>
      <c r="F1141" s="226" t="s">
        <v>1171</v>
      </c>
      <c r="G1141" s="42"/>
      <c r="H1141" s="42"/>
      <c r="I1141" s="221"/>
      <c r="J1141" s="221"/>
      <c r="K1141" s="42"/>
      <c r="L1141" s="42"/>
      <c r="M1141" s="46"/>
      <c r="N1141" s="222"/>
      <c r="O1141" s="223"/>
      <c r="P1141" s="86"/>
      <c r="Q1141" s="86"/>
      <c r="R1141" s="86"/>
      <c r="S1141" s="86"/>
      <c r="T1141" s="86"/>
      <c r="U1141" s="86"/>
      <c r="V1141" s="86"/>
      <c r="W1141" s="86"/>
      <c r="X1141" s="86"/>
      <c r="Y1141" s="87"/>
      <c r="Z1141" s="40"/>
      <c r="AA1141" s="40"/>
      <c r="AB1141" s="40"/>
      <c r="AC1141" s="40"/>
      <c r="AD1141" s="40"/>
      <c r="AE1141" s="40"/>
      <c r="AT1141" s="19" t="s">
        <v>175</v>
      </c>
      <c r="AU1141" s="19" t="s">
        <v>87</v>
      </c>
    </row>
    <row r="1142" s="13" customFormat="1">
      <c r="A1142" s="13"/>
      <c r="B1142" s="227"/>
      <c r="C1142" s="228"/>
      <c r="D1142" s="219" t="s">
        <v>177</v>
      </c>
      <c r="E1142" s="229" t="s">
        <v>20</v>
      </c>
      <c r="F1142" s="230" t="s">
        <v>1316</v>
      </c>
      <c r="G1142" s="228"/>
      <c r="H1142" s="231">
        <v>33.600000000000001</v>
      </c>
      <c r="I1142" s="232"/>
      <c r="J1142" s="232"/>
      <c r="K1142" s="228"/>
      <c r="L1142" s="228"/>
      <c r="M1142" s="233"/>
      <c r="N1142" s="234"/>
      <c r="O1142" s="235"/>
      <c r="P1142" s="235"/>
      <c r="Q1142" s="235"/>
      <c r="R1142" s="235"/>
      <c r="S1142" s="235"/>
      <c r="T1142" s="235"/>
      <c r="U1142" s="235"/>
      <c r="V1142" s="235"/>
      <c r="W1142" s="235"/>
      <c r="X1142" s="235"/>
      <c r="Y1142" s="236"/>
      <c r="Z1142" s="13"/>
      <c r="AA1142" s="13"/>
      <c r="AB1142" s="13"/>
      <c r="AC1142" s="13"/>
      <c r="AD1142" s="13"/>
      <c r="AE1142" s="13"/>
      <c r="AT1142" s="237" t="s">
        <v>177</v>
      </c>
      <c r="AU1142" s="237" t="s">
        <v>87</v>
      </c>
      <c r="AV1142" s="13" t="s">
        <v>87</v>
      </c>
      <c r="AW1142" s="13" t="s">
        <v>5</v>
      </c>
      <c r="AX1142" s="13" t="s">
        <v>77</v>
      </c>
      <c r="AY1142" s="237" t="s">
        <v>162</v>
      </c>
    </row>
    <row r="1143" s="13" customFormat="1">
      <c r="A1143" s="13"/>
      <c r="B1143" s="227"/>
      <c r="C1143" s="228"/>
      <c r="D1143" s="219" t="s">
        <v>177</v>
      </c>
      <c r="E1143" s="229" t="s">
        <v>20</v>
      </c>
      <c r="F1143" s="230" t="s">
        <v>1317</v>
      </c>
      <c r="G1143" s="228"/>
      <c r="H1143" s="231">
        <v>25</v>
      </c>
      <c r="I1143" s="232"/>
      <c r="J1143" s="232"/>
      <c r="K1143" s="228"/>
      <c r="L1143" s="228"/>
      <c r="M1143" s="233"/>
      <c r="N1143" s="234"/>
      <c r="O1143" s="235"/>
      <c r="P1143" s="235"/>
      <c r="Q1143" s="235"/>
      <c r="R1143" s="235"/>
      <c r="S1143" s="235"/>
      <c r="T1143" s="235"/>
      <c r="U1143" s="235"/>
      <c r="V1143" s="235"/>
      <c r="W1143" s="235"/>
      <c r="X1143" s="235"/>
      <c r="Y1143" s="236"/>
      <c r="Z1143" s="13"/>
      <c r="AA1143" s="13"/>
      <c r="AB1143" s="13"/>
      <c r="AC1143" s="13"/>
      <c r="AD1143" s="13"/>
      <c r="AE1143" s="13"/>
      <c r="AT1143" s="237" t="s">
        <v>177</v>
      </c>
      <c r="AU1143" s="237" t="s">
        <v>87</v>
      </c>
      <c r="AV1143" s="13" t="s">
        <v>87</v>
      </c>
      <c r="AW1143" s="13" t="s">
        <v>5</v>
      </c>
      <c r="AX1143" s="13" t="s">
        <v>77</v>
      </c>
      <c r="AY1143" s="237" t="s">
        <v>162</v>
      </c>
    </row>
    <row r="1144" s="13" customFormat="1">
      <c r="A1144" s="13"/>
      <c r="B1144" s="227"/>
      <c r="C1144" s="228"/>
      <c r="D1144" s="219" t="s">
        <v>177</v>
      </c>
      <c r="E1144" s="229" t="s">
        <v>20</v>
      </c>
      <c r="F1144" s="230" t="s">
        <v>1318</v>
      </c>
      <c r="G1144" s="228"/>
      <c r="H1144" s="231">
        <v>22.600000000000001</v>
      </c>
      <c r="I1144" s="232"/>
      <c r="J1144" s="232"/>
      <c r="K1144" s="228"/>
      <c r="L1144" s="228"/>
      <c r="M1144" s="233"/>
      <c r="N1144" s="234"/>
      <c r="O1144" s="235"/>
      <c r="P1144" s="235"/>
      <c r="Q1144" s="235"/>
      <c r="R1144" s="235"/>
      <c r="S1144" s="235"/>
      <c r="T1144" s="235"/>
      <c r="U1144" s="235"/>
      <c r="V1144" s="235"/>
      <c r="W1144" s="235"/>
      <c r="X1144" s="235"/>
      <c r="Y1144" s="236"/>
      <c r="Z1144" s="13"/>
      <c r="AA1144" s="13"/>
      <c r="AB1144" s="13"/>
      <c r="AC1144" s="13"/>
      <c r="AD1144" s="13"/>
      <c r="AE1144" s="13"/>
      <c r="AT1144" s="237" t="s">
        <v>177</v>
      </c>
      <c r="AU1144" s="237" t="s">
        <v>87</v>
      </c>
      <c r="AV1144" s="13" t="s">
        <v>87</v>
      </c>
      <c r="AW1144" s="13" t="s">
        <v>5</v>
      </c>
      <c r="AX1144" s="13" t="s">
        <v>77</v>
      </c>
      <c r="AY1144" s="237" t="s">
        <v>162</v>
      </c>
    </row>
    <row r="1145" s="13" customFormat="1">
      <c r="A1145" s="13"/>
      <c r="B1145" s="227"/>
      <c r="C1145" s="228"/>
      <c r="D1145" s="219" t="s">
        <v>177</v>
      </c>
      <c r="E1145" s="229" t="s">
        <v>20</v>
      </c>
      <c r="F1145" s="230" t="s">
        <v>1319</v>
      </c>
      <c r="G1145" s="228"/>
      <c r="H1145" s="231">
        <v>70.5</v>
      </c>
      <c r="I1145" s="232"/>
      <c r="J1145" s="232"/>
      <c r="K1145" s="228"/>
      <c r="L1145" s="228"/>
      <c r="M1145" s="233"/>
      <c r="N1145" s="234"/>
      <c r="O1145" s="235"/>
      <c r="P1145" s="235"/>
      <c r="Q1145" s="235"/>
      <c r="R1145" s="235"/>
      <c r="S1145" s="235"/>
      <c r="T1145" s="235"/>
      <c r="U1145" s="235"/>
      <c r="V1145" s="235"/>
      <c r="W1145" s="235"/>
      <c r="X1145" s="235"/>
      <c r="Y1145" s="236"/>
      <c r="Z1145" s="13"/>
      <c r="AA1145" s="13"/>
      <c r="AB1145" s="13"/>
      <c r="AC1145" s="13"/>
      <c r="AD1145" s="13"/>
      <c r="AE1145" s="13"/>
      <c r="AT1145" s="237" t="s">
        <v>177</v>
      </c>
      <c r="AU1145" s="237" t="s">
        <v>87</v>
      </c>
      <c r="AV1145" s="13" t="s">
        <v>87</v>
      </c>
      <c r="AW1145" s="13" t="s">
        <v>5</v>
      </c>
      <c r="AX1145" s="13" t="s">
        <v>77</v>
      </c>
      <c r="AY1145" s="237" t="s">
        <v>162</v>
      </c>
    </row>
    <row r="1146" s="13" customFormat="1">
      <c r="A1146" s="13"/>
      <c r="B1146" s="227"/>
      <c r="C1146" s="228"/>
      <c r="D1146" s="219" t="s">
        <v>177</v>
      </c>
      <c r="E1146" s="229" t="s">
        <v>20</v>
      </c>
      <c r="F1146" s="230" t="s">
        <v>1320</v>
      </c>
      <c r="G1146" s="228"/>
      <c r="H1146" s="231">
        <v>56.07</v>
      </c>
      <c r="I1146" s="232"/>
      <c r="J1146" s="232"/>
      <c r="K1146" s="228"/>
      <c r="L1146" s="228"/>
      <c r="M1146" s="233"/>
      <c r="N1146" s="234"/>
      <c r="O1146" s="235"/>
      <c r="P1146" s="235"/>
      <c r="Q1146" s="235"/>
      <c r="R1146" s="235"/>
      <c r="S1146" s="235"/>
      <c r="T1146" s="235"/>
      <c r="U1146" s="235"/>
      <c r="V1146" s="235"/>
      <c r="W1146" s="235"/>
      <c r="X1146" s="235"/>
      <c r="Y1146" s="236"/>
      <c r="Z1146" s="13"/>
      <c r="AA1146" s="13"/>
      <c r="AB1146" s="13"/>
      <c r="AC1146" s="13"/>
      <c r="AD1146" s="13"/>
      <c r="AE1146" s="13"/>
      <c r="AT1146" s="237" t="s">
        <v>177</v>
      </c>
      <c r="AU1146" s="237" t="s">
        <v>87</v>
      </c>
      <c r="AV1146" s="13" t="s">
        <v>87</v>
      </c>
      <c r="AW1146" s="13" t="s">
        <v>5</v>
      </c>
      <c r="AX1146" s="13" t="s">
        <v>77</v>
      </c>
      <c r="AY1146" s="237" t="s">
        <v>162</v>
      </c>
    </row>
    <row r="1147" s="13" customFormat="1">
      <c r="A1147" s="13"/>
      <c r="B1147" s="227"/>
      <c r="C1147" s="228"/>
      <c r="D1147" s="219" t="s">
        <v>177</v>
      </c>
      <c r="E1147" s="229" t="s">
        <v>20</v>
      </c>
      <c r="F1147" s="230" t="s">
        <v>1321</v>
      </c>
      <c r="G1147" s="228"/>
      <c r="H1147" s="231">
        <v>165.59999999999999</v>
      </c>
      <c r="I1147" s="232"/>
      <c r="J1147" s="232"/>
      <c r="K1147" s="228"/>
      <c r="L1147" s="228"/>
      <c r="M1147" s="233"/>
      <c r="N1147" s="234"/>
      <c r="O1147" s="235"/>
      <c r="P1147" s="235"/>
      <c r="Q1147" s="235"/>
      <c r="R1147" s="235"/>
      <c r="S1147" s="235"/>
      <c r="T1147" s="235"/>
      <c r="U1147" s="235"/>
      <c r="V1147" s="235"/>
      <c r="W1147" s="235"/>
      <c r="X1147" s="235"/>
      <c r="Y1147" s="236"/>
      <c r="Z1147" s="13"/>
      <c r="AA1147" s="13"/>
      <c r="AB1147" s="13"/>
      <c r="AC1147" s="13"/>
      <c r="AD1147" s="13"/>
      <c r="AE1147" s="13"/>
      <c r="AT1147" s="237" t="s">
        <v>177</v>
      </c>
      <c r="AU1147" s="237" t="s">
        <v>87</v>
      </c>
      <c r="AV1147" s="13" t="s">
        <v>87</v>
      </c>
      <c r="AW1147" s="13" t="s">
        <v>5</v>
      </c>
      <c r="AX1147" s="13" t="s">
        <v>77</v>
      </c>
      <c r="AY1147" s="237" t="s">
        <v>162</v>
      </c>
    </row>
    <row r="1148" s="13" customFormat="1">
      <c r="A1148" s="13"/>
      <c r="B1148" s="227"/>
      <c r="C1148" s="228"/>
      <c r="D1148" s="219" t="s">
        <v>177</v>
      </c>
      <c r="E1148" s="229" t="s">
        <v>20</v>
      </c>
      <c r="F1148" s="230" t="s">
        <v>1322</v>
      </c>
      <c r="G1148" s="228"/>
      <c r="H1148" s="231">
        <v>108.40000000000001</v>
      </c>
      <c r="I1148" s="232"/>
      <c r="J1148" s="232"/>
      <c r="K1148" s="228"/>
      <c r="L1148" s="228"/>
      <c r="M1148" s="233"/>
      <c r="N1148" s="234"/>
      <c r="O1148" s="235"/>
      <c r="P1148" s="235"/>
      <c r="Q1148" s="235"/>
      <c r="R1148" s="235"/>
      <c r="S1148" s="235"/>
      <c r="T1148" s="235"/>
      <c r="U1148" s="235"/>
      <c r="V1148" s="235"/>
      <c r="W1148" s="235"/>
      <c r="X1148" s="235"/>
      <c r="Y1148" s="236"/>
      <c r="Z1148" s="13"/>
      <c r="AA1148" s="13"/>
      <c r="AB1148" s="13"/>
      <c r="AC1148" s="13"/>
      <c r="AD1148" s="13"/>
      <c r="AE1148" s="13"/>
      <c r="AT1148" s="237" t="s">
        <v>177</v>
      </c>
      <c r="AU1148" s="237" t="s">
        <v>87</v>
      </c>
      <c r="AV1148" s="13" t="s">
        <v>87</v>
      </c>
      <c r="AW1148" s="13" t="s">
        <v>5</v>
      </c>
      <c r="AX1148" s="13" t="s">
        <v>77</v>
      </c>
      <c r="AY1148" s="237" t="s">
        <v>162</v>
      </c>
    </row>
    <row r="1149" s="13" customFormat="1">
      <c r="A1149" s="13"/>
      <c r="B1149" s="227"/>
      <c r="C1149" s="228"/>
      <c r="D1149" s="219" t="s">
        <v>177</v>
      </c>
      <c r="E1149" s="229" t="s">
        <v>20</v>
      </c>
      <c r="F1149" s="230" t="s">
        <v>1323</v>
      </c>
      <c r="G1149" s="228"/>
      <c r="H1149" s="231">
        <v>151.30000000000001</v>
      </c>
      <c r="I1149" s="232"/>
      <c r="J1149" s="232"/>
      <c r="K1149" s="228"/>
      <c r="L1149" s="228"/>
      <c r="M1149" s="233"/>
      <c r="N1149" s="234"/>
      <c r="O1149" s="235"/>
      <c r="P1149" s="235"/>
      <c r="Q1149" s="235"/>
      <c r="R1149" s="235"/>
      <c r="S1149" s="235"/>
      <c r="T1149" s="235"/>
      <c r="U1149" s="235"/>
      <c r="V1149" s="235"/>
      <c r="W1149" s="235"/>
      <c r="X1149" s="235"/>
      <c r="Y1149" s="236"/>
      <c r="Z1149" s="13"/>
      <c r="AA1149" s="13"/>
      <c r="AB1149" s="13"/>
      <c r="AC1149" s="13"/>
      <c r="AD1149" s="13"/>
      <c r="AE1149" s="13"/>
      <c r="AT1149" s="237" t="s">
        <v>177</v>
      </c>
      <c r="AU1149" s="237" t="s">
        <v>87</v>
      </c>
      <c r="AV1149" s="13" t="s">
        <v>87</v>
      </c>
      <c r="AW1149" s="13" t="s">
        <v>5</v>
      </c>
      <c r="AX1149" s="13" t="s">
        <v>77</v>
      </c>
      <c r="AY1149" s="237" t="s">
        <v>162</v>
      </c>
    </row>
    <row r="1150" s="15" customFormat="1">
      <c r="A1150" s="15"/>
      <c r="B1150" s="248"/>
      <c r="C1150" s="249"/>
      <c r="D1150" s="219" t="s">
        <v>177</v>
      </c>
      <c r="E1150" s="250" t="s">
        <v>20</v>
      </c>
      <c r="F1150" s="251" t="s">
        <v>195</v>
      </c>
      <c r="G1150" s="249"/>
      <c r="H1150" s="252">
        <v>633.07000000000005</v>
      </c>
      <c r="I1150" s="253"/>
      <c r="J1150" s="253"/>
      <c r="K1150" s="249"/>
      <c r="L1150" s="249"/>
      <c r="M1150" s="254"/>
      <c r="N1150" s="255"/>
      <c r="O1150" s="256"/>
      <c r="P1150" s="256"/>
      <c r="Q1150" s="256"/>
      <c r="R1150" s="256"/>
      <c r="S1150" s="256"/>
      <c r="T1150" s="256"/>
      <c r="U1150" s="256"/>
      <c r="V1150" s="256"/>
      <c r="W1150" s="256"/>
      <c r="X1150" s="256"/>
      <c r="Y1150" s="257"/>
      <c r="Z1150" s="15"/>
      <c r="AA1150" s="15"/>
      <c r="AB1150" s="15"/>
      <c r="AC1150" s="15"/>
      <c r="AD1150" s="15"/>
      <c r="AE1150" s="15"/>
      <c r="AT1150" s="258" t="s">
        <v>177</v>
      </c>
      <c r="AU1150" s="258" t="s">
        <v>87</v>
      </c>
      <c r="AV1150" s="15" t="s">
        <v>169</v>
      </c>
      <c r="AW1150" s="15" t="s">
        <v>5</v>
      </c>
      <c r="AX1150" s="15" t="s">
        <v>85</v>
      </c>
      <c r="AY1150" s="258" t="s">
        <v>162</v>
      </c>
    </row>
    <row r="1151" s="2" customFormat="1">
      <c r="A1151" s="40"/>
      <c r="B1151" s="41"/>
      <c r="C1151" s="205" t="s">
        <v>1324</v>
      </c>
      <c r="D1151" s="205" t="s">
        <v>164</v>
      </c>
      <c r="E1151" s="206" t="s">
        <v>1325</v>
      </c>
      <c r="F1151" s="207" t="s">
        <v>1326</v>
      </c>
      <c r="G1151" s="208" t="s">
        <v>90</v>
      </c>
      <c r="H1151" s="209">
        <v>1671.46</v>
      </c>
      <c r="I1151" s="210"/>
      <c r="J1151" s="210"/>
      <c r="K1151" s="211">
        <f>ROUND(P1151*H1151,2)</f>
        <v>0</v>
      </c>
      <c r="L1151" s="207" t="s">
        <v>168</v>
      </c>
      <c r="M1151" s="46"/>
      <c r="N1151" s="212" t="s">
        <v>20</v>
      </c>
      <c r="O1151" s="213" t="s">
        <v>46</v>
      </c>
      <c r="P1151" s="214">
        <f>I1151+J1151</f>
        <v>0</v>
      </c>
      <c r="Q1151" s="214">
        <f>ROUND(I1151*H1151,2)</f>
        <v>0</v>
      </c>
      <c r="R1151" s="214">
        <f>ROUND(J1151*H1151,2)</f>
        <v>0</v>
      </c>
      <c r="S1151" s="86"/>
      <c r="T1151" s="215">
        <f>S1151*H1151</f>
        <v>0</v>
      </c>
      <c r="U1151" s="215">
        <v>3.0000000000000001E-05</v>
      </c>
      <c r="V1151" s="215">
        <f>U1151*H1151</f>
        <v>0.050143800000000002</v>
      </c>
      <c r="W1151" s="215">
        <v>0</v>
      </c>
      <c r="X1151" s="215">
        <f>W1151*H1151</f>
        <v>0</v>
      </c>
      <c r="Y1151" s="216" t="s">
        <v>20</v>
      </c>
      <c r="Z1151" s="40"/>
      <c r="AA1151" s="40"/>
      <c r="AB1151" s="40"/>
      <c r="AC1151" s="40"/>
      <c r="AD1151" s="40"/>
      <c r="AE1151" s="40"/>
      <c r="AR1151" s="217" t="s">
        <v>290</v>
      </c>
      <c r="AT1151" s="217" t="s">
        <v>164</v>
      </c>
      <c r="AU1151" s="217" t="s">
        <v>87</v>
      </c>
      <c r="AY1151" s="19" t="s">
        <v>162</v>
      </c>
      <c r="BE1151" s="218">
        <f>IF(O1151="základní",K1151,0)</f>
        <v>0</v>
      </c>
      <c r="BF1151" s="218">
        <f>IF(O1151="snížená",K1151,0)</f>
        <v>0</v>
      </c>
      <c r="BG1151" s="218">
        <f>IF(O1151="zákl. přenesená",K1151,0)</f>
        <v>0</v>
      </c>
      <c r="BH1151" s="218">
        <f>IF(O1151="sníž. přenesená",K1151,0)</f>
        <v>0</v>
      </c>
      <c r="BI1151" s="218">
        <f>IF(O1151="nulová",K1151,0)</f>
        <v>0</v>
      </c>
      <c r="BJ1151" s="19" t="s">
        <v>85</v>
      </c>
      <c r="BK1151" s="218">
        <f>ROUND(P1151*H1151,2)</f>
        <v>0</v>
      </c>
      <c r="BL1151" s="19" t="s">
        <v>290</v>
      </c>
      <c r="BM1151" s="217" t="s">
        <v>1327</v>
      </c>
    </row>
    <row r="1152" s="2" customFormat="1">
      <c r="A1152" s="40"/>
      <c r="B1152" s="41"/>
      <c r="C1152" s="42"/>
      <c r="D1152" s="219" t="s">
        <v>171</v>
      </c>
      <c r="E1152" s="42"/>
      <c r="F1152" s="220" t="s">
        <v>1328</v>
      </c>
      <c r="G1152" s="42"/>
      <c r="H1152" s="42"/>
      <c r="I1152" s="221"/>
      <c r="J1152" s="221"/>
      <c r="K1152" s="42"/>
      <c r="L1152" s="42"/>
      <c r="M1152" s="46"/>
      <c r="N1152" s="222"/>
      <c r="O1152" s="223"/>
      <c r="P1152" s="86"/>
      <c r="Q1152" s="86"/>
      <c r="R1152" s="86"/>
      <c r="S1152" s="86"/>
      <c r="T1152" s="86"/>
      <c r="U1152" s="86"/>
      <c r="V1152" s="86"/>
      <c r="W1152" s="86"/>
      <c r="X1152" s="86"/>
      <c r="Y1152" s="87"/>
      <c r="Z1152" s="40"/>
      <c r="AA1152" s="40"/>
      <c r="AB1152" s="40"/>
      <c r="AC1152" s="40"/>
      <c r="AD1152" s="40"/>
      <c r="AE1152" s="40"/>
      <c r="AT1152" s="19" t="s">
        <v>171</v>
      </c>
      <c r="AU1152" s="19" t="s">
        <v>87</v>
      </c>
    </row>
    <row r="1153" s="2" customFormat="1">
      <c r="A1153" s="40"/>
      <c r="B1153" s="41"/>
      <c r="C1153" s="42"/>
      <c r="D1153" s="224" t="s">
        <v>173</v>
      </c>
      <c r="E1153" s="42"/>
      <c r="F1153" s="225" t="s">
        <v>1329</v>
      </c>
      <c r="G1153" s="42"/>
      <c r="H1153" s="42"/>
      <c r="I1153" s="221"/>
      <c r="J1153" s="221"/>
      <c r="K1153" s="42"/>
      <c r="L1153" s="42"/>
      <c r="M1153" s="46"/>
      <c r="N1153" s="222"/>
      <c r="O1153" s="223"/>
      <c r="P1153" s="86"/>
      <c r="Q1153" s="86"/>
      <c r="R1153" s="86"/>
      <c r="S1153" s="86"/>
      <c r="T1153" s="86"/>
      <c r="U1153" s="86"/>
      <c r="V1153" s="86"/>
      <c r="W1153" s="86"/>
      <c r="X1153" s="86"/>
      <c r="Y1153" s="87"/>
      <c r="Z1153" s="40"/>
      <c r="AA1153" s="40"/>
      <c r="AB1153" s="40"/>
      <c r="AC1153" s="40"/>
      <c r="AD1153" s="40"/>
      <c r="AE1153" s="40"/>
      <c r="AT1153" s="19" t="s">
        <v>173</v>
      </c>
      <c r="AU1153" s="19" t="s">
        <v>87</v>
      </c>
    </row>
    <row r="1154" s="2" customFormat="1">
      <c r="A1154" s="40"/>
      <c r="B1154" s="41"/>
      <c r="C1154" s="42"/>
      <c r="D1154" s="219" t="s">
        <v>175</v>
      </c>
      <c r="E1154" s="42"/>
      <c r="F1154" s="226" t="s">
        <v>1171</v>
      </c>
      <c r="G1154" s="42"/>
      <c r="H1154" s="42"/>
      <c r="I1154" s="221"/>
      <c r="J1154" s="221"/>
      <c r="K1154" s="42"/>
      <c r="L1154" s="42"/>
      <c r="M1154" s="46"/>
      <c r="N1154" s="222"/>
      <c r="O1154" s="223"/>
      <c r="P1154" s="86"/>
      <c r="Q1154" s="86"/>
      <c r="R1154" s="86"/>
      <c r="S1154" s="86"/>
      <c r="T1154" s="86"/>
      <c r="U1154" s="86"/>
      <c r="V1154" s="86"/>
      <c r="W1154" s="86"/>
      <c r="X1154" s="86"/>
      <c r="Y1154" s="87"/>
      <c r="Z1154" s="40"/>
      <c r="AA1154" s="40"/>
      <c r="AB1154" s="40"/>
      <c r="AC1154" s="40"/>
      <c r="AD1154" s="40"/>
      <c r="AE1154" s="40"/>
      <c r="AT1154" s="19" t="s">
        <v>175</v>
      </c>
      <c r="AU1154" s="19" t="s">
        <v>87</v>
      </c>
    </row>
    <row r="1155" s="14" customFormat="1">
      <c r="A1155" s="14"/>
      <c r="B1155" s="238"/>
      <c r="C1155" s="239"/>
      <c r="D1155" s="219" t="s">
        <v>177</v>
      </c>
      <c r="E1155" s="240" t="s">
        <v>20</v>
      </c>
      <c r="F1155" s="241" t="s">
        <v>1330</v>
      </c>
      <c r="G1155" s="239"/>
      <c r="H1155" s="240" t="s">
        <v>20</v>
      </c>
      <c r="I1155" s="242"/>
      <c r="J1155" s="242"/>
      <c r="K1155" s="239"/>
      <c r="L1155" s="239"/>
      <c r="M1155" s="243"/>
      <c r="N1155" s="244"/>
      <c r="O1155" s="245"/>
      <c r="P1155" s="245"/>
      <c r="Q1155" s="245"/>
      <c r="R1155" s="245"/>
      <c r="S1155" s="245"/>
      <c r="T1155" s="245"/>
      <c r="U1155" s="245"/>
      <c r="V1155" s="245"/>
      <c r="W1155" s="245"/>
      <c r="X1155" s="245"/>
      <c r="Y1155" s="246"/>
      <c r="Z1155" s="14"/>
      <c r="AA1155" s="14"/>
      <c r="AB1155" s="14"/>
      <c r="AC1155" s="14"/>
      <c r="AD1155" s="14"/>
      <c r="AE1155" s="14"/>
      <c r="AT1155" s="247" t="s">
        <v>177</v>
      </c>
      <c r="AU1155" s="247" t="s">
        <v>87</v>
      </c>
      <c r="AV1155" s="14" t="s">
        <v>85</v>
      </c>
      <c r="AW1155" s="14" t="s">
        <v>5</v>
      </c>
      <c r="AX1155" s="14" t="s">
        <v>77</v>
      </c>
      <c r="AY1155" s="247" t="s">
        <v>162</v>
      </c>
    </row>
    <row r="1156" s="13" customFormat="1">
      <c r="A1156" s="13"/>
      <c r="B1156" s="227"/>
      <c r="C1156" s="228"/>
      <c r="D1156" s="219" t="s">
        <v>177</v>
      </c>
      <c r="E1156" s="229" t="s">
        <v>20</v>
      </c>
      <c r="F1156" s="230" t="s">
        <v>1331</v>
      </c>
      <c r="G1156" s="228"/>
      <c r="H1156" s="231">
        <v>50.770000000000003</v>
      </c>
      <c r="I1156" s="232"/>
      <c r="J1156" s="232"/>
      <c r="K1156" s="228"/>
      <c r="L1156" s="228"/>
      <c r="M1156" s="233"/>
      <c r="N1156" s="234"/>
      <c r="O1156" s="235"/>
      <c r="P1156" s="235"/>
      <c r="Q1156" s="235"/>
      <c r="R1156" s="235"/>
      <c r="S1156" s="235"/>
      <c r="T1156" s="235"/>
      <c r="U1156" s="235"/>
      <c r="V1156" s="235"/>
      <c r="W1156" s="235"/>
      <c r="X1156" s="235"/>
      <c r="Y1156" s="236"/>
      <c r="Z1156" s="13"/>
      <c r="AA1156" s="13"/>
      <c r="AB1156" s="13"/>
      <c r="AC1156" s="13"/>
      <c r="AD1156" s="13"/>
      <c r="AE1156" s="13"/>
      <c r="AT1156" s="237" t="s">
        <v>177</v>
      </c>
      <c r="AU1156" s="237" t="s">
        <v>87</v>
      </c>
      <c r="AV1156" s="13" t="s">
        <v>87</v>
      </c>
      <c r="AW1156" s="13" t="s">
        <v>5</v>
      </c>
      <c r="AX1156" s="13" t="s">
        <v>77</v>
      </c>
      <c r="AY1156" s="237" t="s">
        <v>162</v>
      </c>
    </row>
    <row r="1157" s="13" customFormat="1">
      <c r="A1157" s="13"/>
      <c r="B1157" s="227"/>
      <c r="C1157" s="228"/>
      <c r="D1157" s="219" t="s">
        <v>177</v>
      </c>
      <c r="E1157" s="229" t="s">
        <v>20</v>
      </c>
      <c r="F1157" s="230" t="s">
        <v>1332</v>
      </c>
      <c r="G1157" s="228"/>
      <c r="H1157" s="231">
        <v>170.31999999999999</v>
      </c>
      <c r="I1157" s="232"/>
      <c r="J1157" s="232"/>
      <c r="K1157" s="228"/>
      <c r="L1157" s="228"/>
      <c r="M1157" s="233"/>
      <c r="N1157" s="234"/>
      <c r="O1157" s="235"/>
      <c r="P1157" s="235"/>
      <c r="Q1157" s="235"/>
      <c r="R1157" s="235"/>
      <c r="S1157" s="235"/>
      <c r="T1157" s="235"/>
      <c r="U1157" s="235"/>
      <c r="V1157" s="235"/>
      <c r="W1157" s="235"/>
      <c r="X1157" s="235"/>
      <c r="Y1157" s="236"/>
      <c r="Z1157" s="13"/>
      <c r="AA1157" s="13"/>
      <c r="AB1157" s="13"/>
      <c r="AC1157" s="13"/>
      <c r="AD1157" s="13"/>
      <c r="AE1157" s="13"/>
      <c r="AT1157" s="237" t="s">
        <v>177</v>
      </c>
      <c r="AU1157" s="237" t="s">
        <v>87</v>
      </c>
      <c r="AV1157" s="13" t="s">
        <v>87</v>
      </c>
      <c r="AW1157" s="13" t="s">
        <v>5</v>
      </c>
      <c r="AX1157" s="13" t="s">
        <v>77</v>
      </c>
      <c r="AY1157" s="237" t="s">
        <v>162</v>
      </c>
    </row>
    <row r="1158" s="13" customFormat="1">
      <c r="A1158" s="13"/>
      <c r="B1158" s="227"/>
      <c r="C1158" s="228"/>
      <c r="D1158" s="219" t="s">
        <v>177</v>
      </c>
      <c r="E1158" s="229" t="s">
        <v>20</v>
      </c>
      <c r="F1158" s="230" t="s">
        <v>1333</v>
      </c>
      <c r="G1158" s="228"/>
      <c r="H1158" s="231">
        <v>105.76000000000001</v>
      </c>
      <c r="I1158" s="232"/>
      <c r="J1158" s="232"/>
      <c r="K1158" s="228"/>
      <c r="L1158" s="228"/>
      <c r="M1158" s="233"/>
      <c r="N1158" s="234"/>
      <c r="O1158" s="235"/>
      <c r="P1158" s="235"/>
      <c r="Q1158" s="235"/>
      <c r="R1158" s="235"/>
      <c r="S1158" s="235"/>
      <c r="T1158" s="235"/>
      <c r="U1158" s="235"/>
      <c r="V1158" s="235"/>
      <c r="W1158" s="235"/>
      <c r="X1158" s="235"/>
      <c r="Y1158" s="236"/>
      <c r="Z1158" s="13"/>
      <c r="AA1158" s="13"/>
      <c r="AB1158" s="13"/>
      <c r="AC1158" s="13"/>
      <c r="AD1158" s="13"/>
      <c r="AE1158" s="13"/>
      <c r="AT1158" s="237" t="s">
        <v>177</v>
      </c>
      <c r="AU1158" s="237" t="s">
        <v>87</v>
      </c>
      <c r="AV1158" s="13" t="s">
        <v>87</v>
      </c>
      <c r="AW1158" s="13" t="s">
        <v>5</v>
      </c>
      <c r="AX1158" s="13" t="s">
        <v>77</v>
      </c>
      <c r="AY1158" s="237" t="s">
        <v>162</v>
      </c>
    </row>
    <row r="1159" s="13" customFormat="1">
      <c r="A1159" s="13"/>
      <c r="B1159" s="227"/>
      <c r="C1159" s="228"/>
      <c r="D1159" s="219" t="s">
        <v>177</v>
      </c>
      <c r="E1159" s="229" t="s">
        <v>20</v>
      </c>
      <c r="F1159" s="230" t="s">
        <v>1334</v>
      </c>
      <c r="G1159" s="228"/>
      <c r="H1159" s="231">
        <v>74.340000000000003</v>
      </c>
      <c r="I1159" s="232"/>
      <c r="J1159" s="232"/>
      <c r="K1159" s="228"/>
      <c r="L1159" s="228"/>
      <c r="M1159" s="233"/>
      <c r="N1159" s="234"/>
      <c r="O1159" s="235"/>
      <c r="P1159" s="235"/>
      <c r="Q1159" s="235"/>
      <c r="R1159" s="235"/>
      <c r="S1159" s="235"/>
      <c r="T1159" s="235"/>
      <c r="U1159" s="235"/>
      <c r="V1159" s="235"/>
      <c r="W1159" s="235"/>
      <c r="X1159" s="235"/>
      <c r="Y1159" s="236"/>
      <c r="Z1159" s="13"/>
      <c r="AA1159" s="13"/>
      <c r="AB1159" s="13"/>
      <c r="AC1159" s="13"/>
      <c r="AD1159" s="13"/>
      <c r="AE1159" s="13"/>
      <c r="AT1159" s="237" t="s">
        <v>177</v>
      </c>
      <c r="AU1159" s="237" t="s">
        <v>87</v>
      </c>
      <c r="AV1159" s="13" t="s">
        <v>87</v>
      </c>
      <c r="AW1159" s="13" t="s">
        <v>5</v>
      </c>
      <c r="AX1159" s="13" t="s">
        <v>77</v>
      </c>
      <c r="AY1159" s="237" t="s">
        <v>162</v>
      </c>
    </row>
    <row r="1160" s="13" customFormat="1">
      <c r="A1160" s="13"/>
      <c r="B1160" s="227"/>
      <c r="C1160" s="228"/>
      <c r="D1160" s="219" t="s">
        <v>177</v>
      </c>
      <c r="E1160" s="229" t="s">
        <v>20</v>
      </c>
      <c r="F1160" s="230" t="s">
        <v>1335</v>
      </c>
      <c r="G1160" s="228"/>
      <c r="H1160" s="231">
        <v>179.38999999999999</v>
      </c>
      <c r="I1160" s="232"/>
      <c r="J1160" s="232"/>
      <c r="K1160" s="228"/>
      <c r="L1160" s="228"/>
      <c r="M1160" s="233"/>
      <c r="N1160" s="234"/>
      <c r="O1160" s="235"/>
      <c r="P1160" s="235"/>
      <c r="Q1160" s="235"/>
      <c r="R1160" s="235"/>
      <c r="S1160" s="235"/>
      <c r="T1160" s="235"/>
      <c r="U1160" s="235"/>
      <c r="V1160" s="235"/>
      <c r="W1160" s="235"/>
      <c r="X1160" s="235"/>
      <c r="Y1160" s="236"/>
      <c r="Z1160" s="13"/>
      <c r="AA1160" s="13"/>
      <c r="AB1160" s="13"/>
      <c r="AC1160" s="13"/>
      <c r="AD1160" s="13"/>
      <c r="AE1160" s="13"/>
      <c r="AT1160" s="237" t="s">
        <v>177</v>
      </c>
      <c r="AU1160" s="237" t="s">
        <v>87</v>
      </c>
      <c r="AV1160" s="13" t="s">
        <v>87</v>
      </c>
      <c r="AW1160" s="13" t="s">
        <v>5</v>
      </c>
      <c r="AX1160" s="13" t="s">
        <v>77</v>
      </c>
      <c r="AY1160" s="237" t="s">
        <v>162</v>
      </c>
    </row>
    <row r="1161" s="13" customFormat="1">
      <c r="A1161" s="13"/>
      <c r="B1161" s="227"/>
      <c r="C1161" s="228"/>
      <c r="D1161" s="219" t="s">
        <v>177</v>
      </c>
      <c r="E1161" s="229" t="s">
        <v>20</v>
      </c>
      <c r="F1161" s="230" t="s">
        <v>1336</v>
      </c>
      <c r="G1161" s="228"/>
      <c r="H1161" s="231">
        <v>117.70999999999999</v>
      </c>
      <c r="I1161" s="232"/>
      <c r="J1161" s="232"/>
      <c r="K1161" s="228"/>
      <c r="L1161" s="228"/>
      <c r="M1161" s="233"/>
      <c r="N1161" s="234"/>
      <c r="O1161" s="235"/>
      <c r="P1161" s="235"/>
      <c r="Q1161" s="235"/>
      <c r="R1161" s="235"/>
      <c r="S1161" s="235"/>
      <c r="T1161" s="235"/>
      <c r="U1161" s="235"/>
      <c r="V1161" s="235"/>
      <c r="W1161" s="235"/>
      <c r="X1161" s="235"/>
      <c r="Y1161" s="236"/>
      <c r="Z1161" s="13"/>
      <c r="AA1161" s="13"/>
      <c r="AB1161" s="13"/>
      <c r="AC1161" s="13"/>
      <c r="AD1161" s="13"/>
      <c r="AE1161" s="13"/>
      <c r="AT1161" s="237" t="s">
        <v>177</v>
      </c>
      <c r="AU1161" s="237" t="s">
        <v>87</v>
      </c>
      <c r="AV1161" s="13" t="s">
        <v>87</v>
      </c>
      <c r="AW1161" s="13" t="s">
        <v>5</v>
      </c>
      <c r="AX1161" s="13" t="s">
        <v>77</v>
      </c>
      <c r="AY1161" s="237" t="s">
        <v>162</v>
      </c>
    </row>
    <row r="1162" s="13" customFormat="1">
      <c r="A1162" s="13"/>
      <c r="B1162" s="227"/>
      <c r="C1162" s="228"/>
      <c r="D1162" s="219" t="s">
        <v>177</v>
      </c>
      <c r="E1162" s="229" t="s">
        <v>20</v>
      </c>
      <c r="F1162" s="230" t="s">
        <v>1337</v>
      </c>
      <c r="G1162" s="228"/>
      <c r="H1162" s="231">
        <v>51.140000000000001</v>
      </c>
      <c r="I1162" s="232"/>
      <c r="J1162" s="232"/>
      <c r="K1162" s="228"/>
      <c r="L1162" s="228"/>
      <c r="M1162" s="233"/>
      <c r="N1162" s="234"/>
      <c r="O1162" s="235"/>
      <c r="P1162" s="235"/>
      <c r="Q1162" s="235"/>
      <c r="R1162" s="235"/>
      <c r="S1162" s="235"/>
      <c r="T1162" s="235"/>
      <c r="U1162" s="235"/>
      <c r="V1162" s="235"/>
      <c r="W1162" s="235"/>
      <c r="X1162" s="235"/>
      <c r="Y1162" s="236"/>
      <c r="Z1162" s="13"/>
      <c r="AA1162" s="13"/>
      <c r="AB1162" s="13"/>
      <c r="AC1162" s="13"/>
      <c r="AD1162" s="13"/>
      <c r="AE1162" s="13"/>
      <c r="AT1162" s="237" t="s">
        <v>177</v>
      </c>
      <c r="AU1162" s="237" t="s">
        <v>87</v>
      </c>
      <c r="AV1162" s="13" t="s">
        <v>87</v>
      </c>
      <c r="AW1162" s="13" t="s">
        <v>5</v>
      </c>
      <c r="AX1162" s="13" t="s">
        <v>77</v>
      </c>
      <c r="AY1162" s="237" t="s">
        <v>162</v>
      </c>
    </row>
    <row r="1163" s="13" customFormat="1">
      <c r="A1163" s="13"/>
      <c r="B1163" s="227"/>
      <c r="C1163" s="228"/>
      <c r="D1163" s="219" t="s">
        <v>177</v>
      </c>
      <c r="E1163" s="229" t="s">
        <v>20</v>
      </c>
      <c r="F1163" s="230" t="s">
        <v>1338</v>
      </c>
      <c r="G1163" s="228"/>
      <c r="H1163" s="231">
        <v>77.230000000000004</v>
      </c>
      <c r="I1163" s="232"/>
      <c r="J1163" s="232"/>
      <c r="K1163" s="228"/>
      <c r="L1163" s="228"/>
      <c r="M1163" s="233"/>
      <c r="N1163" s="234"/>
      <c r="O1163" s="235"/>
      <c r="P1163" s="235"/>
      <c r="Q1163" s="235"/>
      <c r="R1163" s="235"/>
      <c r="S1163" s="235"/>
      <c r="T1163" s="235"/>
      <c r="U1163" s="235"/>
      <c r="V1163" s="235"/>
      <c r="W1163" s="235"/>
      <c r="X1163" s="235"/>
      <c r="Y1163" s="236"/>
      <c r="Z1163" s="13"/>
      <c r="AA1163" s="13"/>
      <c r="AB1163" s="13"/>
      <c r="AC1163" s="13"/>
      <c r="AD1163" s="13"/>
      <c r="AE1163" s="13"/>
      <c r="AT1163" s="237" t="s">
        <v>177</v>
      </c>
      <c r="AU1163" s="237" t="s">
        <v>87</v>
      </c>
      <c r="AV1163" s="13" t="s">
        <v>87</v>
      </c>
      <c r="AW1163" s="13" t="s">
        <v>5</v>
      </c>
      <c r="AX1163" s="13" t="s">
        <v>77</v>
      </c>
      <c r="AY1163" s="237" t="s">
        <v>162</v>
      </c>
    </row>
    <row r="1164" s="13" customFormat="1">
      <c r="A1164" s="13"/>
      <c r="B1164" s="227"/>
      <c r="C1164" s="228"/>
      <c r="D1164" s="219" t="s">
        <v>177</v>
      </c>
      <c r="E1164" s="229" t="s">
        <v>20</v>
      </c>
      <c r="F1164" s="230" t="s">
        <v>1339</v>
      </c>
      <c r="G1164" s="228"/>
      <c r="H1164" s="231">
        <v>75.849999999999994</v>
      </c>
      <c r="I1164" s="232"/>
      <c r="J1164" s="232"/>
      <c r="K1164" s="228"/>
      <c r="L1164" s="228"/>
      <c r="M1164" s="233"/>
      <c r="N1164" s="234"/>
      <c r="O1164" s="235"/>
      <c r="P1164" s="235"/>
      <c r="Q1164" s="235"/>
      <c r="R1164" s="235"/>
      <c r="S1164" s="235"/>
      <c r="T1164" s="235"/>
      <c r="U1164" s="235"/>
      <c r="V1164" s="235"/>
      <c r="W1164" s="235"/>
      <c r="X1164" s="235"/>
      <c r="Y1164" s="236"/>
      <c r="Z1164" s="13"/>
      <c r="AA1164" s="13"/>
      <c r="AB1164" s="13"/>
      <c r="AC1164" s="13"/>
      <c r="AD1164" s="13"/>
      <c r="AE1164" s="13"/>
      <c r="AT1164" s="237" t="s">
        <v>177</v>
      </c>
      <c r="AU1164" s="237" t="s">
        <v>87</v>
      </c>
      <c r="AV1164" s="13" t="s">
        <v>87</v>
      </c>
      <c r="AW1164" s="13" t="s">
        <v>5</v>
      </c>
      <c r="AX1164" s="13" t="s">
        <v>77</v>
      </c>
      <c r="AY1164" s="237" t="s">
        <v>162</v>
      </c>
    </row>
    <row r="1165" s="13" customFormat="1">
      <c r="A1165" s="13"/>
      <c r="B1165" s="227"/>
      <c r="C1165" s="228"/>
      <c r="D1165" s="219" t="s">
        <v>177</v>
      </c>
      <c r="E1165" s="229" t="s">
        <v>20</v>
      </c>
      <c r="F1165" s="230" t="s">
        <v>1340</v>
      </c>
      <c r="G1165" s="228"/>
      <c r="H1165" s="231">
        <v>147.91</v>
      </c>
      <c r="I1165" s="232"/>
      <c r="J1165" s="232"/>
      <c r="K1165" s="228"/>
      <c r="L1165" s="228"/>
      <c r="M1165" s="233"/>
      <c r="N1165" s="234"/>
      <c r="O1165" s="235"/>
      <c r="P1165" s="235"/>
      <c r="Q1165" s="235"/>
      <c r="R1165" s="235"/>
      <c r="S1165" s="235"/>
      <c r="T1165" s="235"/>
      <c r="U1165" s="235"/>
      <c r="V1165" s="235"/>
      <c r="W1165" s="235"/>
      <c r="X1165" s="235"/>
      <c r="Y1165" s="236"/>
      <c r="Z1165" s="13"/>
      <c r="AA1165" s="13"/>
      <c r="AB1165" s="13"/>
      <c r="AC1165" s="13"/>
      <c r="AD1165" s="13"/>
      <c r="AE1165" s="13"/>
      <c r="AT1165" s="237" t="s">
        <v>177</v>
      </c>
      <c r="AU1165" s="237" t="s">
        <v>87</v>
      </c>
      <c r="AV1165" s="13" t="s">
        <v>87</v>
      </c>
      <c r="AW1165" s="13" t="s">
        <v>5</v>
      </c>
      <c r="AX1165" s="13" t="s">
        <v>77</v>
      </c>
      <c r="AY1165" s="237" t="s">
        <v>162</v>
      </c>
    </row>
    <row r="1166" s="13" customFormat="1">
      <c r="A1166" s="13"/>
      <c r="B1166" s="227"/>
      <c r="C1166" s="228"/>
      <c r="D1166" s="219" t="s">
        <v>177</v>
      </c>
      <c r="E1166" s="229" t="s">
        <v>20</v>
      </c>
      <c r="F1166" s="230" t="s">
        <v>1341</v>
      </c>
      <c r="G1166" s="228"/>
      <c r="H1166" s="231">
        <v>44.619999999999997</v>
      </c>
      <c r="I1166" s="232"/>
      <c r="J1166" s="232"/>
      <c r="K1166" s="228"/>
      <c r="L1166" s="228"/>
      <c r="M1166" s="233"/>
      <c r="N1166" s="234"/>
      <c r="O1166" s="235"/>
      <c r="P1166" s="235"/>
      <c r="Q1166" s="235"/>
      <c r="R1166" s="235"/>
      <c r="S1166" s="235"/>
      <c r="T1166" s="235"/>
      <c r="U1166" s="235"/>
      <c r="V1166" s="235"/>
      <c r="W1166" s="235"/>
      <c r="X1166" s="235"/>
      <c r="Y1166" s="236"/>
      <c r="Z1166" s="13"/>
      <c r="AA1166" s="13"/>
      <c r="AB1166" s="13"/>
      <c r="AC1166" s="13"/>
      <c r="AD1166" s="13"/>
      <c r="AE1166" s="13"/>
      <c r="AT1166" s="237" t="s">
        <v>177</v>
      </c>
      <c r="AU1166" s="237" t="s">
        <v>87</v>
      </c>
      <c r="AV1166" s="13" t="s">
        <v>87</v>
      </c>
      <c r="AW1166" s="13" t="s">
        <v>5</v>
      </c>
      <c r="AX1166" s="13" t="s">
        <v>77</v>
      </c>
      <c r="AY1166" s="237" t="s">
        <v>162</v>
      </c>
    </row>
    <row r="1167" s="13" customFormat="1">
      <c r="A1167" s="13"/>
      <c r="B1167" s="227"/>
      <c r="C1167" s="228"/>
      <c r="D1167" s="219" t="s">
        <v>177</v>
      </c>
      <c r="E1167" s="229" t="s">
        <v>20</v>
      </c>
      <c r="F1167" s="230" t="s">
        <v>1342</v>
      </c>
      <c r="G1167" s="228"/>
      <c r="H1167" s="231">
        <v>194.74000000000001</v>
      </c>
      <c r="I1167" s="232"/>
      <c r="J1167" s="232"/>
      <c r="K1167" s="228"/>
      <c r="L1167" s="228"/>
      <c r="M1167" s="233"/>
      <c r="N1167" s="234"/>
      <c r="O1167" s="235"/>
      <c r="P1167" s="235"/>
      <c r="Q1167" s="235"/>
      <c r="R1167" s="235"/>
      <c r="S1167" s="235"/>
      <c r="T1167" s="235"/>
      <c r="U1167" s="235"/>
      <c r="V1167" s="235"/>
      <c r="W1167" s="235"/>
      <c r="X1167" s="235"/>
      <c r="Y1167" s="236"/>
      <c r="Z1167" s="13"/>
      <c r="AA1167" s="13"/>
      <c r="AB1167" s="13"/>
      <c r="AC1167" s="13"/>
      <c r="AD1167" s="13"/>
      <c r="AE1167" s="13"/>
      <c r="AT1167" s="237" t="s">
        <v>177</v>
      </c>
      <c r="AU1167" s="237" t="s">
        <v>87</v>
      </c>
      <c r="AV1167" s="13" t="s">
        <v>87</v>
      </c>
      <c r="AW1167" s="13" t="s">
        <v>5</v>
      </c>
      <c r="AX1167" s="13" t="s">
        <v>77</v>
      </c>
      <c r="AY1167" s="237" t="s">
        <v>162</v>
      </c>
    </row>
    <row r="1168" s="13" customFormat="1">
      <c r="A1168" s="13"/>
      <c r="B1168" s="227"/>
      <c r="C1168" s="228"/>
      <c r="D1168" s="219" t="s">
        <v>177</v>
      </c>
      <c r="E1168" s="229" t="s">
        <v>20</v>
      </c>
      <c r="F1168" s="230" t="s">
        <v>1343</v>
      </c>
      <c r="G1168" s="228"/>
      <c r="H1168" s="231">
        <v>28.989999999999998</v>
      </c>
      <c r="I1168" s="232"/>
      <c r="J1168" s="232"/>
      <c r="K1168" s="228"/>
      <c r="L1168" s="228"/>
      <c r="M1168" s="233"/>
      <c r="N1168" s="234"/>
      <c r="O1168" s="235"/>
      <c r="P1168" s="235"/>
      <c r="Q1168" s="235"/>
      <c r="R1168" s="235"/>
      <c r="S1168" s="235"/>
      <c r="T1168" s="235"/>
      <c r="U1168" s="235"/>
      <c r="V1168" s="235"/>
      <c r="W1168" s="235"/>
      <c r="X1168" s="235"/>
      <c r="Y1168" s="236"/>
      <c r="Z1168" s="13"/>
      <c r="AA1168" s="13"/>
      <c r="AB1168" s="13"/>
      <c r="AC1168" s="13"/>
      <c r="AD1168" s="13"/>
      <c r="AE1168" s="13"/>
      <c r="AT1168" s="237" t="s">
        <v>177</v>
      </c>
      <c r="AU1168" s="237" t="s">
        <v>87</v>
      </c>
      <c r="AV1168" s="13" t="s">
        <v>87</v>
      </c>
      <c r="AW1168" s="13" t="s">
        <v>5</v>
      </c>
      <c r="AX1168" s="13" t="s">
        <v>77</v>
      </c>
      <c r="AY1168" s="237" t="s">
        <v>162</v>
      </c>
    </row>
    <row r="1169" s="13" customFormat="1">
      <c r="A1169" s="13"/>
      <c r="B1169" s="227"/>
      <c r="C1169" s="228"/>
      <c r="D1169" s="219" t="s">
        <v>177</v>
      </c>
      <c r="E1169" s="229" t="s">
        <v>20</v>
      </c>
      <c r="F1169" s="230" t="s">
        <v>1344</v>
      </c>
      <c r="G1169" s="228"/>
      <c r="H1169" s="231">
        <v>181.00999999999999</v>
      </c>
      <c r="I1169" s="232"/>
      <c r="J1169" s="232"/>
      <c r="K1169" s="228"/>
      <c r="L1169" s="228"/>
      <c r="M1169" s="233"/>
      <c r="N1169" s="234"/>
      <c r="O1169" s="235"/>
      <c r="P1169" s="235"/>
      <c r="Q1169" s="235"/>
      <c r="R1169" s="235"/>
      <c r="S1169" s="235"/>
      <c r="T1169" s="235"/>
      <c r="U1169" s="235"/>
      <c r="V1169" s="235"/>
      <c r="W1169" s="235"/>
      <c r="X1169" s="235"/>
      <c r="Y1169" s="236"/>
      <c r="Z1169" s="13"/>
      <c r="AA1169" s="13"/>
      <c r="AB1169" s="13"/>
      <c r="AC1169" s="13"/>
      <c r="AD1169" s="13"/>
      <c r="AE1169" s="13"/>
      <c r="AT1169" s="237" t="s">
        <v>177</v>
      </c>
      <c r="AU1169" s="237" t="s">
        <v>87</v>
      </c>
      <c r="AV1169" s="13" t="s">
        <v>87</v>
      </c>
      <c r="AW1169" s="13" t="s">
        <v>5</v>
      </c>
      <c r="AX1169" s="13" t="s">
        <v>77</v>
      </c>
      <c r="AY1169" s="237" t="s">
        <v>162</v>
      </c>
    </row>
    <row r="1170" s="13" customFormat="1">
      <c r="A1170" s="13"/>
      <c r="B1170" s="227"/>
      <c r="C1170" s="228"/>
      <c r="D1170" s="219" t="s">
        <v>177</v>
      </c>
      <c r="E1170" s="229" t="s">
        <v>20</v>
      </c>
      <c r="F1170" s="230" t="s">
        <v>1345</v>
      </c>
      <c r="G1170" s="228"/>
      <c r="H1170" s="231">
        <v>171.68000000000001</v>
      </c>
      <c r="I1170" s="232"/>
      <c r="J1170" s="232"/>
      <c r="K1170" s="228"/>
      <c r="L1170" s="228"/>
      <c r="M1170" s="233"/>
      <c r="N1170" s="234"/>
      <c r="O1170" s="235"/>
      <c r="P1170" s="235"/>
      <c r="Q1170" s="235"/>
      <c r="R1170" s="235"/>
      <c r="S1170" s="235"/>
      <c r="T1170" s="235"/>
      <c r="U1170" s="235"/>
      <c r="V1170" s="235"/>
      <c r="W1170" s="235"/>
      <c r="X1170" s="235"/>
      <c r="Y1170" s="236"/>
      <c r="Z1170" s="13"/>
      <c r="AA1170" s="13"/>
      <c r="AB1170" s="13"/>
      <c r="AC1170" s="13"/>
      <c r="AD1170" s="13"/>
      <c r="AE1170" s="13"/>
      <c r="AT1170" s="237" t="s">
        <v>177</v>
      </c>
      <c r="AU1170" s="237" t="s">
        <v>87</v>
      </c>
      <c r="AV1170" s="13" t="s">
        <v>87</v>
      </c>
      <c r="AW1170" s="13" t="s">
        <v>5</v>
      </c>
      <c r="AX1170" s="13" t="s">
        <v>77</v>
      </c>
      <c r="AY1170" s="237" t="s">
        <v>162</v>
      </c>
    </row>
    <row r="1171" s="15" customFormat="1">
      <c r="A1171" s="15"/>
      <c r="B1171" s="248"/>
      <c r="C1171" s="249"/>
      <c r="D1171" s="219" t="s">
        <v>177</v>
      </c>
      <c r="E1171" s="250" t="s">
        <v>20</v>
      </c>
      <c r="F1171" s="251" t="s">
        <v>195</v>
      </c>
      <c r="G1171" s="249"/>
      <c r="H1171" s="252">
        <v>1671.46</v>
      </c>
      <c r="I1171" s="253"/>
      <c r="J1171" s="253"/>
      <c r="K1171" s="249"/>
      <c r="L1171" s="249"/>
      <c r="M1171" s="254"/>
      <c r="N1171" s="255"/>
      <c r="O1171" s="256"/>
      <c r="P1171" s="256"/>
      <c r="Q1171" s="256"/>
      <c r="R1171" s="256"/>
      <c r="S1171" s="256"/>
      <c r="T1171" s="256"/>
      <c r="U1171" s="256"/>
      <c r="V1171" s="256"/>
      <c r="W1171" s="256"/>
      <c r="X1171" s="256"/>
      <c r="Y1171" s="257"/>
      <c r="Z1171" s="15"/>
      <c r="AA1171" s="15"/>
      <c r="AB1171" s="15"/>
      <c r="AC1171" s="15"/>
      <c r="AD1171" s="15"/>
      <c r="AE1171" s="15"/>
      <c r="AT1171" s="258" t="s">
        <v>177</v>
      </c>
      <c r="AU1171" s="258" t="s">
        <v>87</v>
      </c>
      <c r="AV1171" s="15" t="s">
        <v>169</v>
      </c>
      <c r="AW1171" s="15" t="s">
        <v>5</v>
      </c>
      <c r="AX1171" s="15" t="s">
        <v>85</v>
      </c>
      <c r="AY1171" s="258" t="s">
        <v>162</v>
      </c>
    </row>
    <row r="1172" s="2" customFormat="1">
      <c r="A1172" s="40"/>
      <c r="B1172" s="41"/>
      <c r="C1172" s="205" t="s">
        <v>1346</v>
      </c>
      <c r="D1172" s="272" t="s">
        <v>164</v>
      </c>
      <c r="E1172" s="206" t="s">
        <v>1347</v>
      </c>
      <c r="F1172" s="207" t="s">
        <v>1348</v>
      </c>
      <c r="G1172" s="208" t="s">
        <v>90</v>
      </c>
      <c r="H1172" s="209">
        <v>4704.6599999999999</v>
      </c>
      <c r="I1172" s="210"/>
      <c r="J1172" s="210"/>
      <c r="K1172" s="211">
        <f>ROUND(P1172*H1172,2)</f>
        <v>0</v>
      </c>
      <c r="L1172" s="207" t="s">
        <v>168</v>
      </c>
      <c r="M1172" s="46"/>
      <c r="N1172" s="212" t="s">
        <v>20</v>
      </c>
      <c r="O1172" s="213" t="s">
        <v>46</v>
      </c>
      <c r="P1172" s="214">
        <f>I1172+J1172</f>
        <v>0</v>
      </c>
      <c r="Q1172" s="214">
        <f>ROUND(I1172*H1172,2)</f>
        <v>0</v>
      </c>
      <c r="R1172" s="214">
        <f>ROUND(J1172*H1172,2)</f>
        <v>0</v>
      </c>
      <c r="S1172" s="86"/>
      <c r="T1172" s="215">
        <f>S1172*H1172</f>
        <v>0</v>
      </c>
      <c r="U1172" s="215">
        <v>0.00029999999999999997</v>
      </c>
      <c r="V1172" s="215">
        <f>U1172*H1172</f>
        <v>1.4113979999999999</v>
      </c>
      <c r="W1172" s="215">
        <v>0</v>
      </c>
      <c r="X1172" s="215">
        <f>W1172*H1172</f>
        <v>0</v>
      </c>
      <c r="Y1172" s="216" t="s">
        <v>20</v>
      </c>
      <c r="Z1172" s="40"/>
      <c r="AA1172" s="40"/>
      <c r="AB1172" s="40"/>
      <c r="AC1172" s="40"/>
      <c r="AD1172" s="40"/>
      <c r="AE1172" s="40"/>
      <c r="AR1172" s="217" t="s">
        <v>290</v>
      </c>
      <c r="AT1172" s="217" t="s">
        <v>164</v>
      </c>
      <c r="AU1172" s="217" t="s">
        <v>87</v>
      </c>
      <c r="AY1172" s="19" t="s">
        <v>162</v>
      </c>
      <c r="BE1172" s="218">
        <f>IF(O1172="základní",K1172,0)</f>
        <v>0</v>
      </c>
      <c r="BF1172" s="218">
        <f>IF(O1172="snížená",K1172,0)</f>
        <v>0</v>
      </c>
      <c r="BG1172" s="218">
        <f>IF(O1172="zákl. přenesená",K1172,0)</f>
        <v>0</v>
      </c>
      <c r="BH1172" s="218">
        <f>IF(O1172="sníž. přenesená",K1172,0)</f>
        <v>0</v>
      </c>
      <c r="BI1172" s="218">
        <f>IF(O1172="nulová",K1172,0)</f>
        <v>0</v>
      </c>
      <c r="BJ1172" s="19" t="s">
        <v>85</v>
      </c>
      <c r="BK1172" s="218">
        <f>ROUND(P1172*H1172,2)</f>
        <v>0</v>
      </c>
      <c r="BL1172" s="19" t="s">
        <v>290</v>
      </c>
      <c r="BM1172" s="217" t="s">
        <v>1349</v>
      </c>
    </row>
    <row r="1173" s="2" customFormat="1">
      <c r="A1173" s="40"/>
      <c r="B1173" s="41"/>
      <c r="C1173" s="42"/>
      <c r="D1173" s="219" t="s">
        <v>171</v>
      </c>
      <c r="E1173" s="42"/>
      <c r="F1173" s="220" t="s">
        <v>1350</v>
      </c>
      <c r="G1173" s="42"/>
      <c r="H1173" s="42"/>
      <c r="I1173" s="221"/>
      <c r="J1173" s="221"/>
      <c r="K1173" s="42"/>
      <c r="L1173" s="42"/>
      <c r="M1173" s="46"/>
      <c r="N1173" s="222"/>
      <c r="O1173" s="223"/>
      <c r="P1173" s="86"/>
      <c r="Q1173" s="86"/>
      <c r="R1173" s="86"/>
      <c r="S1173" s="86"/>
      <c r="T1173" s="86"/>
      <c r="U1173" s="86"/>
      <c r="V1173" s="86"/>
      <c r="W1173" s="86"/>
      <c r="X1173" s="86"/>
      <c r="Y1173" s="87"/>
      <c r="Z1173" s="40"/>
      <c r="AA1173" s="40"/>
      <c r="AB1173" s="40"/>
      <c r="AC1173" s="40"/>
      <c r="AD1173" s="40"/>
      <c r="AE1173" s="40"/>
      <c r="AT1173" s="19" t="s">
        <v>171</v>
      </c>
      <c r="AU1173" s="19" t="s">
        <v>87</v>
      </c>
    </row>
    <row r="1174" s="2" customFormat="1">
      <c r="A1174" s="40"/>
      <c r="B1174" s="41"/>
      <c r="C1174" s="42"/>
      <c r="D1174" s="224" t="s">
        <v>173</v>
      </c>
      <c r="E1174" s="42"/>
      <c r="F1174" s="225" t="s">
        <v>1351</v>
      </c>
      <c r="G1174" s="42"/>
      <c r="H1174" s="42"/>
      <c r="I1174" s="221"/>
      <c r="J1174" s="221"/>
      <c r="K1174" s="42"/>
      <c r="L1174" s="42"/>
      <c r="M1174" s="46"/>
      <c r="N1174" s="222"/>
      <c r="O1174" s="223"/>
      <c r="P1174" s="86"/>
      <c r="Q1174" s="86"/>
      <c r="R1174" s="86"/>
      <c r="S1174" s="86"/>
      <c r="T1174" s="86"/>
      <c r="U1174" s="86"/>
      <c r="V1174" s="86"/>
      <c r="W1174" s="86"/>
      <c r="X1174" s="86"/>
      <c r="Y1174" s="87"/>
      <c r="Z1174" s="40"/>
      <c r="AA1174" s="40"/>
      <c r="AB1174" s="40"/>
      <c r="AC1174" s="40"/>
      <c r="AD1174" s="40"/>
      <c r="AE1174" s="40"/>
      <c r="AT1174" s="19" t="s">
        <v>173</v>
      </c>
      <c r="AU1174" s="19" t="s">
        <v>87</v>
      </c>
    </row>
    <row r="1175" s="2" customFormat="1">
      <c r="A1175" s="40"/>
      <c r="B1175" s="41"/>
      <c r="C1175" s="42"/>
      <c r="D1175" s="219" t="s">
        <v>175</v>
      </c>
      <c r="E1175" s="42"/>
      <c r="F1175" s="226" t="s">
        <v>1171</v>
      </c>
      <c r="G1175" s="42"/>
      <c r="H1175" s="42"/>
      <c r="I1175" s="221"/>
      <c r="J1175" s="221"/>
      <c r="K1175" s="42"/>
      <c r="L1175" s="42"/>
      <c r="M1175" s="46"/>
      <c r="N1175" s="222"/>
      <c r="O1175" s="223"/>
      <c r="P1175" s="86"/>
      <c r="Q1175" s="86"/>
      <c r="R1175" s="86"/>
      <c r="S1175" s="86"/>
      <c r="T1175" s="86"/>
      <c r="U1175" s="86"/>
      <c r="V1175" s="86"/>
      <c r="W1175" s="86"/>
      <c r="X1175" s="86"/>
      <c r="Y1175" s="87"/>
      <c r="Z1175" s="40"/>
      <c r="AA1175" s="40"/>
      <c r="AB1175" s="40"/>
      <c r="AC1175" s="40"/>
      <c r="AD1175" s="40"/>
      <c r="AE1175" s="40"/>
      <c r="AT1175" s="19" t="s">
        <v>175</v>
      </c>
      <c r="AU1175" s="19" t="s">
        <v>87</v>
      </c>
    </row>
    <row r="1176" s="13" customFormat="1">
      <c r="A1176" s="13"/>
      <c r="B1176" s="227"/>
      <c r="C1176" s="228"/>
      <c r="D1176" s="219" t="s">
        <v>177</v>
      </c>
      <c r="E1176" s="229" t="s">
        <v>20</v>
      </c>
      <c r="F1176" s="230" t="s">
        <v>1220</v>
      </c>
      <c r="G1176" s="228"/>
      <c r="H1176" s="231">
        <v>2507.1300000000001</v>
      </c>
      <c r="I1176" s="232"/>
      <c r="J1176" s="232"/>
      <c r="K1176" s="228"/>
      <c r="L1176" s="228"/>
      <c r="M1176" s="233"/>
      <c r="N1176" s="234"/>
      <c r="O1176" s="235"/>
      <c r="P1176" s="235"/>
      <c r="Q1176" s="235"/>
      <c r="R1176" s="235"/>
      <c r="S1176" s="235"/>
      <c r="T1176" s="235"/>
      <c r="U1176" s="235"/>
      <c r="V1176" s="235"/>
      <c r="W1176" s="235"/>
      <c r="X1176" s="235"/>
      <c r="Y1176" s="236"/>
      <c r="Z1176" s="13"/>
      <c r="AA1176" s="13"/>
      <c r="AB1176" s="13"/>
      <c r="AC1176" s="13"/>
      <c r="AD1176" s="13"/>
      <c r="AE1176" s="13"/>
      <c r="AT1176" s="237" t="s">
        <v>177</v>
      </c>
      <c r="AU1176" s="237" t="s">
        <v>87</v>
      </c>
      <c r="AV1176" s="13" t="s">
        <v>87</v>
      </c>
      <c r="AW1176" s="13" t="s">
        <v>5</v>
      </c>
      <c r="AX1176" s="13" t="s">
        <v>77</v>
      </c>
      <c r="AY1176" s="237" t="s">
        <v>162</v>
      </c>
    </row>
    <row r="1177" s="13" customFormat="1">
      <c r="A1177" s="13"/>
      <c r="B1177" s="227"/>
      <c r="C1177" s="228"/>
      <c r="D1177" s="219" t="s">
        <v>177</v>
      </c>
      <c r="E1177" s="229" t="s">
        <v>20</v>
      </c>
      <c r="F1177" s="230" t="s">
        <v>1221</v>
      </c>
      <c r="G1177" s="228"/>
      <c r="H1177" s="231">
        <v>1724.97</v>
      </c>
      <c r="I1177" s="232"/>
      <c r="J1177" s="232"/>
      <c r="K1177" s="228"/>
      <c r="L1177" s="228"/>
      <c r="M1177" s="233"/>
      <c r="N1177" s="234"/>
      <c r="O1177" s="235"/>
      <c r="P1177" s="235"/>
      <c r="Q1177" s="235"/>
      <c r="R1177" s="235"/>
      <c r="S1177" s="235"/>
      <c r="T1177" s="235"/>
      <c r="U1177" s="235"/>
      <c r="V1177" s="235"/>
      <c r="W1177" s="235"/>
      <c r="X1177" s="235"/>
      <c r="Y1177" s="236"/>
      <c r="Z1177" s="13"/>
      <c r="AA1177" s="13"/>
      <c r="AB1177" s="13"/>
      <c r="AC1177" s="13"/>
      <c r="AD1177" s="13"/>
      <c r="AE1177" s="13"/>
      <c r="AT1177" s="237" t="s">
        <v>177</v>
      </c>
      <c r="AU1177" s="237" t="s">
        <v>87</v>
      </c>
      <c r="AV1177" s="13" t="s">
        <v>87</v>
      </c>
      <c r="AW1177" s="13" t="s">
        <v>5</v>
      </c>
      <c r="AX1177" s="13" t="s">
        <v>77</v>
      </c>
      <c r="AY1177" s="237" t="s">
        <v>162</v>
      </c>
    </row>
    <row r="1178" s="13" customFormat="1">
      <c r="A1178" s="13"/>
      <c r="B1178" s="227"/>
      <c r="C1178" s="228"/>
      <c r="D1178" s="219" t="s">
        <v>177</v>
      </c>
      <c r="E1178" s="229" t="s">
        <v>20</v>
      </c>
      <c r="F1178" s="230" t="s">
        <v>1222</v>
      </c>
      <c r="G1178" s="228"/>
      <c r="H1178" s="231">
        <v>-325.81</v>
      </c>
      <c r="I1178" s="232"/>
      <c r="J1178" s="232"/>
      <c r="K1178" s="228"/>
      <c r="L1178" s="228"/>
      <c r="M1178" s="233"/>
      <c r="N1178" s="234"/>
      <c r="O1178" s="235"/>
      <c r="P1178" s="235"/>
      <c r="Q1178" s="235"/>
      <c r="R1178" s="235"/>
      <c r="S1178" s="235"/>
      <c r="T1178" s="235"/>
      <c r="U1178" s="235"/>
      <c r="V1178" s="235"/>
      <c r="W1178" s="235"/>
      <c r="X1178" s="235"/>
      <c r="Y1178" s="236"/>
      <c r="Z1178" s="13"/>
      <c r="AA1178" s="13"/>
      <c r="AB1178" s="13"/>
      <c r="AC1178" s="13"/>
      <c r="AD1178" s="13"/>
      <c r="AE1178" s="13"/>
      <c r="AT1178" s="237" t="s">
        <v>177</v>
      </c>
      <c r="AU1178" s="237" t="s">
        <v>87</v>
      </c>
      <c r="AV1178" s="13" t="s">
        <v>87</v>
      </c>
      <c r="AW1178" s="13" t="s">
        <v>5</v>
      </c>
      <c r="AX1178" s="13" t="s">
        <v>77</v>
      </c>
      <c r="AY1178" s="237" t="s">
        <v>162</v>
      </c>
    </row>
    <row r="1179" s="13" customFormat="1">
      <c r="A1179" s="13"/>
      <c r="B1179" s="227"/>
      <c r="C1179" s="228"/>
      <c r="D1179" s="219" t="s">
        <v>177</v>
      </c>
      <c r="E1179" s="229" t="s">
        <v>20</v>
      </c>
      <c r="F1179" s="230" t="s">
        <v>1223</v>
      </c>
      <c r="G1179" s="228"/>
      <c r="H1179" s="231">
        <v>-366.55000000000001</v>
      </c>
      <c r="I1179" s="232"/>
      <c r="J1179" s="232"/>
      <c r="K1179" s="228"/>
      <c r="L1179" s="228"/>
      <c r="M1179" s="233"/>
      <c r="N1179" s="234"/>
      <c r="O1179" s="235"/>
      <c r="P1179" s="235"/>
      <c r="Q1179" s="235"/>
      <c r="R1179" s="235"/>
      <c r="S1179" s="235"/>
      <c r="T1179" s="235"/>
      <c r="U1179" s="235"/>
      <c r="V1179" s="235"/>
      <c r="W1179" s="235"/>
      <c r="X1179" s="235"/>
      <c r="Y1179" s="236"/>
      <c r="Z1179" s="13"/>
      <c r="AA1179" s="13"/>
      <c r="AB1179" s="13"/>
      <c r="AC1179" s="13"/>
      <c r="AD1179" s="13"/>
      <c r="AE1179" s="13"/>
      <c r="AT1179" s="237" t="s">
        <v>177</v>
      </c>
      <c r="AU1179" s="237" t="s">
        <v>87</v>
      </c>
      <c r="AV1179" s="13" t="s">
        <v>87</v>
      </c>
      <c r="AW1179" s="13" t="s">
        <v>5</v>
      </c>
      <c r="AX1179" s="13" t="s">
        <v>77</v>
      </c>
      <c r="AY1179" s="237" t="s">
        <v>162</v>
      </c>
    </row>
    <row r="1180" s="13" customFormat="1">
      <c r="A1180" s="13"/>
      <c r="B1180" s="227"/>
      <c r="C1180" s="228"/>
      <c r="D1180" s="219" t="s">
        <v>177</v>
      </c>
      <c r="E1180" s="229" t="s">
        <v>20</v>
      </c>
      <c r="F1180" s="230" t="s">
        <v>1352</v>
      </c>
      <c r="G1180" s="228"/>
      <c r="H1180" s="231">
        <v>791.79999999999995</v>
      </c>
      <c r="I1180" s="232"/>
      <c r="J1180" s="232"/>
      <c r="K1180" s="228"/>
      <c r="L1180" s="228"/>
      <c r="M1180" s="233"/>
      <c r="N1180" s="234"/>
      <c r="O1180" s="235"/>
      <c r="P1180" s="235"/>
      <c r="Q1180" s="235"/>
      <c r="R1180" s="235"/>
      <c r="S1180" s="235"/>
      <c r="T1180" s="235"/>
      <c r="U1180" s="235"/>
      <c r="V1180" s="235"/>
      <c r="W1180" s="235"/>
      <c r="X1180" s="235"/>
      <c r="Y1180" s="236"/>
      <c r="Z1180" s="13"/>
      <c r="AA1180" s="13"/>
      <c r="AB1180" s="13"/>
      <c r="AC1180" s="13"/>
      <c r="AD1180" s="13"/>
      <c r="AE1180" s="13"/>
      <c r="AT1180" s="237" t="s">
        <v>177</v>
      </c>
      <c r="AU1180" s="237" t="s">
        <v>87</v>
      </c>
      <c r="AV1180" s="13" t="s">
        <v>87</v>
      </c>
      <c r="AW1180" s="13" t="s">
        <v>5</v>
      </c>
      <c r="AX1180" s="13" t="s">
        <v>77</v>
      </c>
      <c r="AY1180" s="237" t="s">
        <v>162</v>
      </c>
    </row>
    <row r="1181" s="13" customFormat="1">
      <c r="A1181" s="13"/>
      <c r="B1181" s="227"/>
      <c r="C1181" s="228"/>
      <c r="D1181" s="219" t="s">
        <v>177</v>
      </c>
      <c r="E1181" s="229" t="s">
        <v>20</v>
      </c>
      <c r="F1181" s="230" t="s">
        <v>1353</v>
      </c>
      <c r="G1181" s="228"/>
      <c r="H1181" s="231">
        <v>646.87</v>
      </c>
      <c r="I1181" s="232"/>
      <c r="J1181" s="232"/>
      <c r="K1181" s="228"/>
      <c r="L1181" s="228"/>
      <c r="M1181" s="233"/>
      <c r="N1181" s="234"/>
      <c r="O1181" s="235"/>
      <c r="P1181" s="235"/>
      <c r="Q1181" s="235"/>
      <c r="R1181" s="235"/>
      <c r="S1181" s="235"/>
      <c r="T1181" s="235"/>
      <c r="U1181" s="235"/>
      <c r="V1181" s="235"/>
      <c r="W1181" s="235"/>
      <c r="X1181" s="235"/>
      <c r="Y1181" s="236"/>
      <c r="Z1181" s="13"/>
      <c r="AA1181" s="13"/>
      <c r="AB1181" s="13"/>
      <c r="AC1181" s="13"/>
      <c r="AD1181" s="13"/>
      <c r="AE1181" s="13"/>
      <c r="AT1181" s="237" t="s">
        <v>177</v>
      </c>
      <c r="AU1181" s="237" t="s">
        <v>87</v>
      </c>
      <c r="AV1181" s="13" t="s">
        <v>87</v>
      </c>
      <c r="AW1181" s="13" t="s">
        <v>5</v>
      </c>
      <c r="AX1181" s="13" t="s">
        <v>77</v>
      </c>
      <c r="AY1181" s="237" t="s">
        <v>162</v>
      </c>
    </row>
    <row r="1182" s="13" customFormat="1">
      <c r="A1182" s="13"/>
      <c r="B1182" s="227"/>
      <c r="C1182" s="228"/>
      <c r="D1182" s="219" t="s">
        <v>177</v>
      </c>
      <c r="E1182" s="229" t="s">
        <v>20</v>
      </c>
      <c r="F1182" s="230" t="s">
        <v>300</v>
      </c>
      <c r="G1182" s="228"/>
      <c r="H1182" s="231">
        <v>-87.400000000000006</v>
      </c>
      <c r="I1182" s="232"/>
      <c r="J1182" s="232"/>
      <c r="K1182" s="228"/>
      <c r="L1182" s="228"/>
      <c r="M1182" s="233"/>
      <c r="N1182" s="234"/>
      <c r="O1182" s="235"/>
      <c r="P1182" s="235"/>
      <c r="Q1182" s="235"/>
      <c r="R1182" s="235"/>
      <c r="S1182" s="235"/>
      <c r="T1182" s="235"/>
      <c r="U1182" s="235"/>
      <c r="V1182" s="235"/>
      <c r="W1182" s="235"/>
      <c r="X1182" s="235"/>
      <c r="Y1182" s="236"/>
      <c r="Z1182" s="13"/>
      <c r="AA1182" s="13"/>
      <c r="AB1182" s="13"/>
      <c r="AC1182" s="13"/>
      <c r="AD1182" s="13"/>
      <c r="AE1182" s="13"/>
      <c r="AT1182" s="237" t="s">
        <v>177</v>
      </c>
      <c r="AU1182" s="237" t="s">
        <v>87</v>
      </c>
      <c r="AV1182" s="13" t="s">
        <v>87</v>
      </c>
      <c r="AW1182" s="13" t="s">
        <v>5</v>
      </c>
      <c r="AX1182" s="13" t="s">
        <v>77</v>
      </c>
      <c r="AY1182" s="237" t="s">
        <v>162</v>
      </c>
    </row>
    <row r="1183" s="13" customFormat="1">
      <c r="A1183" s="13"/>
      <c r="B1183" s="227"/>
      <c r="C1183" s="228"/>
      <c r="D1183" s="219" t="s">
        <v>177</v>
      </c>
      <c r="E1183" s="229" t="s">
        <v>20</v>
      </c>
      <c r="F1183" s="230" t="s">
        <v>301</v>
      </c>
      <c r="G1183" s="228"/>
      <c r="H1183" s="231">
        <v>-115.16</v>
      </c>
      <c r="I1183" s="232"/>
      <c r="J1183" s="232"/>
      <c r="K1183" s="228"/>
      <c r="L1183" s="228"/>
      <c r="M1183" s="233"/>
      <c r="N1183" s="234"/>
      <c r="O1183" s="235"/>
      <c r="P1183" s="235"/>
      <c r="Q1183" s="235"/>
      <c r="R1183" s="235"/>
      <c r="S1183" s="235"/>
      <c r="T1183" s="235"/>
      <c r="U1183" s="235"/>
      <c r="V1183" s="235"/>
      <c r="W1183" s="235"/>
      <c r="X1183" s="235"/>
      <c r="Y1183" s="236"/>
      <c r="Z1183" s="13"/>
      <c r="AA1183" s="13"/>
      <c r="AB1183" s="13"/>
      <c r="AC1183" s="13"/>
      <c r="AD1183" s="13"/>
      <c r="AE1183" s="13"/>
      <c r="AT1183" s="237" t="s">
        <v>177</v>
      </c>
      <c r="AU1183" s="237" t="s">
        <v>87</v>
      </c>
      <c r="AV1183" s="13" t="s">
        <v>87</v>
      </c>
      <c r="AW1183" s="13" t="s">
        <v>5</v>
      </c>
      <c r="AX1183" s="13" t="s">
        <v>77</v>
      </c>
      <c r="AY1183" s="237" t="s">
        <v>162</v>
      </c>
    </row>
    <row r="1184" s="13" customFormat="1">
      <c r="A1184" s="13"/>
      <c r="B1184" s="227"/>
      <c r="C1184" s="228"/>
      <c r="D1184" s="219" t="s">
        <v>177</v>
      </c>
      <c r="E1184" s="229" t="s">
        <v>20</v>
      </c>
      <c r="F1184" s="230" t="s">
        <v>1226</v>
      </c>
      <c r="G1184" s="228"/>
      <c r="H1184" s="231">
        <v>-4.8899999999999997</v>
      </c>
      <c r="I1184" s="232"/>
      <c r="J1184" s="232"/>
      <c r="K1184" s="228"/>
      <c r="L1184" s="228"/>
      <c r="M1184" s="233"/>
      <c r="N1184" s="234"/>
      <c r="O1184" s="235"/>
      <c r="P1184" s="235"/>
      <c r="Q1184" s="235"/>
      <c r="R1184" s="235"/>
      <c r="S1184" s="235"/>
      <c r="T1184" s="235"/>
      <c r="U1184" s="235"/>
      <c r="V1184" s="235"/>
      <c r="W1184" s="235"/>
      <c r="X1184" s="235"/>
      <c r="Y1184" s="236"/>
      <c r="Z1184" s="13"/>
      <c r="AA1184" s="13"/>
      <c r="AB1184" s="13"/>
      <c r="AC1184" s="13"/>
      <c r="AD1184" s="13"/>
      <c r="AE1184" s="13"/>
      <c r="AT1184" s="237" t="s">
        <v>177</v>
      </c>
      <c r="AU1184" s="237" t="s">
        <v>87</v>
      </c>
      <c r="AV1184" s="13" t="s">
        <v>87</v>
      </c>
      <c r="AW1184" s="13" t="s">
        <v>5</v>
      </c>
      <c r="AX1184" s="13" t="s">
        <v>77</v>
      </c>
      <c r="AY1184" s="237" t="s">
        <v>162</v>
      </c>
    </row>
    <row r="1185" s="13" customFormat="1">
      <c r="A1185" s="13"/>
      <c r="B1185" s="227"/>
      <c r="C1185" s="228"/>
      <c r="D1185" s="219" t="s">
        <v>177</v>
      </c>
      <c r="E1185" s="229" t="s">
        <v>20</v>
      </c>
      <c r="F1185" s="230" t="s">
        <v>1354</v>
      </c>
      <c r="G1185" s="228"/>
      <c r="H1185" s="231">
        <v>-66.299999999999997</v>
      </c>
      <c r="I1185" s="232"/>
      <c r="J1185" s="232"/>
      <c r="K1185" s="228"/>
      <c r="L1185" s="228"/>
      <c r="M1185" s="233"/>
      <c r="N1185" s="234"/>
      <c r="O1185" s="235"/>
      <c r="P1185" s="235"/>
      <c r="Q1185" s="235"/>
      <c r="R1185" s="235"/>
      <c r="S1185" s="235"/>
      <c r="T1185" s="235"/>
      <c r="U1185" s="235"/>
      <c r="V1185" s="235"/>
      <c r="W1185" s="235"/>
      <c r="X1185" s="235"/>
      <c r="Y1185" s="236"/>
      <c r="Z1185" s="13"/>
      <c r="AA1185" s="13"/>
      <c r="AB1185" s="13"/>
      <c r="AC1185" s="13"/>
      <c r="AD1185" s="13"/>
      <c r="AE1185" s="13"/>
      <c r="AT1185" s="237" t="s">
        <v>177</v>
      </c>
      <c r="AU1185" s="237" t="s">
        <v>87</v>
      </c>
      <c r="AV1185" s="13" t="s">
        <v>87</v>
      </c>
      <c r="AW1185" s="13" t="s">
        <v>5</v>
      </c>
      <c r="AX1185" s="13" t="s">
        <v>77</v>
      </c>
      <c r="AY1185" s="237" t="s">
        <v>162</v>
      </c>
    </row>
    <row r="1186" s="15" customFormat="1">
      <c r="A1186" s="15"/>
      <c r="B1186" s="248"/>
      <c r="C1186" s="249"/>
      <c r="D1186" s="219" t="s">
        <v>177</v>
      </c>
      <c r="E1186" s="250" t="s">
        <v>20</v>
      </c>
      <c r="F1186" s="251" t="s">
        <v>195</v>
      </c>
      <c r="G1186" s="249"/>
      <c r="H1186" s="252">
        <v>4704.6599999999999</v>
      </c>
      <c r="I1186" s="253"/>
      <c r="J1186" s="253"/>
      <c r="K1186" s="249"/>
      <c r="L1186" s="249"/>
      <c r="M1186" s="254"/>
      <c r="N1186" s="255"/>
      <c r="O1186" s="256"/>
      <c r="P1186" s="256"/>
      <c r="Q1186" s="256"/>
      <c r="R1186" s="256"/>
      <c r="S1186" s="256"/>
      <c r="T1186" s="256"/>
      <c r="U1186" s="256"/>
      <c r="V1186" s="256"/>
      <c r="W1186" s="256"/>
      <c r="X1186" s="256"/>
      <c r="Y1186" s="257"/>
      <c r="Z1186" s="15"/>
      <c r="AA1186" s="15"/>
      <c r="AB1186" s="15"/>
      <c r="AC1186" s="15"/>
      <c r="AD1186" s="15"/>
      <c r="AE1186" s="15"/>
      <c r="AT1186" s="258" t="s">
        <v>177</v>
      </c>
      <c r="AU1186" s="258" t="s">
        <v>87</v>
      </c>
      <c r="AV1186" s="15" t="s">
        <v>169</v>
      </c>
      <c r="AW1186" s="15" t="s">
        <v>5</v>
      </c>
      <c r="AX1186" s="15" t="s">
        <v>85</v>
      </c>
      <c r="AY1186" s="258" t="s">
        <v>162</v>
      </c>
    </row>
    <row r="1187" s="2" customFormat="1">
      <c r="A1187" s="40"/>
      <c r="B1187" s="41"/>
      <c r="C1187" s="42"/>
      <c r="D1187" s="219" t="s">
        <v>219</v>
      </c>
      <c r="E1187" s="42"/>
      <c r="F1187" s="259" t="s">
        <v>1355</v>
      </c>
      <c r="G1187" s="42"/>
      <c r="H1187" s="42"/>
      <c r="I1187" s="42"/>
      <c r="J1187" s="42"/>
      <c r="K1187" s="42"/>
      <c r="L1187" s="42"/>
      <c r="M1187" s="46"/>
      <c r="N1187" s="222"/>
      <c r="O1187" s="223"/>
      <c r="P1187" s="86"/>
      <c r="Q1187" s="86"/>
      <c r="R1187" s="86"/>
      <c r="S1187" s="86"/>
      <c r="T1187" s="86"/>
      <c r="U1187" s="86"/>
      <c r="V1187" s="86"/>
      <c r="W1187" s="86"/>
      <c r="X1187" s="86"/>
      <c r="Y1187" s="87"/>
      <c r="Z1187" s="40"/>
      <c r="AA1187" s="40"/>
      <c r="AB1187" s="40"/>
      <c r="AC1187" s="40"/>
      <c r="AD1187" s="40"/>
      <c r="AE1187" s="40"/>
      <c r="AU1187" s="19" t="s">
        <v>87</v>
      </c>
    </row>
    <row r="1188" s="2" customFormat="1">
      <c r="A1188" s="40"/>
      <c r="B1188" s="41"/>
      <c r="C1188" s="42"/>
      <c r="D1188" s="219" t="s">
        <v>219</v>
      </c>
      <c r="E1188" s="42"/>
      <c r="F1188" s="260" t="s">
        <v>1356</v>
      </c>
      <c r="G1188" s="42"/>
      <c r="H1188" s="261">
        <v>0</v>
      </c>
      <c r="I1188" s="42"/>
      <c r="J1188" s="42"/>
      <c r="K1188" s="42"/>
      <c r="L1188" s="42"/>
      <c r="M1188" s="46"/>
      <c r="N1188" s="222"/>
      <c r="O1188" s="223"/>
      <c r="P1188" s="86"/>
      <c r="Q1188" s="86"/>
      <c r="R1188" s="86"/>
      <c r="S1188" s="86"/>
      <c r="T1188" s="86"/>
      <c r="U1188" s="86"/>
      <c r="V1188" s="86"/>
      <c r="W1188" s="86"/>
      <c r="X1188" s="86"/>
      <c r="Y1188" s="87"/>
      <c r="Z1188" s="40"/>
      <c r="AA1188" s="40"/>
      <c r="AB1188" s="40"/>
      <c r="AC1188" s="40"/>
      <c r="AD1188" s="40"/>
      <c r="AE1188" s="40"/>
      <c r="AU1188" s="19" t="s">
        <v>87</v>
      </c>
    </row>
    <row r="1189" s="2" customFormat="1">
      <c r="A1189" s="40"/>
      <c r="B1189" s="41"/>
      <c r="C1189" s="42"/>
      <c r="D1189" s="219" t="s">
        <v>219</v>
      </c>
      <c r="E1189" s="42"/>
      <c r="F1189" s="260" t="s">
        <v>1357</v>
      </c>
      <c r="G1189" s="42"/>
      <c r="H1189" s="261">
        <v>35.100000000000001</v>
      </c>
      <c r="I1189" s="42"/>
      <c r="J1189" s="42"/>
      <c r="K1189" s="42"/>
      <c r="L1189" s="42"/>
      <c r="M1189" s="46"/>
      <c r="N1189" s="222"/>
      <c r="O1189" s="223"/>
      <c r="P1189" s="86"/>
      <c r="Q1189" s="86"/>
      <c r="R1189" s="86"/>
      <c r="S1189" s="86"/>
      <c r="T1189" s="86"/>
      <c r="U1189" s="86"/>
      <c r="V1189" s="86"/>
      <c r="W1189" s="86"/>
      <c r="X1189" s="86"/>
      <c r="Y1189" s="87"/>
      <c r="Z1189" s="40"/>
      <c r="AA1189" s="40"/>
      <c r="AB1189" s="40"/>
      <c r="AC1189" s="40"/>
      <c r="AD1189" s="40"/>
      <c r="AE1189" s="40"/>
      <c r="AU1189" s="19" t="s">
        <v>87</v>
      </c>
    </row>
    <row r="1190" s="2" customFormat="1">
      <c r="A1190" s="40"/>
      <c r="B1190" s="41"/>
      <c r="C1190" s="42"/>
      <c r="D1190" s="219" t="s">
        <v>219</v>
      </c>
      <c r="E1190" s="42"/>
      <c r="F1190" s="260" t="s">
        <v>1358</v>
      </c>
      <c r="G1190" s="42"/>
      <c r="H1190" s="261">
        <v>15.210000000000001</v>
      </c>
      <c r="I1190" s="42"/>
      <c r="J1190" s="42"/>
      <c r="K1190" s="42"/>
      <c r="L1190" s="42"/>
      <c r="M1190" s="46"/>
      <c r="N1190" s="222"/>
      <c r="O1190" s="223"/>
      <c r="P1190" s="86"/>
      <c r="Q1190" s="86"/>
      <c r="R1190" s="86"/>
      <c r="S1190" s="86"/>
      <c r="T1190" s="86"/>
      <c r="U1190" s="86"/>
      <c r="V1190" s="86"/>
      <c r="W1190" s="86"/>
      <c r="X1190" s="86"/>
      <c r="Y1190" s="87"/>
      <c r="Z1190" s="40"/>
      <c r="AA1190" s="40"/>
      <c r="AB1190" s="40"/>
      <c r="AC1190" s="40"/>
      <c r="AD1190" s="40"/>
      <c r="AE1190" s="40"/>
      <c r="AU1190" s="19" t="s">
        <v>87</v>
      </c>
    </row>
    <row r="1191" s="2" customFormat="1">
      <c r="A1191" s="40"/>
      <c r="B1191" s="41"/>
      <c r="C1191" s="42"/>
      <c r="D1191" s="219" t="s">
        <v>219</v>
      </c>
      <c r="E1191" s="42"/>
      <c r="F1191" s="260" t="s">
        <v>1359</v>
      </c>
      <c r="G1191" s="42"/>
      <c r="H1191" s="261">
        <v>15.99</v>
      </c>
      <c r="I1191" s="42"/>
      <c r="J1191" s="42"/>
      <c r="K1191" s="42"/>
      <c r="L1191" s="42"/>
      <c r="M1191" s="46"/>
      <c r="N1191" s="222"/>
      <c r="O1191" s="223"/>
      <c r="P1191" s="86"/>
      <c r="Q1191" s="86"/>
      <c r="R1191" s="86"/>
      <c r="S1191" s="86"/>
      <c r="T1191" s="86"/>
      <c r="U1191" s="86"/>
      <c r="V1191" s="86"/>
      <c r="W1191" s="86"/>
      <c r="X1191" s="86"/>
      <c r="Y1191" s="87"/>
      <c r="Z1191" s="40"/>
      <c r="AA1191" s="40"/>
      <c r="AB1191" s="40"/>
      <c r="AC1191" s="40"/>
      <c r="AD1191" s="40"/>
      <c r="AE1191" s="40"/>
      <c r="AU1191" s="19" t="s">
        <v>87</v>
      </c>
    </row>
    <row r="1192" s="2" customFormat="1">
      <c r="A1192" s="40"/>
      <c r="B1192" s="41"/>
      <c r="C1192" s="42"/>
      <c r="D1192" s="219" t="s">
        <v>219</v>
      </c>
      <c r="E1192" s="42"/>
      <c r="F1192" s="260" t="s">
        <v>195</v>
      </c>
      <c r="G1192" s="42"/>
      <c r="H1192" s="261">
        <v>66.299999999999997</v>
      </c>
      <c r="I1192" s="42"/>
      <c r="J1192" s="42"/>
      <c r="K1192" s="42"/>
      <c r="L1192" s="42"/>
      <c r="M1192" s="46"/>
      <c r="N1192" s="222"/>
      <c r="O1192" s="223"/>
      <c r="P1192" s="86"/>
      <c r="Q1192" s="86"/>
      <c r="R1192" s="86"/>
      <c r="S1192" s="86"/>
      <c r="T1192" s="86"/>
      <c r="U1192" s="86"/>
      <c r="V1192" s="86"/>
      <c r="W1192" s="86"/>
      <c r="X1192" s="86"/>
      <c r="Y1192" s="87"/>
      <c r="Z1192" s="40"/>
      <c r="AA1192" s="40"/>
      <c r="AB1192" s="40"/>
      <c r="AC1192" s="40"/>
      <c r="AD1192" s="40"/>
      <c r="AE1192" s="40"/>
      <c r="AU1192" s="19" t="s">
        <v>87</v>
      </c>
    </row>
    <row r="1193" s="2" customFormat="1">
      <c r="A1193" s="40"/>
      <c r="B1193" s="41"/>
      <c r="C1193" s="205" t="s">
        <v>1360</v>
      </c>
      <c r="D1193" s="272" t="s">
        <v>164</v>
      </c>
      <c r="E1193" s="206" t="s">
        <v>1361</v>
      </c>
      <c r="F1193" s="207" t="s">
        <v>1362</v>
      </c>
      <c r="G1193" s="208" t="s">
        <v>90</v>
      </c>
      <c r="H1193" s="209">
        <v>894.91999999999996</v>
      </c>
      <c r="I1193" s="210"/>
      <c r="J1193" s="210"/>
      <c r="K1193" s="211">
        <f>ROUND(P1193*H1193,2)</f>
        <v>0</v>
      </c>
      <c r="L1193" s="207" t="s">
        <v>168</v>
      </c>
      <c r="M1193" s="46"/>
      <c r="N1193" s="212" t="s">
        <v>20</v>
      </c>
      <c r="O1193" s="213" t="s">
        <v>46</v>
      </c>
      <c r="P1193" s="214">
        <f>I1193+J1193</f>
        <v>0</v>
      </c>
      <c r="Q1193" s="214">
        <f>ROUND(I1193*H1193,2)</f>
        <v>0</v>
      </c>
      <c r="R1193" s="214">
        <f>ROUND(J1193*H1193,2)</f>
        <v>0</v>
      </c>
      <c r="S1193" s="86"/>
      <c r="T1193" s="215">
        <f>S1193*H1193</f>
        <v>0</v>
      </c>
      <c r="U1193" s="215">
        <v>0.00029999999999999997</v>
      </c>
      <c r="V1193" s="215">
        <f>U1193*H1193</f>
        <v>0.26847599999999994</v>
      </c>
      <c r="W1193" s="215">
        <v>0</v>
      </c>
      <c r="X1193" s="215">
        <f>W1193*H1193</f>
        <v>0</v>
      </c>
      <c r="Y1193" s="216" t="s">
        <v>20</v>
      </c>
      <c r="Z1193" s="40"/>
      <c r="AA1193" s="40"/>
      <c r="AB1193" s="40"/>
      <c r="AC1193" s="40"/>
      <c r="AD1193" s="40"/>
      <c r="AE1193" s="40"/>
      <c r="AR1193" s="217" t="s">
        <v>290</v>
      </c>
      <c r="AT1193" s="217" t="s">
        <v>164</v>
      </c>
      <c r="AU1193" s="217" t="s">
        <v>87</v>
      </c>
      <c r="AY1193" s="19" t="s">
        <v>162</v>
      </c>
      <c r="BE1193" s="218">
        <f>IF(O1193="základní",K1193,0)</f>
        <v>0</v>
      </c>
      <c r="BF1193" s="218">
        <f>IF(O1193="snížená",K1193,0)</f>
        <v>0</v>
      </c>
      <c r="BG1193" s="218">
        <f>IF(O1193="zákl. přenesená",K1193,0)</f>
        <v>0</v>
      </c>
      <c r="BH1193" s="218">
        <f>IF(O1193="sníž. přenesená",K1193,0)</f>
        <v>0</v>
      </c>
      <c r="BI1193" s="218">
        <f>IF(O1193="nulová",K1193,0)</f>
        <v>0</v>
      </c>
      <c r="BJ1193" s="19" t="s">
        <v>85</v>
      </c>
      <c r="BK1193" s="218">
        <f>ROUND(P1193*H1193,2)</f>
        <v>0</v>
      </c>
      <c r="BL1193" s="19" t="s">
        <v>290</v>
      </c>
      <c r="BM1193" s="217" t="s">
        <v>1363</v>
      </c>
    </row>
    <row r="1194" s="2" customFormat="1">
      <c r="A1194" s="40"/>
      <c r="B1194" s="41"/>
      <c r="C1194" s="42"/>
      <c r="D1194" s="219" t="s">
        <v>171</v>
      </c>
      <c r="E1194" s="42"/>
      <c r="F1194" s="220" t="s">
        <v>1364</v>
      </c>
      <c r="G1194" s="42"/>
      <c r="H1194" s="42"/>
      <c r="I1194" s="221"/>
      <c r="J1194" s="221"/>
      <c r="K1194" s="42"/>
      <c r="L1194" s="42"/>
      <c r="M1194" s="46"/>
      <c r="N1194" s="222"/>
      <c r="O1194" s="223"/>
      <c r="P1194" s="86"/>
      <c r="Q1194" s="86"/>
      <c r="R1194" s="86"/>
      <c r="S1194" s="86"/>
      <c r="T1194" s="86"/>
      <c r="U1194" s="86"/>
      <c r="V1194" s="86"/>
      <c r="W1194" s="86"/>
      <c r="X1194" s="86"/>
      <c r="Y1194" s="87"/>
      <c r="Z1194" s="40"/>
      <c r="AA1194" s="40"/>
      <c r="AB1194" s="40"/>
      <c r="AC1194" s="40"/>
      <c r="AD1194" s="40"/>
      <c r="AE1194" s="40"/>
      <c r="AT1194" s="19" t="s">
        <v>171</v>
      </c>
      <c r="AU1194" s="19" t="s">
        <v>87</v>
      </c>
    </row>
    <row r="1195" s="2" customFormat="1">
      <c r="A1195" s="40"/>
      <c r="B1195" s="41"/>
      <c r="C1195" s="42"/>
      <c r="D1195" s="224" t="s">
        <v>173</v>
      </c>
      <c r="E1195" s="42"/>
      <c r="F1195" s="225" t="s">
        <v>1365</v>
      </c>
      <c r="G1195" s="42"/>
      <c r="H1195" s="42"/>
      <c r="I1195" s="221"/>
      <c r="J1195" s="221"/>
      <c r="K1195" s="42"/>
      <c r="L1195" s="42"/>
      <c r="M1195" s="46"/>
      <c r="N1195" s="222"/>
      <c r="O1195" s="223"/>
      <c r="P1195" s="86"/>
      <c r="Q1195" s="86"/>
      <c r="R1195" s="86"/>
      <c r="S1195" s="86"/>
      <c r="T1195" s="86"/>
      <c r="U1195" s="86"/>
      <c r="V1195" s="86"/>
      <c r="W1195" s="86"/>
      <c r="X1195" s="86"/>
      <c r="Y1195" s="87"/>
      <c r="Z1195" s="40"/>
      <c r="AA1195" s="40"/>
      <c r="AB1195" s="40"/>
      <c r="AC1195" s="40"/>
      <c r="AD1195" s="40"/>
      <c r="AE1195" s="40"/>
      <c r="AT1195" s="19" t="s">
        <v>173</v>
      </c>
      <c r="AU1195" s="19" t="s">
        <v>87</v>
      </c>
    </row>
    <row r="1196" s="2" customFormat="1">
      <c r="A1196" s="40"/>
      <c r="B1196" s="41"/>
      <c r="C1196" s="42"/>
      <c r="D1196" s="219" t="s">
        <v>175</v>
      </c>
      <c r="E1196" s="42"/>
      <c r="F1196" s="226" t="s">
        <v>1171</v>
      </c>
      <c r="G1196" s="42"/>
      <c r="H1196" s="42"/>
      <c r="I1196" s="221"/>
      <c r="J1196" s="221"/>
      <c r="K1196" s="42"/>
      <c r="L1196" s="42"/>
      <c r="M1196" s="46"/>
      <c r="N1196" s="222"/>
      <c r="O1196" s="223"/>
      <c r="P1196" s="86"/>
      <c r="Q1196" s="86"/>
      <c r="R1196" s="86"/>
      <c r="S1196" s="86"/>
      <c r="T1196" s="86"/>
      <c r="U1196" s="86"/>
      <c r="V1196" s="86"/>
      <c r="W1196" s="86"/>
      <c r="X1196" s="86"/>
      <c r="Y1196" s="87"/>
      <c r="Z1196" s="40"/>
      <c r="AA1196" s="40"/>
      <c r="AB1196" s="40"/>
      <c r="AC1196" s="40"/>
      <c r="AD1196" s="40"/>
      <c r="AE1196" s="40"/>
      <c r="AT1196" s="19" t="s">
        <v>175</v>
      </c>
      <c r="AU1196" s="19" t="s">
        <v>87</v>
      </c>
    </row>
    <row r="1197" s="13" customFormat="1">
      <c r="A1197" s="13"/>
      <c r="B1197" s="227"/>
      <c r="C1197" s="228"/>
      <c r="D1197" s="219" t="s">
        <v>177</v>
      </c>
      <c r="E1197" s="229" t="s">
        <v>20</v>
      </c>
      <c r="F1197" s="230" t="s">
        <v>1233</v>
      </c>
      <c r="G1197" s="228"/>
      <c r="H1197" s="231">
        <v>325.81</v>
      </c>
      <c r="I1197" s="232"/>
      <c r="J1197" s="232"/>
      <c r="K1197" s="228"/>
      <c r="L1197" s="228"/>
      <c r="M1197" s="233"/>
      <c r="N1197" s="234"/>
      <c r="O1197" s="235"/>
      <c r="P1197" s="235"/>
      <c r="Q1197" s="235"/>
      <c r="R1197" s="235"/>
      <c r="S1197" s="235"/>
      <c r="T1197" s="235"/>
      <c r="U1197" s="235"/>
      <c r="V1197" s="235"/>
      <c r="W1197" s="235"/>
      <c r="X1197" s="235"/>
      <c r="Y1197" s="236"/>
      <c r="Z1197" s="13"/>
      <c r="AA1197" s="13"/>
      <c r="AB1197" s="13"/>
      <c r="AC1197" s="13"/>
      <c r="AD1197" s="13"/>
      <c r="AE1197" s="13"/>
      <c r="AT1197" s="237" t="s">
        <v>177</v>
      </c>
      <c r="AU1197" s="237" t="s">
        <v>87</v>
      </c>
      <c r="AV1197" s="13" t="s">
        <v>87</v>
      </c>
      <c r="AW1197" s="13" t="s">
        <v>5</v>
      </c>
      <c r="AX1197" s="13" t="s">
        <v>77</v>
      </c>
      <c r="AY1197" s="237" t="s">
        <v>162</v>
      </c>
    </row>
    <row r="1198" s="13" customFormat="1">
      <c r="A1198" s="13"/>
      <c r="B1198" s="227"/>
      <c r="C1198" s="228"/>
      <c r="D1198" s="219" t="s">
        <v>177</v>
      </c>
      <c r="E1198" s="229" t="s">
        <v>20</v>
      </c>
      <c r="F1198" s="230" t="s">
        <v>1234</v>
      </c>
      <c r="G1198" s="228"/>
      <c r="H1198" s="231">
        <v>366.55000000000001</v>
      </c>
      <c r="I1198" s="232"/>
      <c r="J1198" s="232"/>
      <c r="K1198" s="228"/>
      <c r="L1198" s="228"/>
      <c r="M1198" s="233"/>
      <c r="N1198" s="234"/>
      <c r="O1198" s="235"/>
      <c r="P1198" s="235"/>
      <c r="Q1198" s="235"/>
      <c r="R1198" s="235"/>
      <c r="S1198" s="235"/>
      <c r="T1198" s="235"/>
      <c r="U1198" s="235"/>
      <c r="V1198" s="235"/>
      <c r="W1198" s="235"/>
      <c r="X1198" s="235"/>
      <c r="Y1198" s="236"/>
      <c r="Z1198" s="13"/>
      <c r="AA1198" s="13"/>
      <c r="AB1198" s="13"/>
      <c r="AC1198" s="13"/>
      <c r="AD1198" s="13"/>
      <c r="AE1198" s="13"/>
      <c r="AT1198" s="237" t="s">
        <v>177</v>
      </c>
      <c r="AU1198" s="237" t="s">
        <v>87</v>
      </c>
      <c r="AV1198" s="13" t="s">
        <v>87</v>
      </c>
      <c r="AW1198" s="13" t="s">
        <v>5</v>
      </c>
      <c r="AX1198" s="13" t="s">
        <v>77</v>
      </c>
      <c r="AY1198" s="237" t="s">
        <v>162</v>
      </c>
    </row>
    <row r="1199" s="13" customFormat="1">
      <c r="A1199" s="13"/>
      <c r="B1199" s="227"/>
      <c r="C1199" s="228"/>
      <c r="D1199" s="219" t="s">
        <v>177</v>
      </c>
      <c r="E1199" s="229" t="s">
        <v>20</v>
      </c>
      <c r="F1199" s="230" t="s">
        <v>314</v>
      </c>
      <c r="G1199" s="228"/>
      <c r="H1199" s="231">
        <v>87.400000000000006</v>
      </c>
      <c r="I1199" s="232"/>
      <c r="J1199" s="232"/>
      <c r="K1199" s="228"/>
      <c r="L1199" s="228"/>
      <c r="M1199" s="233"/>
      <c r="N1199" s="234"/>
      <c r="O1199" s="235"/>
      <c r="P1199" s="235"/>
      <c r="Q1199" s="235"/>
      <c r="R1199" s="235"/>
      <c r="S1199" s="235"/>
      <c r="T1199" s="235"/>
      <c r="U1199" s="235"/>
      <c r="V1199" s="235"/>
      <c r="W1199" s="235"/>
      <c r="X1199" s="235"/>
      <c r="Y1199" s="236"/>
      <c r="Z1199" s="13"/>
      <c r="AA1199" s="13"/>
      <c r="AB1199" s="13"/>
      <c r="AC1199" s="13"/>
      <c r="AD1199" s="13"/>
      <c r="AE1199" s="13"/>
      <c r="AT1199" s="237" t="s">
        <v>177</v>
      </c>
      <c r="AU1199" s="237" t="s">
        <v>87</v>
      </c>
      <c r="AV1199" s="13" t="s">
        <v>87</v>
      </c>
      <c r="AW1199" s="13" t="s">
        <v>5</v>
      </c>
      <c r="AX1199" s="13" t="s">
        <v>77</v>
      </c>
      <c r="AY1199" s="237" t="s">
        <v>162</v>
      </c>
    </row>
    <row r="1200" s="13" customFormat="1">
      <c r="A1200" s="13"/>
      <c r="B1200" s="227"/>
      <c r="C1200" s="228"/>
      <c r="D1200" s="219" t="s">
        <v>177</v>
      </c>
      <c r="E1200" s="229" t="s">
        <v>20</v>
      </c>
      <c r="F1200" s="230" t="s">
        <v>315</v>
      </c>
      <c r="G1200" s="228"/>
      <c r="H1200" s="231">
        <v>115.16</v>
      </c>
      <c r="I1200" s="232"/>
      <c r="J1200" s="232"/>
      <c r="K1200" s="228"/>
      <c r="L1200" s="228"/>
      <c r="M1200" s="233"/>
      <c r="N1200" s="234"/>
      <c r="O1200" s="235"/>
      <c r="P1200" s="235"/>
      <c r="Q1200" s="235"/>
      <c r="R1200" s="235"/>
      <c r="S1200" s="235"/>
      <c r="T1200" s="235"/>
      <c r="U1200" s="235"/>
      <c r="V1200" s="235"/>
      <c r="W1200" s="235"/>
      <c r="X1200" s="235"/>
      <c r="Y1200" s="236"/>
      <c r="Z1200" s="13"/>
      <c r="AA1200" s="13"/>
      <c r="AB1200" s="13"/>
      <c r="AC1200" s="13"/>
      <c r="AD1200" s="13"/>
      <c r="AE1200" s="13"/>
      <c r="AT1200" s="237" t="s">
        <v>177</v>
      </c>
      <c r="AU1200" s="237" t="s">
        <v>87</v>
      </c>
      <c r="AV1200" s="13" t="s">
        <v>87</v>
      </c>
      <c r="AW1200" s="13" t="s">
        <v>5</v>
      </c>
      <c r="AX1200" s="13" t="s">
        <v>77</v>
      </c>
      <c r="AY1200" s="237" t="s">
        <v>162</v>
      </c>
    </row>
    <row r="1201" s="15" customFormat="1">
      <c r="A1201" s="15"/>
      <c r="B1201" s="248"/>
      <c r="C1201" s="249"/>
      <c r="D1201" s="219" t="s">
        <v>177</v>
      </c>
      <c r="E1201" s="250" t="s">
        <v>20</v>
      </c>
      <c r="F1201" s="251" t="s">
        <v>195</v>
      </c>
      <c r="G1201" s="249"/>
      <c r="H1201" s="252">
        <v>894.91999999999996</v>
      </c>
      <c r="I1201" s="253"/>
      <c r="J1201" s="253"/>
      <c r="K1201" s="249"/>
      <c r="L1201" s="249"/>
      <c r="M1201" s="254"/>
      <c r="N1201" s="255"/>
      <c r="O1201" s="256"/>
      <c r="P1201" s="256"/>
      <c r="Q1201" s="256"/>
      <c r="R1201" s="256"/>
      <c r="S1201" s="256"/>
      <c r="T1201" s="256"/>
      <c r="U1201" s="256"/>
      <c r="V1201" s="256"/>
      <c r="W1201" s="256"/>
      <c r="X1201" s="256"/>
      <c r="Y1201" s="257"/>
      <c r="Z1201" s="15"/>
      <c r="AA1201" s="15"/>
      <c r="AB1201" s="15"/>
      <c r="AC1201" s="15"/>
      <c r="AD1201" s="15"/>
      <c r="AE1201" s="15"/>
      <c r="AT1201" s="258" t="s">
        <v>177</v>
      </c>
      <c r="AU1201" s="258" t="s">
        <v>87</v>
      </c>
      <c r="AV1201" s="15" t="s">
        <v>169</v>
      </c>
      <c r="AW1201" s="15" t="s">
        <v>5</v>
      </c>
      <c r="AX1201" s="15" t="s">
        <v>85</v>
      </c>
      <c r="AY1201" s="258" t="s">
        <v>162</v>
      </c>
    </row>
    <row r="1202" s="2" customFormat="1" ht="24.15" customHeight="1">
      <c r="A1202" s="40"/>
      <c r="B1202" s="41"/>
      <c r="C1202" s="205" t="s">
        <v>1366</v>
      </c>
      <c r="D1202" s="272" t="s">
        <v>164</v>
      </c>
      <c r="E1202" s="206" t="s">
        <v>1367</v>
      </c>
      <c r="F1202" s="207" t="s">
        <v>1368</v>
      </c>
      <c r="G1202" s="208" t="s">
        <v>90</v>
      </c>
      <c r="H1202" s="209">
        <v>66.299999999999997</v>
      </c>
      <c r="I1202" s="210"/>
      <c r="J1202" s="210"/>
      <c r="K1202" s="211">
        <f>ROUND(P1202*H1202,2)</f>
        <v>0</v>
      </c>
      <c r="L1202" s="207" t="s">
        <v>168</v>
      </c>
      <c r="M1202" s="46"/>
      <c r="N1202" s="212" t="s">
        <v>20</v>
      </c>
      <c r="O1202" s="213" t="s">
        <v>46</v>
      </c>
      <c r="P1202" s="214">
        <f>I1202+J1202</f>
        <v>0</v>
      </c>
      <c r="Q1202" s="214">
        <f>ROUND(I1202*H1202,2)</f>
        <v>0</v>
      </c>
      <c r="R1202" s="214">
        <f>ROUND(J1202*H1202,2)</f>
        <v>0</v>
      </c>
      <c r="S1202" s="86"/>
      <c r="T1202" s="215">
        <f>S1202*H1202</f>
        <v>0</v>
      </c>
      <c r="U1202" s="215">
        <v>0.00033</v>
      </c>
      <c r="V1202" s="215">
        <f>U1202*H1202</f>
        <v>0.021878999999999999</v>
      </c>
      <c r="W1202" s="215">
        <v>0</v>
      </c>
      <c r="X1202" s="215">
        <f>W1202*H1202</f>
        <v>0</v>
      </c>
      <c r="Y1202" s="216" t="s">
        <v>20</v>
      </c>
      <c r="Z1202" s="40"/>
      <c r="AA1202" s="40"/>
      <c r="AB1202" s="40"/>
      <c r="AC1202" s="40"/>
      <c r="AD1202" s="40"/>
      <c r="AE1202" s="40"/>
      <c r="AR1202" s="217" t="s">
        <v>290</v>
      </c>
      <c r="AT1202" s="217" t="s">
        <v>164</v>
      </c>
      <c r="AU1202" s="217" t="s">
        <v>87</v>
      </c>
      <c r="AY1202" s="19" t="s">
        <v>162</v>
      </c>
      <c r="BE1202" s="218">
        <f>IF(O1202="základní",K1202,0)</f>
        <v>0</v>
      </c>
      <c r="BF1202" s="218">
        <f>IF(O1202="snížená",K1202,0)</f>
        <v>0</v>
      </c>
      <c r="BG1202" s="218">
        <f>IF(O1202="zákl. přenesená",K1202,0)</f>
        <v>0</v>
      </c>
      <c r="BH1202" s="218">
        <f>IF(O1202="sníž. přenesená",K1202,0)</f>
        <v>0</v>
      </c>
      <c r="BI1202" s="218">
        <f>IF(O1202="nulová",K1202,0)</f>
        <v>0</v>
      </c>
      <c r="BJ1202" s="19" t="s">
        <v>85</v>
      </c>
      <c r="BK1202" s="218">
        <f>ROUND(P1202*H1202,2)</f>
        <v>0</v>
      </c>
      <c r="BL1202" s="19" t="s">
        <v>290</v>
      </c>
      <c r="BM1202" s="217" t="s">
        <v>1369</v>
      </c>
    </row>
    <row r="1203" s="2" customFormat="1">
      <c r="A1203" s="40"/>
      <c r="B1203" s="41"/>
      <c r="C1203" s="42"/>
      <c r="D1203" s="219" t="s">
        <v>171</v>
      </c>
      <c r="E1203" s="42"/>
      <c r="F1203" s="220" t="s">
        <v>1370</v>
      </c>
      <c r="G1203" s="42"/>
      <c r="H1203" s="42"/>
      <c r="I1203" s="221"/>
      <c r="J1203" s="221"/>
      <c r="K1203" s="42"/>
      <c r="L1203" s="42"/>
      <c r="M1203" s="46"/>
      <c r="N1203" s="222"/>
      <c r="O1203" s="223"/>
      <c r="P1203" s="86"/>
      <c r="Q1203" s="86"/>
      <c r="R1203" s="86"/>
      <c r="S1203" s="86"/>
      <c r="T1203" s="86"/>
      <c r="U1203" s="86"/>
      <c r="V1203" s="86"/>
      <c r="W1203" s="86"/>
      <c r="X1203" s="86"/>
      <c r="Y1203" s="87"/>
      <c r="Z1203" s="40"/>
      <c r="AA1203" s="40"/>
      <c r="AB1203" s="40"/>
      <c r="AC1203" s="40"/>
      <c r="AD1203" s="40"/>
      <c r="AE1203" s="40"/>
      <c r="AT1203" s="19" t="s">
        <v>171</v>
      </c>
      <c r="AU1203" s="19" t="s">
        <v>87</v>
      </c>
    </row>
    <row r="1204" s="2" customFormat="1">
      <c r="A1204" s="40"/>
      <c r="B1204" s="41"/>
      <c r="C1204" s="42"/>
      <c r="D1204" s="224" t="s">
        <v>173</v>
      </c>
      <c r="E1204" s="42"/>
      <c r="F1204" s="225" t="s">
        <v>1371</v>
      </c>
      <c r="G1204" s="42"/>
      <c r="H1204" s="42"/>
      <c r="I1204" s="221"/>
      <c r="J1204" s="221"/>
      <c r="K1204" s="42"/>
      <c r="L1204" s="42"/>
      <c r="M1204" s="46"/>
      <c r="N1204" s="222"/>
      <c r="O1204" s="223"/>
      <c r="P1204" s="86"/>
      <c r="Q1204" s="86"/>
      <c r="R1204" s="86"/>
      <c r="S1204" s="86"/>
      <c r="T1204" s="86"/>
      <c r="U1204" s="86"/>
      <c r="V1204" s="86"/>
      <c r="W1204" s="86"/>
      <c r="X1204" s="86"/>
      <c r="Y1204" s="87"/>
      <c r="Z1204" s="40"/>
      <c r="AA1204" s="40"/>
      <c r="AB1204" s="40"/>
      <c r="AC1204" s="40"/>
      <c r="AD1204" s="40"/>
      <c r="AE1204" s="40"/>
      <c r="AT1204" s="19" t="s">
        <v>173</v>
      </c>
      <c r="AU1204" s="19" t="s">
        <v>87</v>
      </c>
    </row>
    <row r="1205" s="2" customFormat="1">
      <c r="A1205" s="40"/>
      <c r="B1205" s="41"/>
      <c r="C1205" s="42"/>
      <c r="D1205" s="219" t="s">
        <v>175</v>
      </c>
      <c r="E1205" s="42"/>
      <c r="F1205" s="226" t="s">
        <v>1171</v>
      </c>
      <c r="G1205" s="42"/>
      <c r="H1205" s="42"/>
      <c r="I1205" s="221"/>
      <c r="J1205" s="221"/>
      <c r="K1205" s="42"/>
      <c r="L1205" s="42"/>
      <c r="M1205" s="46"/>
      <c r="N1205" s="222"/>
      <c r="O1205" s="223"/>
      <c r="P1205" s="86"/>
      <c r="Q1205" s="86"/>
      <c r="R1205" s="86"/>
      <c r="S1205" s="86"/>
      <c r="T1205" s="86"/>
      <c r="U1205" s="86"/>
      <c r="V1205" s="86"/>
      <c r="W1205" s="86"/>
      <c r="X1205" s="86"/>
      <c r="Y1205" s="87"/>
      <c r="Z1205" s="40"/>
      <c r="AA1205" s="40"/>
      <c r="AB1205" s="40"/>
      <c r="AC1205" s="40"/>
      <c r="AD1205" s="40"/>
      <c r="AE1205" s="40"/>
      <c r="AT1205" s="19" t="s">
        <v>175</v>
      </c>
      <c r="AU1205" s="19" t="s">
        <v>87</v>
      </c>
    </row>
    <row r="1206" s="14" customFormat="1">
      <c r="A1206" s="14"/>
      <c r="B1206" s="238"/>
      <c r="C1206" s="239"/>
      <c r="D1206" s="219" t="s">
        <v>177</v>
      </c>
      <c r="E1206" s="240" t="s">
        <v>20</v>
      </c>
      <c r="F1206" s="241" t="s">
        <v>1356</v>
      </c>
      <c r="G1206" s="239"/>
      <c r="H1206" s="240" t="s">
        <v>20</v>
      </c>
      <c r="I1206" s="242"/>
      <c r="J1206" s="242"/>
      <c r="K1206" s="239"/>
      <c r="L1206" s="239"/>
      <c r="M1206" s="243"/>
      <c r="N1206" s="244"/>
      <c r="O1206" s="245"/>
      <c r="P1206" s="245"/>
      <c r="Q1206" s="245"/>
      <c r="R1206" s="245"/>
      <c r="S1206" s="245"/>
      <c r="T1206" s="245"/>
      <c r="U1206" s="245"/>
      <c r="V1206" s="245"/>
      <c r="W1206" s="245"/>
      <c r="X1206" s="245"/>
      <c r="Y1206" s="246"/>
      <c r="Z1206" s="14"/>
      <c r="AA1206" s="14"/>
      <c r="AB1206" s="14"/>
      <c r="AC1206" s="14"/>
      <c r="AD1206" s="14"/>
      <c r="AE1206" s="14"/>
      <c r="AT1206" s="247" t="s">
        <v>177</v>
      </c>
      <c r="AU1206" s="247" t="s">
        <v>87</v>
      </c>
      <c r="AV1206" s="14" t="s">
        <v>85</v>
      </c>
      <c r="AW1206" s="14" t="s">
        <v>5</v>
      </c>
      <c r="AX1206" s="14" t="s">
        <v>77</v>
      </c>
      <c r="AY1206" s="247" t="s">
        <v>162</v>
      </c>
    </row>
    <row r="1207" s="13" customFormat="1">
      <c r="A1207" s="13"/>
      <c r="B1207" s="227"/>
      <c r="C1207" s="228"/>
      <c r="D1207" s="219" t="s">
        <v>177</v>
      </c>
      <c r="E1207" s="229" t="s">
        <v>20</v>
      </c>
      <c r="F1207" s="230" t="s">
        <v>1357</v>
      </c>
      <c r="G1207" s="228"/>
      <c r="H1207" s="231">
        <v>35.100000000000001</v>
      </c>
      <c r="I1207" s="232"/>
      <c r="J1207" s="232"/>
      <c r="K1207" s="228"/>
      <c r="L1207" s="228"/>
      <c r="M1207" s="233"/>
      <c r="N1207" s="234"/>
      <c r="O1207" s="235"/>
      <c r="P1207" s="235"/>
      <c r="Q1207" s="235"/>
      <c r="R1207" s="235"/>
      <c r="S1207" s="235"/>
      <c r="T1207" s="235"/>
      <c r="U1207" s="235"/>
      <c r="V1207" s="235"/>
      <c r="W1207" s="235"/>
      <c r="X1207" s="235"/>
      <c r="Y1207" s="236"/>
      <c r="Z1207" s="13"/>
      <c r="AA1207" s="13"/>
      <c r="AB1207" s="13"/>
      <c r="AC1207" s="13"/>
      <c r="AD1207" s="13"/>
      <c r="AE1207" s="13"/>
      <c r="AT1207" s="237" t="s">
        <v>177</v>
      </c>
      <c r="AU1207" s="237" t="s">
        <v>87</v>
      </c>
      <c r="AV1207" s="13" t="s">
        <v>87</v>
      </c>
      <c r="AW1207" s="13" t="s">
        <v>5</v>
      </c>
      <c r="AX1207" s="13" t="s">
        <v>77</v>
      </c>
      <c r="AY1207" s="237" t="s">
        <v>162</v>
      </c>
    </row>
    <row r="1208" s="13" customFormat="1">
      <c r="A1208" s="13"/>
      <c r="B1208" s="227"/>
      <c r="C1208" s="228"/>
      <c r="D1208" s="219" t="s">
        <v>177</v>
      </c>
      <c r="E1208" s="229" t="s">
        <v>20</v>
      </c>
      <c r="F1208" s="230" t="s">
        <v>1358</v>
      </c>
      <c r="G1208" s="228"/>
      <c r="H1208" s="231">
        <v>15.210000000000001</v>
      </c>
      <c r="I1208" s="232"/>
      <c r="J1208" s="232"/>
      <c r="K1208" s="228"/>
      <c r="L1208" s="228"/>
      <c r="M1208" s="233"/>
      <c r="N1208" s="234"/>
      <c r="O1208" s="235"/>
      <c r="P1208" s="235"/>
      <c r="Q1208" s="235"/>
      <c r="R1208" s="235"/>
      <c r="S1208" s="235"/>
      <c r="T1208" s="235"/>
      <c r="U1208" s="235"/>
      <c r="V1208" s="235"/>
      <c r="W1208" s="235"/>
      <c r="X1208" s="235"/>
      <c r="Y1208" s="236"/>
      <c r="Z1208" s="13"/>
      <c r="AA1208" s="13"/>
      <c r="AB1208" s="13"/>
      <c r="AC1208" s="13"/>
      <c r="AD1208" s="13"/>
      <c r="AE1208" s="13"/>
      <c r="AT1208" s="237" t="s">
        <v>177</v>
      </c>
      <c r="AU1208" s="237" t="s">
        <v>87</v>
      </c>
      <c r="AV1208" s="13" t="s">
        <v>87</v>
      </c>
      <c r="AW1208" s="13" t="s">
        <v>5</v>
      </c>
      <c r="AX1208" s="13" t="s">
        <v>77</v>
      </c>
      <c r="AY1208" s="237" t="s">
        <v>162</v>
      </c>
    </row>
    <row r="1209" s="13" customFormat="1">
      <c r="A1209" s="13"/>
      <c r="B1209" s="227"/>
      <c r="C1209" s="228"/>
      <c r="D1209" s="219" t="s">
        <v>177</v>
      </c>
      <c r="E1209" s="229" t="s">
        <v>20</v>
      </c>
      <c r="F1209" s="230" t="s">
        <v>1359</v>
      </c>
      <c r="G1209" s="228"/>
      <c r="H1209" s="231">
        <v>15.99</v>
      </c>
      <c r="I1209" s="232"/>
      <c r="J1209" s="232"/>
      <c r="K1209" s="228"/>
      <c r="L1209" s="228"/>
      <c r="M1209" s="233"/>
      <c r="N1209" s="234"/>
      <c r="O1209" s="235"/>
      <c r="P1209" s="235"/>
      <c r="Q1209" s="235"/>
      <c r="R1209" s="235"/>
      <c r="S1209" s="235"/>
      <c r="T1209" s="235"/>
      <c r="U1209" s="235"/>
      <c r="V1209" s="235"/>
      <c r="W1209" s="235"/>
      <c r="X1209" s="235"/>
      <c r="Y1209" s="236"/>
      <c r="Z1209" s="13"/>
      <c r="AA1209" s="13"/>
      <c r="AB1209" s="13"/>
      <c r="AC1209" s="13"/>
      <c r="AD1209" s="13"/>
      <c r="AE1209" s="13"/>
      <c r="AT1209" s="237" t="s">
        <v>177</v>
      </c>
      <c r="AU1209" s="237" t="s">
        <v>87</v>
      </c>
      <c r="AV1209" s="13" t="s">
        <v>87</v>
      </c>
      <c r="AW1209" s="13" t="s">
        <v>5</v>
      </c>
      <c r="AX1209" s="13" t="s">
        <v>77</v>
      </c>
      <c r="AY1209" s="237" t="s">
        <v>162</v>
      </c>
    </row>
    <row r="1210" s="15" customFormat="1">
      <c r="A1210" s="15"/>
      <c r="B1210" s="248"/>
      <c r="C1210" s="249"/>
      <c r="D1210" s="219" t="s">
        <v>177</v>
      </c>
      <c r="E1210" s="250" t="s">
        <v>100</v>
      </c>
      <c r="F1210" s="251" t="s">
        <v>195</v>
      </c>
      <c r="G1210" s="249"/>
      <c r="H1210" s="252">
        <v>66.299999999999997</v>
      </c>
      <c r="I1210" s="253"/>
      <c r="J1210" s="253"/>
      <c r="K1210" s="249"/>
      <c r="L1210" s="249"/>
      <c r="M1210" s="254"/>
      <c r="N1210" s="255"/>
      <c r="O1210" s="256"/>
      <c r="P1210" s="256"/>
      <c r="Q1210" s="256"/>
      <c r="R1210" s="256"/>
      <c r="S1210" s="256"/>
      <c r="T1210" s="256"/>
      <c r="U1210" s="256"/>
      <c r="V1210" s="256"/>
      <c r="W1210" s="256"/>
      <c r="X1210" s="256"/>
      <c r="Y1210" s="257"/>
      <c r="Z1210" s="15"/>
      <c r="AA1210" s="15"/>
      <c r="AB1210" s="15"/>
      <c r="AC1210" s="15"/>
      <c r="AD1210" s="15"/>
      <c r="AE1210" s="15"/>
      <c r="AT1210" s="258" t="s">
        <v>177</v>
      </c>
      <c r="AU1210" s="258" t="s">
        <v>87</v>
      </c>
      <c r="AV1210" s="15" t="s">
        <v>169</v>
      </c>
      <c r="AW1210" s="15" t="s">
        <v>5</v>
      </c>
      <c r="AX1210" s="15" t="s">
        <v>85</v>
      </c>
      <c r="AY1210" s="258" t="s">
        <v>162</v>
      </c>
    </row>
    <row r="1211" s="2" customFormat="1" ht="24.15" customHeight="1">
      <c r="A1211" s="40"/>
      <c r="B1211" s="41"/>
      <c r="C1211" s="205" t="s">
        <v>1372</v>
      </c>
      <c r="D1211" s="205" t="s">
        <v>164</v>
      </c>
      <c r="E1211" s="206" t="s">
        <v>1373</v>
      </c>
      <c r="F1211" s="207" t="s">
        <v>1374</v>
      </c>
      <c r="G1211" s="208" t="s">
        <v>90</v>
      </c>
      <c r="H1211" s="209">
        <v>233.22999999999999</v>
      </c>
      <c r="I1211" s="210"/>
      <c r="J1211" s="210"/>
      <c r="K1211" s="211">
        <f>ROUND(P1211*H1211,2)</f>
        <v>0</v>
      </c>
      <c r="L1211" s="207" t="s">
        <v>168</v>
      </c>
      <c r="M1211" s="46"/>
      <c r="N1211" s="212" t="s">
        <v>20</v>
      </c>
      <c r="O1211" s="213" t="s">
        <v>46</v>
      </c>
      <c r="P1211" s="214">
        <f>I1211+J1211</f>
        <v>0</v>
      </c>
      <c r="Q1211" s="214">
        <f>ROUND(I1211*H1211,2)</f>
        <v>0</v>
      </c>
      <c r="R1211" s="214">
        <f>ROUND(J1211*H1211,2)</f>
        <v>0</v>
      </c>
      <c r="S1211" s="86"/>
      <c r="T1211" s="215">
        <f>S1211*H1211</f>
        <v>0</v>
      </c>
      <c r="U1211" s="215">
        <v>1.0000000000000001E-05</v>
      </c>
      <c r="V1211" s="215">
        <f>U1211*H1211</f>
        <v>0.0023323000000000003</v>
      </c>
      <c r="W1211" s="215">
        <v>0</v>
      </c>
      <c r="X1211" s="215">
        <f>W1211*H1211</f>
        <v>0</v>
      </c>
      <c r="Y1211" s="216" t="s">
        <v>20</v>
      </c>
      <c r="Z1211" s="40"/>
      <c r="AA1211" s="40"/>
      <c r="AB1211" s="40"/>
      <c r="AC1211" s="40"/>
      <c r="AD1211" s="40"/>
      <c r="AE1211" s="40"/>
      <c r="AR1211" s="217" t="s">
        <v>290</v>
      </c>
      <c r="AT1211" s="217" t="s">
        <v>164</v>
      </c>
      <c r="AU1211" s="217" t="s">
        <v>87</v>
      </c>
      <c r="AY1211" s="19" t="s">
        <v>162</v>
      </c>
      <c r="BE1211" s="218">
        <f>IF(O1211="základní",K1211,0)</f>
        <v>0</v>
      </c>
      <c r="BF1211" s="218">
        <f>IF(O1211="snížená",K1211,0)</f>
        <v>0</v>
      </c>
      <c r="BG1211" s="218">
        <f>IF(O1211="zákl. přenesená",K1211,0)</f>
        <v>0</v>
      </c>
      <c r="BH1211" s="218">
        <f>IF(O1211="sníž. přenesená",K1211,0)</f>
        <v>0</v>
      </c>
      <c r="BI1211" s="218">
        <f>IF(O1211="nulová",K1211,0)</f>
        <v>0</v>
      </c>
      <c r="BJ1211" s="19" t="s">
        <v>85</v>
      </c>
      <c r="BK1211" s="218">
        <f>ROUND(P1211*H1211,2)</f>
        <v>0</v>
      </c>
      <c r="BL1211" s="19" t="s">
        <v>290</v>
      </c>
      <c r="BM1211" s="217" t="s">
        <v>1375</v>
      </c>
    </row>
    <row r="1212" s="2" customFormat="1">
      <c r="A1212" s="40"/>
      <c r="B1212" s="41"/>
      <c r="C1212" s="42"/>
      <c r="D1212" s="219" t="s">
        <v>171</v>
      </c>
      <c r="E1212" s="42"/>
      <c r="F1212" s="220" t="s">
        <v>1376</v>
      </c>
      <c r="G1212" s="42"/>
      <c r="H1212" s="42"/>
      <c r="I1212" s="221"/>
      <c r="J1212" s="221"/>
      <c r="K1212" s="42"/>
      <c r="L1212" s="42"/>
      <c r="M1212" s="46"/>
      <c r="N1212" s="222"/>
      <c r="O1212" s="223"/>
      <c r="P1212" s="86"/>
      <c r="Q1212" s="86"/>
      <c r="R1212" s="86"/>
      <c r="S1212" s="86"/>
      <c r="T1212" s="86"/>
      <c r="U1212" s="86"/>
      <c r="V1212" s="86"/>
      <c r="W1212" s="86"/>
      <c r="X1212" s="86"/>
      <c r="Y1212" s="87"/>
      <c r="Z1212" s="40"/>
      <c r="AA1212" s="40"/>
      <c r="AB1212" s="40"/>
      <c r="AC1212" s="40"/>
      <c r="AD1212" s="40"/>
      <c r="AE1212" s="40"/>
      <c r="AT1212" s="19" t="s">
        <v>171</v>
      </c>
      <c r="AU1212" s="19" t="s">
        <v>87</v>
      </c>
    </row>
    <row r="1213" s="2" customFormat="1">
      <c r="A1213" s="40"/>
      <c r="B1213" s="41"/>
      <c r="C1213" s="42"/>
      <c r="D1213" s="224" t="s">
        <v>173</v>
      </c>
      <c r="E1213" s="42"/>
      <c r="F1213" s="225" t="s">
        <v>1377</v>
      </c>
      <c r="G1213" s="42"/>
      <c r="H1213" s="42"/>
      <c r="I1213" s="221"/>
      <c r="J1213" s="221"/>
      <c r="K1213" s="42"/>
      <c r="L1213" s="42"/>
      <c r="M1213" s="46"/>
      <c r="N1213" s="222"/>
      <c r="O1213" s="223"/>
      <c r="P1213" s="86"/>
      <c r="Q1213" s="86"/>
      <c r="R1213" s="86"/>
      <c r="S1213" s="86"/>
      <c r="T1213" s="86"/>
      <c r="U1213" s="86"/>
      <c r="V1213" s="86"/>
      <c r="W1213" s="86"/>
      <c r="X1213" s="86"/>
      <c r="Y1213" s="87"/>
      <c r="Z1213" s="40"/>
      <c r="AA1213" s="40"/>
      <c r="AB1213" s="40"/>
      <c r="AC1213" s="40"/>
      <c r="AD1213" s="40"/>
      <c r="AE1213" s="40"/>
      <c r="AT1213" s="19" t="s">
        <v>173</v>
      </c>
      <c r="AU1213" s="19" t="s">
        <v>87</v>
      </c>
    </row>
    <row r="1214" s="2" customFormat="1">
      <c r="A1214" s="40"/>
      <c r="B1214" s="41"/>
      <c r="C1214" s="42"/>
      <c r="D1214" s="219" t="s">
        <v>175</v>
      </c>
      <c r="E1214" s="42"/>
      <c r="F1214" s="226" t="s">
        <v>1171</v>
      </c>
      <c r="G1214" s="42"/>
      <c r="H1214" s="42"/>
      <c r="I1214" s="221"/>
      <c r="J1214" s="221"/>
      <c r="K1214" s="42"/>
      <c r="L1214" s="42"/>
      <c r="M1214" s="46"/>
      <c r="N1214" s="222"/>
      <c r="O1214" s="223"/>
      <c r="P1214" s="86"/>
      <c r="Q1214" s="86"/>
      <c r="R1214" s="86"/>
      <c r="S1214" s="86"/>
      <c r="T1214" s="86"/>
      <c r="U1214" s="86"/>
      <c r="V1214" s="86"/>
      <c r="W1214" s="86"/>
      <c r="X1214" s="86"/>
      <c r="Y1214" s="87"/>
      <c r="Z1214" s="40"/>
      <c r="AA1214" s="40"/>
      <c r="AB1214" s="40"/>
      <c r="AC1214" s="40"/>
      <c r="AD1214" s="40"/>
      <c r="AE1214" s="40"/>
      <c r="AT1214" s="19" t="s">
        <v>175</v>
      </c>
      <c r="AU1214" s="19" t="s">
        <v>87</v>
      </c>
    </row>
    <row r="1215" s="13" customFormat="1">
      <c r="A1215" s="13"/>
      <c r="B1215" s="227"/>
      <c r="C1215" s="228"/>
      <c r="D1215" s="219" t="s">
        <v>177</v>
      </c>
      <c r="E1215" s="229" t="s">
        <v>20</v>
      </c>
      <c r="F1215" s="230" t="s">
        <v>1378</v>
      </c>
      <c r="G1215" s="228"/>
      <c r="H1215" s="231">
        <v>115</v>
      </c>
      <c r="I1215" s="232"/>
      <c r="J1215" s="232"/>
      <c r="K1215" s="228"/>
      <c r="L1215" s="228"/>
      <c r="M1215" s="233"/>
      <c r="N1215" s="234"/>
      <c r="O1215" s="235"/>
      <c r="P1215" s="235"/>
      <c r="Q1215" s="235"/>
      <c r="R1215" s="235"/>
      <c r="S1215" s="235"/>
      <c r="T1215" s="235"/>
      <c r="U1215" s="235"/>
      <c r="V1215" s="235"/>
      <c r="W1215" s="235"/>
      <c r="X1215" s="235"/>
      <c r="Y1215" s="236"/>
      <c r="Z1215" s="13"/>
      <c r="AA1215" s="13"/>
      <c r="AB1215" s="13"/>
      <c r="AC1215" s="13"/>
      <c r="AD1215" s="13"/>
      <c r="AE1215" s="13"/>
      <c r="AT1215" s="237" t="s">
        <v>177</v>
      </c>
      <c r="AU1215" s="237" t="s">
        <v>87</v>
      </c>
      <c r="AV1215" s="13" t="s">
        <v>87</v>
      </c>
      <c r="AW1215" s="13" t="s">
        <v>5</v>
      </c>
      <c r="AX1215" s="13" t="s">
        <v>77</v>
      </c>
      <c r="AY1215" s="237" t="s">
        <v>162</v>
      </c>
    </row>
    <row r="1216" s="13" customFormat="1">
      <c r="A1216" s="13"/>
      <c r="B1216" s="227"/>
      <c r="C1216" s="228"/>
      <c r="D1216" s="219" t="s">
        <v>177</v>
      </c>
      <c r="E1216" s="229" t="s">
        <v>20</v>
      </c>
      <c r="F1216" s="230" t="s">
        <v>1379</v>
      </c>
      <c r="G1216" s="228"/>
      <c r="H1216" s="231">
        <v>118.23</v>
      </c>
      <c r="I1216" s="232"/>
      <c r="J1216" s="232"/>
      <c r="K1216" s="228"/>
      <c r="L1216" s="228"/>
      <c r="M1216" s="233"/>
      <c r="N1216" s="234"/>
      <c r="O1216" s="235"/>
      <c r="P1216" s="235"/>
      <c r="Q1216" s="235"/>
      <c r="R1216" s="235"/>
      <c r="S1216" s="235"/>
      <c r="T1216" s="235"/>
      <c r="U1216" s="235"/>
      <c r="V1216" s="235"/>
      <c r="W1216" s="235"/>
      <c r="X1216" s="235"/>
      <c r="Y1216" s="236"/>
      <c r="Z1216" s="13"/>
      <c r="AA1216" s="13"/>
      <c r="AB1216" s="13"/>
      <c r="AC1216" s="13"/>
      <c r="AD1216" s="13"/>
      <c r="AE1216" s="13"/>
      <c r="AT1216" s="237" t="s">
        <v>177</v>
      </c>
      <c r="AU1216" s="237" t="s">
        <v>87</v>
      </c>
      <c r="AV1216" s="13" t="s">
        <v>87</v>
      </c>
      <c r="AW1216" s="13" t="s">
        <v>5</v>
      </c>
      <c r="AX1216" s="13" t="s">
        <v>77</v>
      </c>
      <c r="AY1216" s="237" t="s">
        <v>162</v>
      </c>
    </row>
    <row r="1217" s="15" customFormat="1">
      <c r="A1217" s="15"/>
      <c r="B1217" s="248"/>
      <c r="C1217" s="249"/>
      <c r="D1217" s="219" t="s">
        <v>177</v>
      </c>
      <c r="E1217" s="250" t="s">
        <v>20</v>
      </c>
      <c r="F1217" s="251" t="s">
        <v>195</v>
      </c>
      <c r="G1217" s="249"/>
      <c r="H1217" s="252">
        <v>233.22999999999999</v>
      </c>
      <c r="I1217" s="253"/>
      <c r="J1217" s="253"/>
      <c r="K1217" s="249"/>
      <c r="L1217" s="249"/>
      <c r="M1217" s="254"/>
      <c r="N1217" s="255"/>
      <c r="O1217" s="256"/>
      <c r="P1217" s="256"/>
      <c r="Q1217" s="256"/>
      <c r="R1217" s="256"/>
      <c r="S1217" s="256"/>
      <c r="T1217" s="256"/>
      <c r="U1217" s="256"/>
      <c r="V1217" s="256"/>
      <c r="W1217" s="256"/>
      <c r="X1217" s="256"/>
      <c r="Y1217" s="257"/>
      <c r="Z1217" s="15"/>
      <c r="AA1217" s="15"/>
      <c r="AB1217" s="15"/>
      <c r="AC1217" s="15"/>
      <c r="AD1217" s="15"/>
      <c r="AE1217" s="15"/>
      <c r="AT1217" s="258" t="s">
        <v>177</v>
      </c>
      <c r="AU1217" s="258" t="s">
        <v>87</v>
      </c>
      <c r="AV1217" s="15" t="s">
        <v>169</v>
      </c>
      <c r="AW1217" s="15" t="s">
        <v>5</v>
      </c>
      <c r="AX1217" s="15" t="s">
        <v>85</v>
      </c>
      <c r="AY1217" s="258" t="s">
        <v>162</v>
      </c>
    </row>
    <row r="1218" s="2" customFormat="1" ht="24.15" customHeight="1">
      <c r="A1218" s="40"/>
      <c r="B1218" s="41"/>
      <c r="C1218" s="205" t="s">
        <v>1380</v>
      </c>
      <c r="D1218" s="205" t="s">
        <v>164</v>
      </c>
      <c r="E1218" s="206" t="s">
        <v>1381</v>
      </c>
      <c r="F1218" s="207" t="s">
        <v>1382</v>
      </c>
      <c r="G1218" s="208" t="s">
        <v>90</v>
      </c>
      <c r="H1218" s="209">
        <v>212.52000000000001</v>
      </c>
      <c r="I1218" s="210"/>
      <c r="J1218" s="210"/>
      <c r="K1218" s="211">
        <f>ROUND(P1218*H1218,2)</f>
        <v>0</v>
      </c>
      <c r="L1218" s="207" t="s">
        <v>168</v>
      </c>
      <c r="M1218" s="46"/>
      <c r="N1218" s="212" t="s">
        <v>20</v>
      </c>
      <c r="O1218" s="213" t="s">
        <v>46</v>
      </c>
      <c r="P1218" s="214">
        <f>I1218+J1218</f>
        <v>0</v>
      </c>
      <c r="Q1218" s="214">
        <f>ROUND(I1218*H1218,2)</f>
        <v>0</v>
      </c>
      <c r="R1218" s="214">
        <f>ROUND(J1218*H1218,2)</f>
        <v>0</v>
      </c>
      <c r="S1218" s="86"/>
      <c r="T1218" s="215">
        <f>S1218*H1218</f>
        <v>0</v>
      </c>
      <c r="U1218" s="215">
        <v>1.0000000000000001E-05</v>
      </c>
      <c r="V1218" s="215">
        <f>U1218*H1218</f>
        <v>0.0021252000000000003</v>
      </c>
      <c r="W1218" s="215">
        <v>0</v>
      </c>
      <c r="X1218" s="215">
        <f>W1218*H1218</f>
        <v>0</v>
      </c>
      <c r="Y1218" s="216" t="s">
        <v>20</v>
      </c>
      <c r="Z1218" s="40"/>
      <c r="AA1218" s="40"/>
      <c r="AB1218" s="40"/>
      <c r="AC1218" s="40"/>
      <c r="AD1218" s="40"/>
      <c r="AE1218" s="40"/>
      <c r="AR1218" s="217" t="s">
        <v>290</v>
      </c>
      <c r="AT1218" s="217" t="s">
        <v>164</v>
      </c>
      <c r="AU1218" s="217" t="s">
        <v>87</v>
      </c>
      <c r="AY1218" s="19" t="s">
        <v>162</v>
      </c>
      <c r="BE1218" s="218">
        <f>IF(O1218="základní",K1218,0)</f>
        <v>0</v>
      </c>
      <c r="BF1218" s="218">
        <f>IF(O1218="snížená",K1218,0)</f>
        <v>0</v>
      </c>
      <c r="BG1218" s="218">
        <f>IF(O1218="zákl. přenesená",K1218,0)</f>
        <v>0</v>
      </c>
      <c r="BH1218" s="218">
        <f>IF(O1218="sníž. přenesená",K1218,0)</f>
        <v>0</v>
      </c>
      <c r="BI1218" s="218">
        <f>IF(O1218="nulová",K1218,0)</f>
        <v>0</v>
      </c>
      <c r="BJ1218" s="19" t="s">
        <v>85</v>
      </c>
      <c r="BK1218" s="218">
        <f>ROUND(P1218*H1218,2)</f>
        <v>0</v>
      </c>
      <c r="BL1218" s="19" t="s">
        <v>290</v>
      </c>
      <c r="BM1218" s="217" t="s">
        <v>1383</v>
      </c>
    </row>
    <row r="1219" s="2" customFormat="1">
      <c r="A1219" s="40"/>
      <c r="B1219" s="41"/>
      <c r="C1219" s="42"/>
      <c r="D1219" s="219" t="s">
        <v>171</v>
      </c>
      <c r="E1219" s="42"/>
      <c r="F1219" s="220" t="s">
        <v>1384</v>
      </c>
      <c r="G1219" s="42"/>
      <c r="H1219" s="42"/>
      <c r="I1219" s="221"/>
      <c r="J1219" s="221"/>
      <c r="K1219" s="42"/>
      <c r="L1219" s="42"/>
      <c r="M1219" s="46"/>
      <c r="N1219" s="222"/>
      <c r="O1219" s="223"/>
      <c r="P1219" s="86"/>
      <c r="Q1219" s="86"/>
      <c r="R1219" s="86"/>
      <c r="S1219" s="86"/>
      <c r="T1219" s="86"/>
      <c r="U1219" s="86"/>
      <c r="V1219" s="86"/>
      <c r="W1219" s="86"/>
      <c r="X1219" s="86"/>
      <c r="Y1219" s="87"/>
      <c r="Z1219" s="40"/>
      <c r="AA1219" s="40"/>
      <c r="AB1219" s="40"/>
      <c r="AC1219" s="40"/>
      <c r="AD1219" s="40"/>
      <c r="AE1219" s="40"/>
      <c r="AT1219" s="19" t="s">
        <v>171</v>
      </c>
      <c r="AU1219" s="19" t="s">
        <v>87</v>
      </c>
    </row>
    <row r="1220" s="2" customFormat="1">
      <c r="A1220" s="40"/>
      <c r="B1220" s="41"/>
      <c r="C1220" s="42"/>
      <c r="D1220" s="224" t="s">
        <v>173</v>
      </c>
      <c r="E1220" s="42"/>
      <c r="F1220" s="225" t="s">
        <v>1385</v>
      </c>
      <c r="G1220" s="42"/>
      <c r="H1220" s="42"/>
      <c r="I1220" s="221"/>
      <c r="J1220" s="221"/>
      <c r="K1220" s="42"/>
      <c r="L1220" s="42"/>
      <c r="M1220" s="46"/>
      <c r="N1220" s="222"/>
      <c r="O1220" s="223"/>
      <c r="P1220" s="86"/>
      <c r="Q1220" s="86"/>
      <c r="R1220" s="86"/>
      <c r="S1220" s="86"/>
      <c r="T1220" s="86"/>
      <c r="U1220" s="86"/>
      <c r="V1220" s="86"/>
      <c r="W1220" s="86"/>
      <c r="X1220" s="86"/>
      <c r="Y1220" s="87"/>
      <c r="Z1220" s="40"/>
      <c r="AA1220" s="40"/>
      <c r="AB1220" s="40"/>
      <c r="AC1220" s="40"/>
      <c r="AD1220" s="40"/>
      <c r="AE1220" s="40"/>
      <c r="AT1220" s="19" t="s">
        <v>173</v>
      </c>
      <c r="AU1220" s="19" t="s">
        <v>87</v>
      </c>
    </row>
    <row r="1221" s="2" customFormat="1">
      <c r="A1221" s="40"/>
      <c r="B1221" s="41"/>
      <c r="C1221" s="42"/>
      <c r="D1221" s="219" t="s">
        <v>175</v>
      </c>
      <c r="E1221" s="42"/>
      <c r="F1221" s="226" t="s">
        <v>1171</v>
      </c>
      <c r="G1221" s="42"/>
      <c r="H1221" s="42"/>
      <c r="I1221" s="221"/>
      <c r="J1221" s="221"/>
      <c r="K1221" s="42"/>
      <c r="L1221" s="42"/>
      <c r="M1221" s="46"/>
      <c r="N1221" s="222"/>
      <c r="O1221" s="223"/>
      <c r="P1221" s="86"/>
      <c r="Q1221" s="86"/>
      <c r="R1221" s="86"/>
      <c r="S1221" s="86"/>
      <c r="T1221" s="86"/>
      <c r="U1221" s="86"/>
      <c r="V1221" s="86"/>
      <c r="W1221" s="86"/>
      <c r="X1221" s="86"/>
      <c r="Y1221" s="87"/>
      <c r="Z1221" s="40"/>
      <c r="AA1221" s="40"/>
      <c r="AB1221" s="40"/>
      <c r="AC1221" s="40"/>
      <c r="AD1221" s="40"/>
      <c r="AE1221" s="40"/>
      <c r="AT1221" s="19" t="s">
        <v>175</v>
      </c>
      <c r="AU1221" s="19" t="s">
        <v>87</v>
      </c>
    </row>
    <row r="1222" s="13" customFormat="1">
      <c r="A1222" s="13"/>
      <c r="B1222" s="227"/>
      <c r="C1222" s="228"/>
      <c r="D1222" s="219" t="s">
        <v>177</v>
      </c>
      <c r="E1222" s="229" t="s">
        <v>20</v>
      </c>
      <c r="F1222" s="230" t="s">
        <v>1386</v>
      </c>
      <c r="G1222" s="228"/>
      <c r="H1222" s="231">
        <v>106.26000000000001</v>
      </c>
      <c r="I1222" s="232"/>
      <c r="J1222" s="232"/>
      <c r="K1222" s="228"/>
      <c r="L1222" s="228"/>
      <c r="M1222" s="233"/>
      <c r="N1222" s="234"/>
      <c r="O1222" s="235"/>
      <c r="P1222" s="235"/>
      <c r="Q1222" s="235"/>
      <c r="R1222" s="235"/>
      <c r="S1222" s="235"/>
      <c r="T1222" s="235"/>
      <c r="U1222" s="235"/>
      <c r="V1222" s="235"/>
      <c r="W1222" s="235"/>
      <c r="X1222" s="235"/>
      <c r="Y1222" s="236"/>
      <c r="Z1222" s="13"/>
      <c r="AA1222" s="13"/>
      <c r="AB1222" s="13"/>
      <c r="AC1222" s="13"/>
      <c r="AD1222" s="13"/>
      <c r="AE1222" s="13"/>
      <c r="AT1222" s="237" t="s">
        <v>177</v>
      </c>
      <c r="AU1222" s="237" t="s">
        <v>87</v>
      </c>
      <c r="AV1222" s="13" t="s">
        <v>87</v>
      </c>
      <c r="AW1222" s="13" t="s">
        <v>5</v>
      </c>
      <c r="AX1222" s="13" t="s">
        <v>77</v>
      </c>
      <c r="AY1222" s="237" t="s">
        <v>162</v>
      </c>
    </row>
    <row r="1223" s="13" customFormat="1">
      <c r="A1223" s="13"/>
      <c r="B1223" s="227"/>
      <c r="C1223" s="228"/>
      <c r="D1223" s="219" t="s">
        <v>177</v>
      </c>
      <c r="E1223" s="229" t="s">
        <v>20</v>
      </c>
      <c r="F1223" s="230" t="s">
        <v>1387</v>
      </c>
      <c r="G1223" s="228"/>
      <c r="H1223" s="231">
        <v>106.26000000000001</v>
      </c>
      <c r="I1223" s="232"/>
      <c r="J1223" s="232"/>
      <c r="K1223" s="228"/>
      <c r="L1223" s="228"/>
      <c r="M1223" s="233"/>
      <c r="N1223" s="234"/>
      <c r="O1223" s="235"/>
      <c r="P1223" s="235"/>
      <c r="Q1223" s="235"/>
      <c r="R1223" s="235"/>
      <c r="S1223" s="235"/>
      <c r="T1223" s="235"/>
      <c r="U1223" s="235"/>
      <c r="V1223" s="235"/>
      <c r="W1223" s="235"/>
      <c r="X1223" s="235"/>
      <c r="Y1223" s="236"/>
      <c r="Z1223" s="13"/>
      <c r="AA1223" s="13"/>
      <c r="AB1223" s="13"/>
      <c r="AC1223" s="13"/>
      <c r="AD1223" s="13"/>
      <c r="AE1223" s="13"/>
      <c r="AT1223" s="237" t="s">
        <v>177</v>
      </c>
      <c r="AU1223" s="237" t="s">
        <v>87</v>
      </c>
      <c r="AV1223" s="13" t="s">
        <v>87</v>
      </c>
      <c r="AW1223" s="13" t="s">
        <v>5</v>
      </c>
      <c r="AX1223" s="13" t="s">
        <v>77</v>
      </c>
      <c r="AY1223" s="237" t="s">
        <v>162</v>
      </c>
    </row>
    <row r="1224" s="15" customFormat="1">
      <c r="A1224" s="15"/>
      <c r="B1224" s="248"/>
      <c r="C1224" s="249"/>
      <c r="D1224" s="219" t="s">
        <v>177</v>
      </c>
      <c r="E1224" s="250" t="s">
        <v>20</v>
      </c>
      <c r="F1224" s="251" t="s">
        <v>195</v>
      </c>
      <c r="G1224" s="249"/>
      <c r="H1224" s="252">
        <v>212.52000000000001</v>
      </c>
      <c r="I1224" s="253"/>
      <c r="J1224" s="253"/>
      <c r="K1224" s="249"/>
      <c r="L1224" s="249"/>
      <c r="M1224" s="254"/>
      <c r="N1224" s="255"/>
      <c r="O1224" s="256"/>
      <c r="P1224" s="256"/>
      <c r="Q1224" s="256"/>
      <c r="R1224" s="256"/>
      <c r="S1224" s="256"/>
      <c r="T1224" s="256"/>
      <c r="U1224" s="256"/>
      <c r="V1224" s="256"/>
      <c r="W1224" s="256"/>
      <c r="X1224" s="256"/>
      <c r="Y1224" s="257"/>
      <c r="Z1224" s="15"/>
      <c r="AA1224" s="15"/>
      <c r="AB1224" s="15"/>
      <c r="AC1224" s="15"/>
      <c r="AD1224" s="15"/>
      <c r="AE1224" s="15"/>
      <c r="AT1224" s="258" t="s">
        <v>177</v>
      </c>
      <c r="AU1224" s="258" t="s">
        <v>87</v>
      </c>
      <c r="AV1224" s="15" t="s">
        <v>169</v>
      </c>
      <c r="AW1224" s="15" t="s">
        <v>5</v>
      </c>
      <c r="AX1224" s="15" t="s">
        <v>85</v>
      </c>
      <c r="AY1224" s="258" t="s">
        <v>162</v>
      </c>
    </row>
    <row r="1225" s="2" customFormat="1" ht="24.15" customHeight="1">
      <c r="A1225" s="40"/>
      <c r="B1225" s="41"/>
      <c r="C1225" s="205" t="s">
        <v>1388</v>
      </c>
      <c r="D1225" s="205" t="s">
        <v>164</v>
      </c>
      <c r="E1225" s="206" t="s">
        <v>1389</v>
      </c>
      <c r="F1225" s="207" t="s">
        <v>1390</v>
      </c>
      <c r="G1225" s="208" t="s">
        <v>90</v>
      </c>
      <c r="H1225" s="209">
        <v>1171</v>
      </c>
      <c r="I1225" s="210"/>
      <c r="J1225" s="210"/>
      <c r="K1225" s="211">
        <f>ROUND(P1225*H1225,2)</f>
        <v>0</v>
      </c>
      <c r="L1225" s="207" t="s">
        <v>168</v>
      </c>
      <c r="M1225" s="46"/>
      <c r="N1225" s="212" t="s">
        <v>20</v>
      </c>
      <c r="O1225" s="213" t="s">
        <v>46</v>
      </c>
      <c r="P1225" s="214">
        <f>I1225+J1225</f>
        <v>0</v>
      </c>
      <c r="Q1225" s="214">
        <f>ROUND(I1225*H1225,2)</f>
        <v>0</v>
      </c>
      <c r="R1225" s="214">
        <f>ROUND(J1225*H1225,2)</f>
        <v>0</v>
      </c>
      <c r="S1225" s="86"/>
      <c r="T1225" s="215">
        <f>S1225*H1225</f>
        <v>0</v>
      </c>
      <c r="U1225" s="215">
        <v>1.0000000000000001E-05</v>
      </c>
      <c r="V1225" s="215">
        <f>U1225*H1225</f>
        <v>0.011710000000000002</v>
      </c>
      <c r="W1225" s="215">
        <v>0</v>
      </c>
      <c r="X1225" s="215">
        <f>W1225*H1225</f>
        <v>0</v>
      </c>
      <c r="Y1225" s="216" t="s">
        <v>20</v>
      </c>
      <c r="Z1225" s="40"/>
      <c r="AA1225" s="40"/>
      <c r="AB1225" s="40"/>
      <c r="AC1225" s="40"/>
      <c r="AD1225" s="40"/>
      <c r="AE1225" s="40"/>
      <c r="AR1225" s="217" t="s">
        <v>290</v>
      </c>
      <c r="AT1225" s="217" t="s">
        <v>164</v>
      </c>
      <c r="AU1225" s="217" t="s">
        <v>87</v>
      </c>
      <c r="AY1225" s="19" t="s">
        <v>162</v>
      </c>
      <c r="BE1225" s="218">
        <f>IF(O1225="základní",K1225,0)</f>
        <v>0</v>
      </c>
      <c r="BF1225" s="218">
        <f>IF(O1225="snížená",K1225,0)</f>
        <v>0</v>
      </c>
      <c r="BG1225" s="218">
        <f>IF(O1225="zákl. přenesená",K1225,0)</f>
        <v>0</v>
      </c>
      <c r="BH1225" s="218">
        <f>IF(O1225="sníž. přenesená",K1225,0)</f>
        <v>0</v>
      </c>
      <c r="BI1225" s="218">
        <f>IF(O1225="nulová",K1225,0)</f>
        <v>0</v>
      </c>
      <c r="BJ1225" s="19" t="s">
        <v>85</v>
      </c>
      <c r="BK1225" s="218">
        <f>ROUND(P1225*H1225,2)</f>
        <v>0</v>
      </c>
      <c r="BL1225" s="19" t="s">
        <v>290</v>
      </c>
      <c r="BM1225" s="217" t="s">
        <v>1391</v>
      </c>
    </row>
    <row r="1226" s="2" customFormat="1">
      <c r="A1226" s="40"/>
      <c r="B1226" s="41"/>
      <c r="C1226" s="42"/>
      <c r="D1226" s="219" t="s">
        <v>171</v>
      </c>
      <c r="E1226" s="42"/>
      <c r="F1226" s="220" t="s">
        <v>1392</v>
      </c>
      <c r="G1226" s="42"/>
      <c r="H1226" s="42"/>
      <c r="I1226" s="221"/>
      <c r="J1226" s="221"/>
      <c r="K1226" s="42"/>
      <c r="L1226" s="42"/>
      <c r="M1226" s="46"/>
      <c r="N1226" s="222"/>
      <c r="O1226" s="223"/>
      <c r="P1226" s="86"/>
      <c r="Q1226" s="86"/>
      <c r="R1226" s="86"/>
      <c r="S1226" s="86"/>
      <c r="T1226" s="86"/>
      <c r="U1226" s="86"/>
      <c r="V1226" s="86"/>
      <c r="W1226" s="86"/>
      <c r="X1226" s="86"/>
      <c r="Y1226" s="87"/>
      <c r="Z1226" s="40"/>
      <c r="AA1226" s="40"/>
      <c r="AB1226" s="40"/>
      <c r="AC1226" s="40"/>
      <c r="AD1226" s="40"/>
      <c r="AE1226" s="40"/>
      <c r="AT1226" s="19" t="s">
        <v>171</v>
      </c>
      <c r="AU1226" s="19" t="s">
        <v>87</v>
      </c>
    </row>
    <row r="1227" s="2" customFormat="1">
      <c r="A1227" s="40"/>
      <c r="B1227" s="41"/>
      <c r="C1227" s="42"/>
      <c r="D1227" s="224" t="s">
        <v>173</v>
      </c>
      <c r="E1227" s="42"/>
      <c r="F1227" s="225" t="s">
        <v>1393</v>
      </c>
      <c r="G1227" s="42"/>
      <c r="H1227" s="42"/>
      <c r="I1227" s="221"/>
      <c r="J1227" s="221"/>
      <c r="K1227" s="42"/>
      <c r="L1227" s="42"/>
      <c r="M1227" s="46"/>
      <c r="N1227" s="222"/>
      <c r="O1227" s="223"/>
      <c r="P1227" s="86"/>
      <c r="Q1227" s="86"/>
      <c r="R1227" s="86"/>
      <c r="S1227" s="86"/>
      <c r="T1227" s="86"/>
      <c r="U1227" s="86"/>
      <c r="V1227" s="86"/>
      <c r="W1227" s="86"/>
      <c r="X1227" s="86"/>
      <c r="Y1227" s="87"/>
      <c r="Z1227" s="40"/>
      <c r="AA1227" s="40"/>
      <c r="AB1227" s="40"/>
      <c r="AC1227" s="40"/>
      <c r="AD1227" s="40"/>
      <c r="AE1227" s="40"/>
      <c r="AT1227" s="19" t="s">
        <v>173</v>
      </c>
      <c r="AU1227" s="19" t="s">
        <v>87</v>
      </c>
    </row>
    <row r="1228" s="2" customFormat="1">
      <c r="A1228" s="40"/>
      <c r="B1228" s="41"/>
      <c r="C1228" s="42"/>
      <c r="D1228" s="219" t="s">
        <v>175</v>
      </c>
      <c r="E1228" s="42"/>
      <c r="F1228" s="226" t="s">
        <v>1171</v>
      </c>
      <c r="G1228" s="42"/>
      <c r="H1228" s="42"/>
      <c r="I1228" s="221"/>
      <c r="J1228" s="221"/>
      <c r="K1228" s="42"/>
      <c r="L1228" s="42"/>
      <c r="M1228" s="46"/>
      <c r="N1228" s="222"/>
      <c r="O1228" s="223"/>
      <c r="P1228" s="86"/>
      <c r="Q1228" s="86"/>
      <c r="R1228" s="86"/>
      <c r="S1228" s="86"/>
      <c r="T1228" s="86"/>
      <c r="U1228" s="86"/>
      <c r="V1228" s="86"/>
      <c r="W1228" s="86"/>
      <c r="X1228" s="86"/>
      <c r="Y1228" s="87"/>
      <c r="Z1228" s="40"/>
      <c r="AA1228" s="40"/>
      <c r="AB1228" s="40"/>
      <c r="AC1228" s="40"/>
      <c r="AD1228" s="40"/>
      <c r="AE1228" s="40"/>
      <c r="AT1228" s="19" t="s">
        <v>175</v>
      </c>
      <c r="AU1228" s="19" t="s">
        <v>87</v>
      </c>
    </row>
    <row r="1229" s="13" customFormat="1">
      <c r="A1229" s="13"/>
      <c r="B1229" s="227"/>
      <c r="C1229" s="228"/>
      <c r="D1229" s="219" t="s">
        <v>177</v>
      </c>
      <c r="E1229" s="229" t="s">
        <v>20</v>
      </c>
      <c r="F1229" s="230" t="s">
        <v>1394</v>
      </c>
      <c r="G1229" s="228"/>
      <c r="H1229" s="231">
        <v>718.79999999999995</v>
      </c>
      <c r="I1229" s="232"/>
      <c r="J1229" s="232"/>
      <c r="K1229" s="228"/>
      <c r="L1229" s="228"/>
      <c r="M1229" s="233"/>
      <c r="N1229" s="234"/>
      <c r="O1229" s="235"/>
      <c r="P1229" s="235"/>
      <c r="Q1229" s="235"/>
      <c r="R1229" s="235"/>
      <c r="S1229" s="235"/>
      <c r="T1229" s="235"/>
      <c r="U1229" s="235"/>
      <c r="V1229" s="235"/>
      <c r="W1229" s="235"/>
      <c r="X1229" s="235"/>
      <c r="Y1229" s="236"/>
      <c r="Z1229" s="13"/>
      <c r="AA1229" s="13"/>
      <c r="AB1229" s="13"/>
      <c r="AC1229" s="13"/>
      <c r="AD1229" s="13"/>
      <c r="AE1229" s="13"/>
      <c r="AT1229" s="237" t="s">
        <v>177</v>
      </c>
      <c r="AU1229" s="237" t="s">
        <v>87</v>
      </c>
      <c r="AV1229" s="13" t="s">
        <v>87</v>
      </c>
      <c r="AW1229" s="13" t="s">
        <v>5</v>
      </c>
      <c r="AX1229" s="13" t="s">
        <v>77</v>
      </c>
      <c r="AY1229" s="237" t="s">
        <v>162</v>
      </c>
    </row>
    <row r="1230" s="13" customFormat="1">
      <c r="A1230" s="13"/>
      <c r="B1230" s="227"/>
      <c r="C1230" s="228"/>
      <c r="D1230" s="219" t="s">
        <v>177</v>
      </c>
      <c r="E1230" s="229" t="s">
        <v>20</v>
      </c>
      <c r="F1230" s="230" t="s">
        <v>1395</v>
      </c>
      <c r="G1230" s="228"/>
      <c r="H1230" s="231">
        <v>601.20000000000005</v>
      </c>
      <c r="I1230" s="232"/>
      <c r="J1230" s="232"/>
      <c r="K1230" s="228"/>
      <c r="L1230" s="228"/>
      <c r="M1230" s="233"/>
      <c r="N1230" s="234"/>
      <c r="O1230" s="235"/>
      <c r="P1230" s="235"/>
      <c r="Q1230" s="235"/>
      <c r="R1230" s="235"/>
      <c r="S1230" s="235"/>
      <c r="T1230" s="235"/>
      <c r="U1230" s="235"/>
      <c r="V1230" s="235"/>
      <c r="W1230" s="235"/>
      <c r="X1230" s="235"/>
      <c r="Y1230" s="236"/>
      <c r="Z1230" s="13"/>
      <c r="AA1230" s="13"/>
      <c r="AB1230" s="13"/>
      <c r="AC1230" s="13"/>
      <c r="AD1230" s="13"/>
      <c r="AE1230" s="13"/>
      <c r="AT1230" s="237" t="s">
        <v>177</v>
      </c>
      <c r="AU1230" s="237" t="s">
        <v>87</v>
      </c>
      <c r="AV1230" s="13" t="s">
        <v>87</v>
      </c>
      <c r="AW1230" s="13" t="s">
        <v>5</v>
      </c>
      <c r="AX1230" s="13" t="s">
        <v>77</v>
      </c>
      <c r="AY1230" s="237" t="s">
        <v>162</v>
      </c>
    </row>
    <row r="1231" s="13" customFormat="1">
      <c r="A1231" s="13"/>
      <c r="B1231" s="227"/>
      <c r="C1231" s="228"/>
      <c r="D1231" s="219" t="s">
        <v>177</v>
      </c>
      <c r="E1231" s="229" t="s">
        <v>20</v>
      </c>
      <c r="F1231" s="230" t="s">
        <v>1396</v>
      </c>
      <c r="G1231" s="228"/>
      <c r="H1231" s="231">
        <v>-149</v>
      </c>
      <c r="I1231" s="232"/>
      <c r="J1231" s="232"/>
      <c r="K1231" s="228"/>
      <c r="L1231" s="228"/>
      <c r="M1231" s="233"/>
      <c r="N1231" s="234"/>
      <c r="O1231" s="235"/>
      <c r="P1231" s="235"/>
      <c r="Q1231" s="235"/>
      <c r="R1231" s="235"/>
      <c r="S1231" s="235"/>
      <c r="T1231" s="235"/>
      <c r="U1231" s="235"/>
      <c r="V1231" s="235"/>
      <c r="W1231" s="235"/>
      <c r="X1231" s="235"/>
      <c r="Y1231" s="236"/>
      <c r="Z1231" s="13"/>
      <c r="AA1231" s="13"/>
      <c r="AB1231" s="13"/>
      <c r="AC1231" s="13"/>
      <c r="AD1231" s="13"/>
      <c r="AE1231" s="13"/>
      <c r="AT1231" s="237" t="s">
        <v>177</v>
      </c>
      <c r="AU1231" s="237" t="s">
        <v>87</v>
      </c>
      <c r="AV1231" s="13" t="s">
        <v>87</v>
      </c>
      <c r="AW1231" s="13" t="s">
        <v>5</v>
      </c>
      <c r="AX1231" s="13" t="s">
        <v>77</v>
      </c>
      <c r="AY1231" s="237" t="s">
        <v>162</v>
      </c>
    </row>
    <row r="1232" s="15" customFormat="1">
      <c r="A1232" s="15"/>
      <c r="B1232" s="248"/>
      <c r="C1232" s="249"/>
      <c r="D1232" s="219" t="s">
        <v>177</v>
      </c>
      <c r="E1232" s="250" t="s">
        <v>20</v>
      </c>
      <c r="F1232" s="251" t="s">
        <v>195</v>
      </c>
      <c r="G1232" s="249"/>
      <c r="H1232" s="252">
        <v>1171</v>
      </c>
      <c r="I1232" s="253"/>
      <c r="J1232" s="253"/>
      <c r="K1232" s="249"/>
      <c r="L1232" s="249"/>
      <c r="M1232" s="254"/>
      <c r="N1232" s="255"/>
      <c r="O1232" s="256"/>
      <c r="P1232" s="256"/>
      <c r="Q1232" s="256"/>
      <c r="R1232" s="256"/>
      <c r="S1232" s="256"/>
      <c r="T1232" s="256"/>
      <c r="U1232" s="256"/>
      <c r="V1232" s="256"/>
      <c r="W1232" s="256"/>
      <c r="X1232" s="256"/>
      <c r="Y1232" s="257"/>
      <c r="Z1232" s="15"/>
      <c r="AA1232" s="15"/>
      <c r="AB1232" s="15"/>
      <c r="AC1232" s="15"/>
      <c r="AD1232" s="15"/>
      <c r="AE1232" s="15"/>
      <c r="AT1232" s="258" t="s">
        <v>177</v>
      </c>
      <c r="AU1232" s="258" t="s">
        <v>87</v>
      </c>
      <c r="AV1232" s="15" t="s">
        <v>169</v>
      </c>
      <c r="AW1232" s="15" t="s">
        <v>5</v>
      </c>
      <c r="AX1232" s="15" t="s">
        <v>85</v>
      </c>
      <c r="AY1232" s="258" t="s">
        <v>162</v>
      </c>
    </row>
    <row r="1233" s="2" customFormat="1" ht="24.15" customHeight="1">
      <c r="A1233" s="40"/>
      <c r="B1233" s="41"/>
      <c r="C1233" s="205" t="s">
        <v>1397</v>
      </c>
      <c r="D1233" s="205" t="s">
        <v>164</v>
      </c>
      <c r="E1233" s="206" t="s">
        <v>1398</v>
      </c>
      <c r="F1233" s="207" t="s">
        <v>1399</v>
      </c>
      <c r="G1233" s="208" t="s">
        <v>90</v>
      </c>
      <c r="H1233" s="209">
        <v>146</v>
      </c>
      <c r="I1233" s="210"/>
      <c r="J1233" s="210"/>
      <c r="K1233" s="211">
        <f>ROUND(P1233*H1233,2)</f>
        <v>0</v>
      </c>
      <c r="L1233" s="207" t="s">
        <v>168</v>
      </c>
      <c r="M1233" s="46"/>
      <c r="N1233" s="212" t="s">
        <v>20</v>
      </c>
      <c r="O1233" s="213" t="s">
        <v>46</v>
      </c>
      <c r="P1233" s="214">
        <f>I1233+J1233</f>
        <v>0</v>
      </c>
      <c r="Q1233" s="214">
        <f>ROUND(I1233*H1233,2)</f>
        <v>0</v>
      </c>
      <c r="R1233" s="214">
        <f>ROUND(J1233*H1233,2)</f>
        <v>0</v>
      </c>
      <c r="S1233" s="86"/>
      <c r="T1233" s="215">
        <f>S1233*H1233</f>
        <v>0</v>
      </c>
      <c r="U1233" s="215">
        <v>1.0000000000000001E-05</v>
      </c>
      <c r="V1233" s="215">
        <f>U1233*H1233</f>
        <v>0.0014600000000000001</v>
      </c>
      <c r="W1233" s="215">
        <v>0</v>
      </c>
      <c r="X1233" s="215">
        <f>W1233*H1233</f>
        <v>0</v>
      </c>
      <c r="Y1233" s="216" t="s">
        <v>20</v>
      </c>
      <c r="Z1233" s="40"/>
      <c r="AA1233" s="40"/>
      <c r="AB1233" s="40"/>
      <c r="AC1233" s="40"/>
      <c r="AD1233" s="40"/>
      <c r="AE1233" s="40"/>
      <c r="AR1233" s="217" t="s">
        <v>290</v>
      </c>
      <c r="AT1233" s="217" t="s">
        <v>164</v>
      </c>
      <c r="AU1233" s="217" t="s">
        <v>87</v>
      </c>
      <c r="AY1233" s="19" t="s">
        <v>162</v>
      </c>
      <c r="BE1233" s="218">
        <f>IF(O1233="základní",K1233,0)</f>
        <v>0</v>
      </c>
      <c r="BF1233" s="218">
        <f>IF(O1233="snížená",K1233,0)</f>
        <v>0</v>
      </c>
      <c r="BG1233" s="218">
        <f>IF(O1233="zákl. přenesená",K1233,0)</f>
        <v>0</v>
      </c>
      <c r="BH1233" s="218">
        <f>IF(O1233="sníž. přenesená",K1233,0)</f>
        <v>0</v>
      </c>
      <c r="BI1233" s="218">
        <f>IF(O1233="nulová",K1233,0)</f>
        <v>0</v>
      </c>
      <c r="BJ1233" s="19" t="s">
        <v>85</v>
      </c>
      <c r="BK1233" s="218">
        <f>ROUND(P1233*H1233,2)</f>
        <v>0</v>
      </c>
      <c r="BL1233" s="19" t="s">
        <v>290</v>
      </c>
      <c r="BM1233" s="217" t="s">
        <v>1400</v>
      </c>
    </row>
    <row r="1234" s="2" customFormat="1">
      <c r="A1234" s="40"/>
      <c r="B1234" s="41"/>
      <c r="C1234" s="42"/>
      <c r="D1234" s="219" t="s">
        <v>171</v>
      </c>
      <c r="E1234" s="42"/>
      <c r="F1234" s="220" t="s">
        <v>1401</v>
      </c>
      <c r="G1234" s="42"/>
      <c r="H1234" s="42"/>
      <c r="I1234" s="221"/>
      <c r="J1234" s="221"/>
      <c r="K1234" s="42"/>
      <c r="L1234" s="42"/>
      <c r="M1234" s="46"/>
      <c r="N1234" s="222"/>
      <c r="O1234" s="223"/>
      <c r="P1234" s="86"/>
      <c r="Q1234" s="86"/>
      <c r="R1234" s="86"/>
      <c r="S1234" s="86"/>
      <c r="T1234" s="86"/>
      <c r="U1234" s="86"/>
      <c r="V1234" s="86"/>
      <c r="W1234" s="86"/>
      <c r="X1234" s="86"/>
      <c r="Y1234" s="87"/>
      <c r="Z1234" s="40"/>
      <c r="AA1234" s="40"/>
      <c r="AB1234" s="40"/>
      <c r="AC1234" s="40"/>
      <c r="AD1234" s="40"/>
      <c r="AE1234" s="40"/>
      <c r="AT1234" s="19" t="s">
        <v>171</v>
      </c>
      <c r="AU1234" s="19" t="s">
        <v>87</v>
      </c>
    </row>
    <row r="1235" s="2" customFormat="1">
      <c r="A1235" s="40"/>
      <c r="B1235" s="41"/>
      <c r="C1235" s="42"/>
      <c r="D1235" s="224" t="s">
        <v>173</v>
      </c>
      <c r="E1235" s="42"/>
      <c r="F1235" s="225" t="s">
        <v>1402</v>
      </c>
      <c r="G1235" s="42"/>
      <c r="H1235" s="42"/>
      <c r="I1235" s="221"/>
      <c r="J1235" s="221"/>
      <c r="K1235" s="42"/>
      <c r="L1235" s="42"/>
      <c r="M1235" s="46"/>
      <c r="N1235" s="222"/>
      <c r="O1235" s="223"/>
      <c r="P1235" s="86"/>
      <c r="Q1235" s="86"/>
      <c r="R1235" s="86"/>
      <c r="S1235" s="86"/>
      <c r="T1235" s="86"/>
      <c r="U1235" s="86"/>
      <c r="V1235" s="86"/>
      <c r="W1235" s="86"/>
      <c r="X1235" s="86"/>
      <c r="Y1235" s="87"/>
      <c r="Z1235" s="40"/>
      <c r="AA1235" s="40"/>
      <c r="AB1235" s="40"/>
      <c r="AC1235" s="40"/>
      <c r="AD1235" s="40"/>
      <c r="AE1235" s="40"/>
      <c r="AT1235" s="19" t="s">
        <v>173</v>
      </c>
      <c r="AU1235" s="19" t="s">
        <v>87</v>
      </c>
    </row>
    <row r="1236" s="2" customFormat="1">
      <c r="A1236" s="40"/>
      <c r="B1236" s="41"/>
      <c r="C1236" s="42"/>
      <c r="D1236" s="219" t="s">
        <v>175</v>
      </c>
      <c r="E1236" s="42"/>
      <c r="F1236" s="226" t="s">
        <v>1171</v>
      </c>
      <c r="G1236" s="42"/>
      <c r="H1236" s="42"/>
      <c r="I1236" s="221"/>
      <c r="J1236" s="221"/>
      <c r="K1236" s="42"/>
      <c r="L1236" s="42"/>
      <c r="M1236" s="46"/>
      <c r="N1236" s="222"/>
      <c r="O1236" s="223"/>
      <c r="P1236" s="86"/>
      <c r="Q1236" s="86"/>
      <c r="R1236" s="86"/>
      <c r="S1236" s="86"/>
      <c r="T1236" s="86"/>
      <c r="U1236" s="86"/>
      <c r="V1236" s="86"/>
      <c r="W1236" s="86"/>
      <c r="X1236" s="86"/>
      <c r="Y1236" s="87"/>
      <c r="Z1236" s="40"/>
      <c r="AA1236" s="40"/>
      <c r="AB1236" s="40"/>
      <c r="AC1236" s="40"/>
      <c r="AD1236" s="40"/>
      <c r="AE1236" s="40"/>
      <c r="AT1236" s="19" t="s">
        <v>175</v>
      </c>
      <c r="AU1236" s="19" t="s">
        <v>87</v>
      </c>
    </row>
    <row r="1237" s="13" customFormat="1">
      <c r="A1237" s="13"/>
      <c r="B1237" s="227"/>
      <c r="C1237" s="228"/>
      <c r="D1237" s="219" t="s">
        <v>177</v>
      </c>
      <c r="E1237" s="229" t="s">
        <v>20</v>
      </c>
      <c r="F1237" s="230" t="s">
        <v>1403</v>
      </c>
      <c r="G1237" s="228"/>
      <c r="H1237" s="231">
        <v>146</v>
      </c>
      <c r="I1237" s="232"/>
      <c r="J1237" s="232"/>
      <c r="K1237" s="228"/>
      <c r="L1237" s="228"/>
      <c r="M1237" s="233"/>
      <c r="N1237" s="234"/>
      <c r="O1237" s="235"/>
      <c r="P1237" s="235"/>
      <c r="Q1237" s="235"/>
      <c r="R1237" s="235"/>
      <c r="S1237" s="235"/>
      <c r="T1237" s="235"/>
      <c r="U1237" s="235"/>
      <c r="V1237" s="235"/>
      <c r="W1237" s="235"/>
      <c r="X1237" s="235"/>
      <c r="Y1237" s="236"/>
      <c r="Z1237" s="13"/>
      <c r="AA1237" s="13"/>
      <c r="AB1237" s="13"/>
      <c r="AC1237" s="13"/>
      <c r="AD1237" s="13"/>
      <c r="AE1237" s="13"/>
      <c r="AT1237" s="237" t="s">
        <v>177</v>
      </c>
      <c r="AU1237" s="237" t="s">
        <v>87</v>
      </c>
      <c r="AV1237" s="13" t="s">
        <v>87</v>
      </c>
      <c r="AW1237" s="13" t="s">
        <v>5</v>
      </c>
      <c r="AX1237" s="13" t="s">
        <v>85</v>
      </c>
      <c r="AY1237" s="237" t="s">
        <v>162</v>
      </c>
    </row>
    <row r="1238" s="12" customFormat="1" ht="25.92" customHeight="1">
      <c r="A1238" s="12"/>
      <c r="B1238" s="188"/>
      <c r="C1238" s="189"/>
      <c r="D1238" s="190" t="s">
        <v>76</v>
      </c>
      <c r="E1238" s="191" t="s">
        <v>1404</v>
      </c>
      <c r="F1238" s="191" t="s">
        <v>1405</v>
      </c>
      <c r="G1238" s="189"/>
      <c r="H1238" s="189"/>
      <c r="I1238" s="192"/>
      <c r="J1238" s="192"/>
      <c r="K1238" s="193">
        <f>BK1238</f>
        <v>0</v>
      </c>
      <c r="L1238" s="189"/>
      <c r="M1238" s="194"/>
      <c r="N1238" s="195"/>
      <c r="O1238" s="196"/>
      <c r="P1238" s="196"/>
      <c r="Q1238" s="197">
        <f>Q1239+Q1250+Q1254+Q1267+Q1274+Q1281</f>
        <v>0</v>
      </c>
      <c r="R1238" s="197">
        <f>R1239+R1250+R1254+R1267+R1274+R1281</f>
        <v>0</v>
      </c>
      <c r="S1238" s="196"/>
      <c r="T1238" s="198">
        <f>T1239+T1250+T1254+T1267+T1274+T1281</f>
        <v>0</v>
      </c>
      <c r="U1238" s="196"/>
      <c r="V1238" s="198">
        <f>V1239+V1250+V1254+V1267+V1274+V1281</f>
        <v>0</v>
      </c>
      <c r="W1238" s="196"/>
      <c r="X1238" s="198">
        <f>X1239+X1250+X1254+X1267+X1274+X1281</f>
        <v>0</v>
      </c>
      <c r="Y1238" s="199"/>
      <c r="Z1238" s="12"/>
      <c r="AA1238" s="12"/>
      <c r="AB1238" s="12"/>
      <c r="AC1238" s="12"/>
      <c r="AD1238" s="12"/>
      <c r="AE1238" s="12"/>
      <c r="AR1238" s="200" t="s">
        <v>201</v>
      </c>
      <c r="AT1238" s="201" t="s">
        <v>76</v>
      </c>
      <c r="AU1238" s="201" t="s">
        <v>77</v>
      </c>
      <c r="AY1238" s="200" t="s">
        <v>162</v>
      </c>
      <c r="BK1238" s="202">
        <f>BK1239+BK1250+BK1254+BK1267+BK1274+BK1281</f>
        <v>0</v>
      </c>
    </row>
    <row r="1239" s="12" customFormat="1" ht="22.8" customHeight="1">
      <c r="A1239" s="12"/>
      <c r="B1239" s="188"/>
      <c r="C1239" s="189"/>
      <c r="D1239" s="190" t="s">
        <v>76</v>
      </c>
      <c r="E1239" s="203" t="s">
        <v>1406</v>
      </c>
      <c r="F1239" s="203" t="s">
        <v>1407</v>
      </c>
      <c r="G1239" s="189"/>
      <c r="H1239" s="189"/>
      <c r="I1239" s="192"/>
      <c r="J1239" s="192"/>
      <c r="K1239" s="204">
        <f>BK1239</f>
        <v>0</v>
      </c>
      <c r="L1239" s="189"/>
      <c r="M1239" s="194"/>
      <c r="N1239" s="195"/>
      <c r="O1239" s="196"/>
      <c r="P1239" s="196"/>
      <c r="Q1239" s="197">
        <f>SUM(Q1240:Q1249)</f>
        <v>0</v>
      </c>
      <c r="R1239" s="197">
        <f>SUM(R1240:R1249)</f>
        <v>0</v>
      </c>
      <c r="S1239" s="196"/>
      <c r="T1239" s="198">
        <f>SUM(T1240:T1249)</f>
        <v>0</v>
      </c>
      <c r="U1239" s="196"/>
      <c r="V1239" s="198">
        <f>SUM(V1240:V1249)</f>
        <v>0</v>
      </c>
      <c r="W1239" s="196"/>
      <c r="X1239" s="198">
        <f>SUM(X1240:X1249)</f>
        <v>0</v>
      </c>
      <c r="Y1239" s="199"/>
      <c r="Z1239" s="12"/>
      <c r="AA1239" s="12"/>
      <c r="AB1239" s="12"/>
      <c r="AC1239" s="12"/>
      <c r="AD1239" s="12"/>
      <c r="AE1239" s="12"/>
      <c r="AR1239" s="200" t="s">
        <v>201</v>
      </c>
      <c r="AT1239" s="201" t="s">
        <v>76</v>
      </c>
      <c r="AU1239" s="201" t="s">
        <v>85</v>
      </c>
      <c r="AY1239" s="200" t="s">
        <v>162</v>
      </c>
      <c r="BK1239" s="202">
        <f>SUM(BK1240:BK1249)</f>
        <v>0</v>
      </c>
    </row>
    <row r="1240" s="2" customFormat="1" ht="16.5" customHeight="1">
      <c r="A1240" s="40"/>
      <c r="B1240" s="41"/>
      <c r="C1240" s="205" t="s">
        <v>1408</v>
      </c>
      <c r="D1240" s="205" t="s">
        <v>164</v>
      </c>
      <c r="E1240" s="206" t="s">
        <v>1409</v>
      </c>
      <c r="F1240" s="207" t="s">
        <v>1410</v>
      </c>
      <c r="G1240" s="208" t="s">
        <v>550</v>
      </c>
      <c r="H1240" s="209">
        <v>1</v>
      </c>
      <c r="I1240" s="210"/>
      <c r="J1240" s="210"/>
      <c r="K1240" s="211">
        <f>ROUND(P1240*H1240,2)</f>
        <v>0</v>
      </c>
      <c r="L1240" s="207" t="s">
        <v>20</v>
      </c>
      <c r="M1240" s="46"/>
      <c r="N1240" s="212" t="s">
        <v>20</v>
      </c>
      <c r="O1240" s="213" t="s">
        <v>46</v>
      </c>
      <c r="P1240" s="214">
        <f>I1240+J1240</f>
        <v>0</v>
      </c>
      <c r="Q1240" s="214">
        <f>ROUND(I1240*H1240,2)</f>
        <v>0</v>
      </c>
      <c r="R1240" s="214">
        <f>ROUND(J1240*H1240,2)</f>
        <v>0</v>
      </c>
      <c r="S1240" s="86"/>
      <c r="T1240" s="215">
        <f>S1240*H1240</f>
        <v>0</v>
      </c>
      <c r="U1240" s="215">
        <v>0</v>
      </c>
      <c r="V1240" s="215">
        <f>U1240*H1240</f>
        <v>0</v>
      </c>
      <c r="W1240" s="215">
        <v>0</v>
      </c>
      <c r="X1240" s="215">
        <f>W1240*H1240</f>
        <v>0</v>
      </c>
      <c r="Y1240" s="216" t="s">
        <v>20</v>
      </c>
      <c r="Z1240" s="40"/>
      <c r="AA1240" s="40"/>
      <c r="AB1240" s="40"/>
      <c r="AC1240" s="40"/>
      <c r="AD1240" s="40"/>
      <c r="AE1240" s="40"/>
      <c r="AR1240" s="217" t="s">
        <v>1411</v>
      </c>
      <c r="AT1240" s="217" t="s">
        <v>164</v>
      </c>
      <c r="AU1240" s="217" t="s">
        <v>87</v>
      </c>
      <c r="AY1240" s="19" t="s">
        <v>162</v>
      </c>
      <c r="BE1240" s="218">
        <f>IF(O1240="základní",K1240,0)</f>
        <v>0</v>
      </c>
      <c r="BF1240" s="218">
        <f>IF(O1240="snížená",K1240,0)</f>
        <v>0</v>
      </c>
      <c r="BG1240" s="218">
        <f>IF(O1240="zákl. přenesená",K1240,0)</f>
        <v>0</v>
      </c>
      <c r="BH1240" s="218">
        <f>IF(O1240="sníž. přenesená",K1240,0)</f>
        <v>0</v>
      </c>
      <c r="BI1240" s="218">
        <f>IF(O1240="nulová",K1240,0)</f>
        <v>0</v>
      </c>
      <c r="BJ1240" s="19" t="s">
        <v>85</v>
      </c>
      <c r="BK1240" s="218">
        <f>ROUND(P1240*H1240,2)</f>
        <v>0</v>
      </c>
      <c r="BL1240" s="19" t="s">
        <v>1411</v>
      </c>
      <c r="BM1240" s="217" t="s">
        <v>1412</v>
      </c>
    </row>
    <row r="1241" s="2" customFormat="1">
      <c r="A1241" s="40"/>
      <c r="B1241" s="41"/>
      <c r="C1241" s="42"/>
      <c r="D1241" s="219" t="s">
        <v>171</v>
      </c>
      <c r="E1241" s="42"/>
      <c r="F1241" s="220" t="s">
        <v>1413</v>
      </c>
      <c r="G1241" s="42"/>
      <c r="H1241" s="42"/>
      <c r="I1241" s="221"/>
      <c r="J1241" s="221"/>
      <c r="K1241" s="42"/>
      <c r="L1241" s="42"/>
      <c r="M1241" s="46"/>
      <c r="N1241" s="222"/>
      <c r="O1241" s="223"/>
      <c r="P1241" s="86"/>
      <c r="Q1241" s="86"/>
      <c r="R1241" s="86"/>
      <c r="S1241" s="86"/>
      <c r="T1241" s="86"/>
      <c r="U1241" s="86"/>
      <c r="V1241" s="86"/>
      <c r="W1241" s="86"/>
      <c r="X1241" s="86"/>
      <c r="Y1241" s="87"/>
      <c r="Z1241" s="40"/>
      <c r="AA1241" s="40"/>
      <c r="AB1241" s="40"/>
      <c r="AC1241" s="40"/>
      <c r="AD1241" s="40"/>
      <c r="AE1241" s="40"/>
      <c r="AT1241" s="19" t="s">
        <v>171</v>
      </c>
      <c r="AU1241" s="19" t="s">
        <v>87</v>
      </c>
    </row>
    <row r="1242" s="2" customFormat="1" ht="24.15" customHeight="1">
      <c r="A1242" s="40"/>
      <c r="B1242" s="41"/>
      <c r="C1242" s="205" t="s">
        <v>1414</v>
      </c>
      <c r="D1242" s="205" t="s">
        <v>164</v>
      </c>
      <c r="E1242" s="206" t="s">
        <v>1415</v>
      </c>
      <c r="F1242" s="207" t="s">
        <v>1416</v>
      </c>
      <c r="G1242" s="208" t="s">
        <v>550</v>
      </c>
      <c r="H1242" s="209">
        <v>1</v>
      </c>
      <c r="I1242" s="210"/>
      <c r="J1242" s="210"/>
      <c r="K1242" s="211">
        <f>ROUND(P1242*H1242,2)</f>
        <v>0</v>
      </c>
      <c r="L1242" s="207" t="s">
        <v>168</v>
      </c>
      <c r="M1242" s="46"/>
      <c r="N1242" s="212" t="s">
        <v>20</v>
      </c>
      <c r="O1242" s="213" t="s">
        <v>46</v>
      </c>
      <c r="P1242" s="214">
        <f>I1242+J1242</f>
        <v>0</v>
      </c>
      <c r="Q1242" s="214">
        <f>ROUND(I1242*H1242,2)</f>
        <v>0</v>
      </c>
      <c r="R1242" s="214">
        <f>ROUND(J1242*H1242,2)</f>
        <v>0</v>
      </c>
      <c r="S1242" s="86"/>
      <c r="T1242" s="215">
        <f>S1242*H1242</f>
        <v>0</v>
      </c>
      <c r="U1242" s="215">
        <v>0</v>
      </c>
      <c r="V1242" s="215">
        <f>U1242*H1242</f>
        <v>0</v>
      </c>
      <c r="W1242" s="215">
        <v>0</v>
      </c>
      <c r="X1242" s="215">
        <f>W1242*H1242</f>
        <v>0</v>
      </c>
      <c r="Y1242" s="216" t="s">
        <v>20</v>
      </c>
      <c r="Z1242" s="40"/>
      <c r="AA1242" s="40"/>
      <c r="AB1242" s="40"/>
      <c r="AC1242" s="40"/>
      <c r="AD1242" s="40"/>
      <c r="AE1242" s="40"/>
      <c r="AR1242" s="217" t="s">
        <v>1411</v>
      </c>
      <c r="AT1242" s="217" t="s">
        <v>164</v>
      </c>
      <c r="AU1242" s="217" t="s">
        <v>87</v>
      </c>
      <c r="AY1242" s="19" t="s">
        <v>162</v>
      </c>
      <c r="BE1242" s="218">
        <f>IF(O1242="základní",K1242,0)</f>
        <v>0</v>
      </c>
      <c r="BF1242" s="218">
        <f>IF(O1242="snížená",K1242,0)</f>
        <v>0</v>
      </c>
      <c r="BG1242" s="218">
        <f>IF(O1242="zákl. přenesená",K1242,0)</f>
        <v>0</v>
      </c>
      <c r="BH1242" s="218">
        <f>IF(O1242="sníž. přenesená",K1242,0)</f>
        <v>0</v>
      </c>
      <c r="BI1242" s="218">
        <f>IF(O1242="nulová",K1242,0)</f>
        <v>0</v>
      </c>
      <c r="BJ1242" s="19" t="s">
        <v>85</v>
      </c>
      <c r="BK1242" s="218">
        <f>ROUND(P1242*H1242,2)</f>
        <v>0</v>
      </c>
      <c r="BL1242" s="19" t="s">
        <v>1411</v>
      </c>
      <c r="BM1242" s="217" t="s">
        <v>1417</v>
      </c>
    </row>
    <row r="1243" s="2" customFormat="1">
      <c r="A1243" s="40"/>
      <c r="B1243" s="41"/>
      <c r="C1243" s="42"/>
      <c r="D1243" s="219" t="s">
        <v>171</v>
      </c>
      <c r="E1243" s="42"/>
      <c r="F1243" s="220" t="s">
        <v>1416</v>
      </c>
      <c r="G1243" s="42"/>
      <c r="H1243" s="42"/>
      <c r="I1243" s="221"/>
      <c r="J1243" s="221"/>
      <c r="K1243" s="42"/>
      <c r="L1243" s="42"/>
      <c r="M1243" s="46"/>
      <c r="N1243" s="222"/>
      <c r="O1243" s="223"/>
      <c r="P1243" s="86"/>
      <c r="Q1243" s="86"/>
      <c r="R1243" s="86"/>
      <c r="S1243" s="86"/>
      <c r="T1243" s="86"/>
      <c r="U1243" s="86"/>
      <c r="V1243" s="86"/>
      <c r="W1243" s="86"/>
      <c r="X1243" s="86"/>
      <c r="Y1243" s="87"/>
      <c r="Z1243" s="40"/>
      <c r="AA1243" s="40"/>
      <c r="AB1243" s="40"/>
      <c r="AC1243" s="40"/>
      <c r="AD1243" s="40"/>
      <c r="AE1243" s="40"/>
      <c r="AT1243" s="19" t="s">
        <v>171</v>
      </c>
      <c r="AU1243" s="19" t="s">
        <v>87</v>
      </c>
    </row>
    <row r="1244" s="2" customFormat="1">
      <c r="A1244" s="40"/>
      <c r="B1244" s="41"/>
      <c r="C1244" s="42"/>
      <c r="D1244" s="224" t="s">
        <v>173</v>
      </c>
      <c r="E1244" s="42"/>
      <c r="F1244" s="225" t="s">
        <v>1418</v>
      </c>
      <c r="G1244" s="42"/>
      <c r="H1244" s="42"/>
      <c r="I1244" s="221"/>
      <c r="J1244" s="221"/>
      <c r="K1244" s="42"/>
      <c r="L1244" s="42"/>
      <c r="M1244" s="46"/>
      <c r="N1244" s="222"/>
      <c r="O1244" s="223"/>
      <c r="P1244" s="86"/>
      <c r="Q1244" s="86"/>
      <c r="R1244" s="86"/>
      <c r="S1244" s="86"/>
      <c r="T1244" s="86"/>
      <c r="U1244" s="86"/>
      <c r="V1244" s="86"/>
      <c r="W1244" s="86"/>
      <c r="X1244" s="86"/>
      <c r="Y1244" s="87"/>
      <c r="Z1244" s="40"/>
      <c r="AA1244" s="40"/>
      <c r="AB1244" s="40"/>
      <c r="AC1244" s="40"/>
      <c r="AD1244" s="40"/>
      <c r="AE1244" s="40"/>
      <c r="AT1244" s="19" t="s">
        <v>173</v>
      </c>
      <c r="AU1244" s="19" t="s">
        <v>87</v>
      </c>
    </row>
    <row r="1245" s="2" customFormat="1" ht="24.15" customHeight="1">
      <c r="A1245" s="40"/>
      <c r="B1245" s="41"/>
      <c r="C1245" s="205" t="s">
        <v>1419</v>
      </c>
      <c r="D1245" s="205" t="s">
        <v>164</v>
      </c>
      <c r="E1245" s="206" t="s">
        <v>1420</v>
      </c>
      <c r="F1245" s="207" t="s">
        <v>1421</v>
      </c>
      <c r="G1245" s="208" t="s">
        <v>550</v>
      </c>
      <c r="H1245" s="209">
        <v>1</v>
      </c>
      <c r="I1245" s="210"/>
      <c r="J1245" s="210"/>
      <c r="K1245" s="211">
        <f>ROUND(P1245*H1245,2)</f>
        <v>0</v>
      </c>
      <c r="L1245" s="207" t="s">
        <v>168</v>
      </c>
      <c r="M1245" s="46"/>
      <c r="N1245" s="212" t="s">
        <v>20</v>
      </c>
      <c r="O1245" s="213" t="s">
        <v>46</v>
      </c>
      <c r="P1245" s="214">
        <f>I1245+J1245</f>
        <v>0</v>
      </c>
      <c r="Q1245" s="214">
        <f>ROUND(I1245*H1245,2)</f>
        <v>0</v>
      </c>
      <c r="R1245" s="214">
        <f>ROUND(J1245*H1245,2)</f>
        <v>0</v>
      </c>
      <c r="S1245" s="86"/>
      <c r="T1245" s="215">
        <f>S1245*H1245</f>
        <v>0</v>
      </c>
      <c r="U1245" s="215">
        <v>0</v>
      </c>
      <c r="V1245" s="215">
        <f>U1245*H1245</f>
        <v>0</v>
      </c>
      <c r="W1245" s="215">
        <v>0</v>
      </c>
      <c r="X1245" s="215">
        <f>W1245*H1245</f>
        <v>0</v>
      </c>
      <c r="Y1245" s="216" t="s">
        <v>20</v>
      </c>
      <c r="Z1245" s="40"/>
      <c r="AA1245" s="40"/>
      <c r="AB1245" s="40"/>
      <c r="AC1245" s="40"/>
      <c r="AD1245" s="40"/>
      <c r="AE1245" s="40"/>
      <c r="AR1245" s="217" t="s">
        <v>1411</v>
      </c>
      <c r="AT1245" s="217" t="s">
        <v>164</v>
      </c>
      <c r="AU1245" s="217" t="s">
        <v>87</v>
      </c>
      <c r="AY1245" s="19" t="s">
        <v>162</v>
      </c>
      <c r="BE1245" s="218">
        <f>IF(O1245="základní",K1245,0)</f>
        <v>0</v>
      </c>
      <c r="BF1245" s="218">
        <f>IF(O1245="snížená",K1245,0)</f>
        <v>0</v>
      </c>
      <c r="BG1245" s="218">
        <f>IF(O1245="zákl. přenesená",K1245,0)</f>
        <v>0</v>
      </c>
      <c r="BH1245" s="218">
        <f>IF(O1245="sníž. přenesená",K1245,0)</f>
        <v>0</v>
      </c>
      <c r="BI1245" s="218">
        <f>IF(O1245="nulová",K1245,0)</f>
        <v>0</v>
      </c>
      <c r="BJ1245" s="19" t="s">
        <v>85</v>
      </c>
      <c r="BK1245" s="218">
        <f>ROUND(P1245*H1245,2)</f>
        <v>0</v>
      </c>
      <c r="BL1245" s="19" t="s">
        <v>1411</v>
      </c>
      <c r="BM1245" s="217" t="s">
        <v>1422</v>
      </c>
    </row>
    <row r="1246" s="2" customFormat="1">
      <c r="A1246" s="40"/>
      <c r="B1246" s="41"/>
      <c r="C1246" s="42"/>
      <c r="D1246" s="219" t="s">
        <v>171</v>
      </c>
      <c r="E1246" s="42"/>
      <c r="F1246" s="220" t="s">
        <v>1421</v>
      </c>
      <c r="G1246" s="42"/>
      <c r="H1246" s="42"/>
      <c r="I1246" s="221"/>
      <c r="J1246" s="221"/>
      <c r="K1246" s="42"/>
      <c r="L1246" s="42"/>
      <c r="M1246" s="46"/>
      <c r="N1246" s="222"/>
      <c r="O1246" s="223"/>
      <c r="P1246" s="86"/>
      <c r="Q1246" s="86"/>
      <c r="R1246" s="86"/>
      <c r="S1246" s="86"/>
      <c r="T1246" s="86"/>
      <c r="U1246" s="86"/>
      <c r="V1246" s="86"/>
      <c r="W1246" s="86"/>
      <c r="X1246" s="86"/>
      <c r="Y1246" s="87"/>
      <c r="Z1246" s="40"/>
      <c r="AA1246" s="40"/>
      <c r="AB1246" s="40"/>
      <c r="AC1246" s="40"/>
      <c r="AD1246" s="40"/>
      <c r="AE1246" s="40"/>
      <c r="AT1246" s="19" t="s">
        <v>171</v>
      </c>
      <c r="AU1246" s="19" t="s">
        <v>87</v>
      </c>
    </row>
    <row r="1247" s="2" customFormat="1">
      <c r="A1247" s="40"/>
      <c r="B1247" s="41"/>
      <c r="C1247" s="42"/>
      <c r="D1247" s="224" t="s">
        <v>173</v>
      </c>
      <c r="E1247" s="42"/>
      <c r="F1247" s="225" t="s">
        <v>1423</v>
      </c>
      <c r="G1247" s="42"/>
      <c r="H1247" s="42"/>
      <c r="I1247" s="221"/>
      <c r="J1247" s="221"/>
      <c r="K1247" s="42"/>
      <c r="L1247" s="42"/>
      <c r="M1247" s="46"/>
      <c r="N1247" s="222"/>
      <c r="O1247" s="223"/>
      <c r="P1247" s="86"/>
      <c r="Q1247" s="86"/>
      <c r="R1247" s="86"/>
      <c r="S1247" s="86"/>
      <c r="T1247" s="86"/>
      <c r="U1247" s="86"/>
      <c r="V1247" s="86"/>
      <c r="W1247" s="86"/>
      <c r="X1247" s="86"/>
      <c r="Y1247" s="87"/>
      <c r="Z1247" s="40"/>
      <c r="AA1247" s="40"/>
      <c r="AB1247" s="40"/>
      <c r="AC1247" s="40"/>
      <c r="AD1247" s="40"/>
      <c r="AE1247" s="40"/>
      <c r="AT1247" s="19" t="s">
        <v>173</v>
      </c>
      <c r="AU1247" s="19" t="s">
        <v>87</v>
      </c>
    </row>
    <row r="1248" s="2" customFormat="1" ht="16.5" customHeight="1">
      <c r="A1248" s="40"/>
      <c r="B1248" s="41"/>
      <c r="C1248" s="205" t="s">
        <v>1424</v>
      </c>
      <c r="D1248" s="205" t="s">
        <v>164</v>
      </c>
      <c r="E1248" s="206" t="s">
        <v>1425</v>
      </c>
      <c r="F1248" s="207" t="s">
        <v>1426</v>
      </c>
      <c r="G1248" s="208" t="s">
        <v>550</v>
      </c>
      <c r="H1248" s="209">
        <v>1</v>
      </c>
      <c r="I1248" s="210"/>
      <c r="J1248" s="210"/>
      <c r="K1248" s="211">
        <f>ROUND(P1248*H1248,2)</f>
        <v>0</v>
      </c>
      <c r="L1248" s="207" t="s">
        <v>20</v>
      </c>
      <c r="M1248" s="46"/>
      <c r="N1248" s="212" t="s">
        <v>20</v>
      </c>
      <c r="O1248" s="213" t="s">
        <v>46</v>
      </c>
      <c r="P1248" s="214">
        <f>I1248+J1248</f>
        <v>0</v>
      </c>
      <c r="Q1248" s="214">
        <f>ROUND(I1248*H1248,2)</f>
        <v>0</v>
      </c>
      <c r="R1248" s="214">
        <f>ROUND(J1248*H1248,2)</f>
        <v>0</v>
      </c>
      <c r="S1248" s="86"/>
      <c r="T1248" s="215">
        <f>S1248*H1248</f>
        <v>0</v>
      </c>
      <c r="U1248" s="215">
        <v>0</v>
      </c>
      <c r="V1248" s="215">
        <f>U1248*H1248</f>
        <v>0</v>
      </c>
      <c r="W1248" s="215">
        <v>0</v>
      </c>
      <c r="X1248" s="215">
        <f>W1248*H1248</f>
        <v>0</v>
      </c>
      <c r="Y1248" s="216" t="s">
        <v>20</v>
      </c>
      <c r="Z1248" s="40"/>
      <c r="AA1248" s="40"/>
      <c r="AB1248" s="40"/>
      <c r="AC1248" s="40"/>
      <c r="AD1248" s="40"/>
      <c r="AE1248" s="40"/>
      <c r="AR1248" s="217" t="s">
        <v>1411</v>
      </c>
      <c r="AT1248" s="217" t="s">
        <v>164</v>
      </c>
      <c r="AU1248" s="217" t="s">
        <v>87</v>
      </c>
      <c r="AY1248" s="19" t="s">
        <v>162</v>
      </c>
      <c r="BE1248" s="218">
        <f>IF(O1248="základní",K1248,0)</f>
        <v>0</v>
      </c>
      <c r="BF1248" s="218">
        <f>IF(O1248="snížená",K1248,0)</f>
        <v>0</v>
      </c>
      <c r="BG1248" s="218">
        <f>IF(O1248="zákl. přenesená",K1248,0)</f>
        <v>0</v>
      </c>
      <c r="BH1248" s="218">
        <f>IF(O1248="sníž. přenesená",K1248,0)</f>
        <v>0</v>
      </c>
      <c r="BI1248" s="218">
        <f>IF(O1248="nulová",K1248,0)</f>
        <v>0</v>
      </c>
      <c r="BJ1248" s="19" t="s">
        <v>85</v>
      </c>
      <c r="BK1248" s="218">
        <f>ROUND(P1248*H1248,2)</f>
        <v>0</v>
      </c>
      <c r="BL1248" s="19" t="s">
        <v>1411</v>
      </c>
      <c r="BM1248" s="217" t="s">
        <v>1427</v>
      </c>
    </row>
    <row r="1249" s="2" customFormat="1">
      <c r="A1249" s="40"/>
      <c r="B1249" s="41"/>
      <c r="C1249" s="42"/>
      <c r="D1249" s="219" t="s">
        <v>171</v>
      </c>
      <c r="E1249" s="42"/>
      <c r="F1249" s="220" t="s">
        <v>1428</v>
      </c>
      <c r="G1249" s="42"/>
      <c r="H1249" s="42"/>
      <c r="I1249" s="221"/>
      <c r="J1249" s="221"/>
      <c r="K1249" s="42"/>
      <c r="L1249" s="42"/>
      <c r="M1249" s="46"/>
      <c r="N1249" s="222"/>
      <c r="O1249" s="223"/>
      <c r="P1249" s="86"/>
      <c r="Q1249" s="86"/>
      <c r="R1249" s="86"/>
      <c r="S1249" s="86"/>
      <c r="T1249" s="86"/>
      <c r="U1249" s="86"/>
      <c r="V1249" s="86"/>
      <c r="W1249" s="86"/>
      <c r="X1249" s="86"/>
      <c r="Y1249" s="87"/>
      <c r="Z1249" s="40"/>
      <c r="AA1249" s="40"/>
      <c r="AB1249" s="40"/>
      <c r="AC1249" s="40"/>
      <c r="AD1249" s="40"/>
      <c r="AE1249" s="40"/>
      <c r="AT1249" s="19" t="s">
        <v>171</v>
      </c>
      <c r="AU1249" s="19" t="s">
        <v>87</v>
      </c>
    </row>
    <row r="1250" s="12" customFormat="1" ht="22.8" customHeight="1">
      <c r="A1250" s="12"/>
      <c r="B1250" s="188"/>
      <c r="C1250" s="189"/>
      <c r="D1250" s="190" t="s">
        <v>76</v>
      </c>
      <c r="E1250" s="203" t="s">
        <v>1429</v>
      </c>
      <c r="F1250" s="203" t="s">
        <v>1430</v>
      </c>
      <c r="G1250" s="189"/>
      <c r="H1250" s="189"/>
      <c r="I1250" s="192"/>
      <c r="J1250" s="192"/>
      <c r="K1250" s="204">
        <f>BK1250</f>
        <v>0</v>
      </c>
      <c r="L1250" s="189"/>
      <c r="M1250" s="194"/>
      <c r="N1250" s="195"/>
      <c r="O1250" s="196"/>
      <c r="P1250" s="196"/>
      <c r="Q1250" s="197">
        <f>SUM(Q1251:Q1253)</f>
        <v>0</v>
      </c>
      <c r="R1250" s="197">
        <f>SUM(R1251:R1253)</f>
        <v>0</v>
      </c>
      <c r="S1250" s="196"/>
      <c r="T1250" s="198">
        <f>SUM(T1251:T1253)</f>
        <v>0</v>
      </c>
      <c r="U1250" s="196"/>
      <c r="V1250" s="198">
        <f>SUM(V1251:V1253)</f>
        <v>0</v>
      </c>
      <c r="W1250" s="196"/>
      <c r="X1250" s="198">
        <f>SUM(X1251:X1253)</f>
        <v>0</v>
      </c>
      <c r="Y1250" s="199"/>
      <c r="Z1250" s="12"/>
      <c r="AA1250" s="12"/>
      <c r="AB1250" s="12"/>
      <c r="AC1250" s="12"/>
      <c r="AD1250" s="12"/>
      <c r="AE1250" s="12"/>
      <c r="AR1250" s="200" t="s">
        <v>201</v>
      </c>
      <c r="AT1250" s="201" t="s">
        <v>76</v>
      </c>
      <c r="AU1250" s="201" t="s">
        <v>85</v>
      </c>
      <c r="AY1250" s="200" t="s">
        <v>162</v>
      </c>
      <c r="BK1250" s="202">
        <f>SUM(BK1251:BK1253)</f>
        <v>0</v>
      </c>
    </row>
    <row r="1251" s="2" customFormat="1" ht="24.15" customHeight="1">
      <c r="A1251" s="40"/>
      <c r="B1251" s="41"/>
      <c r="C1251" s="205" t="s">
        <v>1431</v>
      </c>
      <c r="D1251" s="205" t="s">
        <v>164</v>
      </c>
      <c r="E1251" s="206" t="s">
        <v>1432</v>
      </c>
      <c r="F1251" s="207" t="s">
        <v>1430</v>
      </c>
      <c r="G1251" s="208" t="s">
        <v>550</v>
      </c>
      <c r="H1251" s="209">
        <v>1</v>
      </c>
      <c r="I1251" s="210"/>
      <c r="J1251" s="210"/>
      <c r="K1251" s="211">
        <f>ROUND(P1251*H1251,2)</f>
        <v>0</v>
      </c>
      <c r="L1251" s="207" t="s">
        <v>168</v>
      </c>
      <c r="M1251" s="46"/>
      <c r="N1251" s="212" t="s">
        <v>20</v>
      </c>
      <c r="O1251" s="213" t="s">
        <v>46</v>
      </c>
      <c r="P1251" s="214">
        <f>I1251+J1251</f>
        <v>0</v>
      </c>
      <c r="Q1251" s="214">
        <f>ROUND(I1251*H1251,2)</f>
        <v>0</v>
      </c>
      <c r="R1251" s="214">
        <f>ROUND(J1251*H1251,2)</f>
        <v>0</v>
      </c>
      <c r="S1251" s="86"/>
      <c r="T1251" s="215">
        <f>S1251*H1251</f>
        <v>0</v>
      </c>
      <c r="U1251" s="215">
        <v>0</v>
      </c>
      <c r="V1251" s="215">
        <f>U1251*H1251</f>
        <v>0</v>
      </c>
      <c r="W1251" s="215">
        <v>0</v>
      </c>
      <c r="X1251" s="215">
        <f>W1251*H1251</f>
        <v>0</v>
      </c>
      <c r="Y1251" s="216" t="s">
        <v>20</v>
      </c>
      <c r="Z1251" s="40"/>
      <c r="AA1251" s="40"/>
      <c r="AB1251" s="40"/>
      <c r="AC1251" s="40"/>
      <c r="AD1251" s="40"/>
      <c r="AE1251" s="40"/>
      <c r="AR1251" s="217" t="s">
        <v>1411</v>
      </c>
      <c r="AT1251" s="217" t="s">
        <v>164</v>
      </c>
      <c r="AU1251" s="217" t="s">
        <v>87</v>
      </c>
      <c r="AY1251" s="19" t="s">
        <v>162</v>
      </c>
      <c r="BE1251" s="218">
        <f>IF(O1251="základní",K1251,0)</f>
        <v>0</v>
      </c>
      <c r="BF1251" s="218">
        <f>IF(O1251="snížená",K1251,0)</f>
        <v>0</v>
      </c>
      <c r="BG1251" s="218">
        <f>IF(O1251="zákl. přenesená",K1251,0)</f>
        <v>0</v>
      </c>
      <c r="BH1251" s="218">
        <f>IF(O1251="sníž. přenesená",K1251,0)</f>
        <v>0</v>
      </c>
      <c r="BI1251" s="218">
        <f>IF(O1251="nulová",K1251,0)</f>
        <v>0</v>
      </c>
      <c r="BJ1251" s="19" t="s">
        <v>85</v>
      </c>
      <c r="BK1251" s="218">
        <f>ROUND(P1251*H1251,2)</f>
        <v>0</v>
      </c>
      <c r="BL1251" s="19" t="s">
        <v>1411</v>
      </c>
      <c r="BM1251" s="217" t="s">
        <v>1433</v>
      </c>
    </row>
    <row r="1252" s="2" customFormat="1">
      <c r="A1252" s="40"/>
      <c r="B1252" s="41"/>
      <c r="C1252" s="42"/>
      <c r="D1252" s="219" t="s">
        <v>171</v>
      </c>
      <c r="E1252" s="42"/>
      <c r="F1252" s="220" t="s">
        <v>1434</v>
      </c>
      <c r="G1252" s="42"/>
      <c r="H1252" s="42"/>
      <c r="I1252" s="221"/>
      <c r="J1252" s="221"/>
      <c r="K1252" s="42"/>
      <c r="L1252" s="42"/>
      <c r="M1252" s="46"/>
      <c r="N1252" s="222"/>
      <c r="O1252" s="223"/>
      <c r="P1252" s="86"/>
      <c r="Q1252" s="86"/>
      <c r="R1252" s="86"/>
      <c r="S1252" s="86"/>
      <c r="T1252" s="86"/>
      <c r="U1252" s="86"/>
      <c r="V1252" s="86"/>
      <c r="W1252" s="86"/>
      <c r="X1252" s="86"/>
      <c r="Y1252" s="87"/>
      <c r="Z1252" s="40"/>
      <c r="AA1252" s="40"/>
      <c r="AB1252" s="40"/>
      <c r="AC1252" s="40"/>
      <c r="AD1252" s="40"/>
      <c r="AE1252" s="40"/>
      <c r="AT1252" s="19" t="s">
        <v>171</v>
      </c>
      <c r="AU1252" s="19" t="s">
        <v>87</v>
      </c>
    </row>
    <row r="1253" s="2" customFormat="1">
      <c r="A1253" s="40"/>
      <c r="B1253" s="41"/>
      <c r="C1253" s="42"/>
      <c r="D1253" s="224" t="s">
        <v>173</v>
      </c>
      <c r="E1253" s="42"/>
      <c r="F1253" s="225" t="s">
        <v>1435</v>
      </c>
      <c r="G1253" s="42"/>
      <c r="H1253" s="42"/>
      <c r="I1253" s="221"/>
      <c r="J1253" s="221"/>
      <c r="K1253" s="42"/>
      <c r="L1253" s="42"/>
      <c r="M1253" s="46"/>
      <c r="N1253" s="222"/>
      <c r="O1253" s="223"/>
      <c r="P1253" s="86"/>
      <c r="Q1253" s="86"/>
      <c r="R1253" s="86"/>
      <c r="S1253" s="86"/>
      <c r="T1253" s="86"/>
      <c r="U1253" s="86"/>
      <c r="V1253" s="86"/>
      <c r="W1253" s="86"/>
      <c r="X1253" s="86"/>
      <c r="Y1253" s="87"/>
      <c r="Z1253" s="40"/>
      <c r="AA1253" s="40"/>
      <c r="AB1253" s="40"/>
      <c r="AC1253" s="40"/>
      <c r="AD1253" s="40"/>
      <c r="AE1253" s="40"/>
      <c r="AT1253" s="19" t="s">
        <v>173</v>
      </c>
      <c r="AU1253" s="19" t="s">
        <v>87</v>
      </c>
    </row>
    <row r="1254" s="12" customFormat="1" ht="22.8" customHeight="1">
      <c r="A1254" s="12"/>
      <c r="B1254" s="188"/>
      <c r="C1254" s="189"/>
      <c r="D1254" s="190" t="s">
        <v>76</v>
      </c>
      <c r="E1254" s="203" t="s">
        <v>1436</v>
      </c>
      <c r="F1254" s="203" t="s">
        <v>1437</v>
      </c>
      <c r="G1254" s="189"/>
      <c r="H1254" s="189"/>
      <c r="I1254" s="192"/>
      <c r="J1254" s="192"/>
      <c r="K1254" s="204">
        <f>BK1254</f>
        <v>0</v>
      </c>
      <c r="L1254" s="189"/>
      <c r="M1254" s="194"/>
      <c r="N1254" s="195"/>
      <c r="O1254" s="196"/>
      <c r="P1254" s="196"/>
      <c r="Q1254" s="197">
        <f>SUM(Q1255:Q1266)</f>
        <v>0</v>
      </c>
      <c r="R1254" s="197">
        <f>SUM(R1255:R1266)</f>
        <v>0</v>
      </c>
      <c r="S1254" s="196"/>
      <c r="T1254" s="198">
        <f>SUM(T1255:T1266)</f>
        <v>0</v>
      </c>
      <c r="U1254" s="196"/>
      <c r="V1254" s="198">
        <f>SUM(V1255:V1266)</f>
        <v>0</v>
      </c>
      <c r="W1254" s="196"/>
      <c r="X1254" s="198">
        <f>SUM(X1255:X1266)</f>
        <v>0</v>
      </c>
      <c r="Y1254" s="199"/>
      <c r="Z1254" s="12"/>
      <c r="AA1254" s="12"/>
      <c r="AB1254" s="12"/>
      <c r="AC1254" s="12"/>
      <c r="AD1254" s="12"/>
      <c r="AE1254" s="12"/>
      <c r="AR1254" s="200" t="s">
        <v>201</v>
      </c>
      <c r="AT1254" s="201" t="s">
        <v>76</v>
      </c>
      <c r="AU1254" s="201" t="s">
        <v>85</v>
      </c>
      <c r="AY1254" s="200" t="s">
        <v>162</v>
      </c>
      <c r="BK1254" s="202">
        <f>SUM(BK1255:BK1266)</f>
        <v>0</v>
      </c>
    </row>
    <row r="1255" s="2" customFormat="1" ht="24.15" customHeight="1">
      <c r="A1255" s="40"/>
      <c r="B1255" s="41"/>
      <c r="C1255" s="205" t="s">
        <v>1438</v>
      </c>
      <c r="D1255" s="205" t="s">
        <v>164</v>
      </c>
      <c r="E1255" s="206" t="s">
        <v>1439</v>
      </c>
      <c r="F1255" s="207" t="s">
        <v>1437</v>
      </c>
      <c r="G1255" s="208" t="s">
        <v>550</v>
      </c>
      <c r="H1255" s="209">
        <v>1</v>
      </c>
      <c r="I1255" s="210"/>
      <c r="J1255" s="210"/>
      <c r="K1255" s="211">
        <f>ROUND(P1255*H1255,2)</f>
        <v>0</v>
      </c>
      <c r="L1255" s="207" t="s">
        <v>168</v>
      </c>
      <c r="M1255" s="46"/>
      <c r="N1255" s="212" t="s">
        <v>20</v>
      </c>
      <c r="O1255" s="213" t="s">
        <v>46</v>
      </c>
      <c r="P1255" s="214">
        <f>I1255+J1255</f>
        <v>0</v>
      </c>
      <c r="Q1255" s="214">
        <f>ROUND(I1255*H1255,2)</f>
        <v>0</v>
      </c>
      <c r="R1255" s="214">
        <f>ROUND(J1255*H1255,2)</f>
        <v>0</v>
      </c>
      <c r="S1255" s="86"/>
      <c r="T1255" s="215">
        <f>S1255*H1255</f>
        <v>0</v>
      </c>
      <c r="U1255" s="215">
        <v>0</v>
      </c>
      <c r="V1255" s="215">
        <f>U1255*H1255</f>
        <v>0</v>
      </c>
      <c r="W1255" s="215">
        <v>0</v>
      </c>
      <c r="X1255" s="215">
        <f>W1255*H1255</f>
        <v>0</v>
      </c>
      <c r="Y1255" s="216" t="s">
        <v>20</v>
      </c>
      <c r="Z1255" s="40"/>
      <c r="AA1255" s="40"/>
      <c r="AB1255" s="40"/>
      <c r="AC1255" s="40"/>
      <c r="AD1255" s="40"/>
      <c r="AE1255" s="40"/>
      <c r="AR1255" s="217" t="s">
        <v>1411</v>
      </c>
      <c r="AT1255" s="217" t="s">
        <v>164</v>
      </c>
      <c r="AU1255" s="217" t="s">
        <v>87</v>
      </c>
      <c r="AY1255" s="19" t="s">
        <v>162</v>
      </c>
      <c r="BE1255" s="218">
        <f>IF(O1255="základní",K1255,0)</f>
        <v>0</v>
      </c>
      <c r="BF1255" s="218">
        <f>IF(O1255="snížená",K1255,0)</f>
        <v>0</v>
      </c>
      <c r="BG1255" s="218">
        <f>IF(O1255="zákl. přenesená",K1255,0)</f>
        <v>0</v>
      </c>
      <c r="BH1255" s="218">
        <f>IF(O1255="sníž. přenesená",K1255,0)</f>
        <v>0</v>
      </c>
      <c r="BI1255" s="218">
        <f>IF(O1255="nulová",K1255,0)</f>
        <v>0</v>
      </c>
      <c r="BJ1255" s="19" t="s">
        <v>85</v>
      </c>
      <c r="BK1255" s="218">
        <f>ROUND(P1255*H1255,2)</f>
        <v>0</v>
      </c>
      <c r="BL1255" s="19" t="s">
        <v>1411</v>
      </c>
      <c r="BM1255" s="217" t="s">
        <v>1440</v>
      </c>
    </row>
    <row r="1256" s="2" customFormat="1">
      <c r="A1256" s="40"/>
      <c r="B1256" s="41"/>
      <c r="C1256" s="42"/>
      <c r="D1256" s="219" t="s">
        <v>171</v>
      </c>
      <c r="E1256" s="42"/>
      <c r="F1256" s="220" t="s">
        <v>1441</v>
      </c>
      <c r="G1256" s="42"/>
      <c r="H1256" s="42"/>
      <c r="I1256" s="221"/>
      <c r="J1256" s="221"/>
      <c r="K1256" s="42"/>
      <c r="L1256" s="42"/>
      <c r="M1256" s="46"/>
      <c r="N1256" s="222"/>
      <c r="O1256" s="223"/>
      <c r="P1256" s="86"/>
      <c r="Q1256" s="86"/>
      <c r="R1256" s="86"/>
      <c r="S1256" s="86"/>
      <c r="T1256" s="86"/>
      <c r="U1256" s="86"/>
      <c r="V1256" s="86"/>
      <c r="W1256" s="86"/>
      <c r="X1256" s="86"/>
      <c r="Y1256" s="87"/>
      <c r="Z1256" s="40"/>
      <c r="AA1256" s="40"/>
      <c r="AB1256" s="40"/>
      <c r="AC1256" s="40"/>
      <c r="AD1256" s="40"/>
      <c r="AE1256" s="40"/>
      <c r="AT1256" s="19" t="s">
        <v>171</v>
      </c>
      <c r="AU1256" s="19" t="s">
        <v>87</v>
      </c>
    </row>
    <row r="1257" s="2" customFormat="1">
      <c r="A1257" s="40"/>
      <c r="B1257" s="41"/>
      <c r="C1257" s="42"/>
      <c r="D1257" s="224" t="s">
        <v>173</v>
      </c>
      <c r="E1257" s="42"/>
      <c r="F1257" s="225" t="s">
        <v>1442</v>
      </c>
      <c r="G1257" s="42"/>
      <c r="H1257" s="42"/>
      <c r="I1257" s="221"/>
      <c r="J1257" s="221"/>
      <c r="K1257" s="42"/>
      <c r="L1257" s="42"/>
      <c r="M1257" s="46"/>
      <c r="N1257" s="222"/>
      <c r="O1257" s="223"/>
      <c r="P1257" s="86"/>
      <c r="Q1257" s="86"/>
      <c r="R1257" s="86"/>
      <c r="S1257" s="86"/>
      <c r="T1257" s="86"/>
      <c r="U1257" s="86"/>
      <c r="V1257" s="86"/>
      <c r="W1257" s="86"/>
      <c r="X1257" s="86"/>
      <c r="Y1257" s="87"/>
      <c r="Z1257" s="40"/>
      <c r="AA1257" s="40"/>
      <c r="AB1257" s="40"/>
      <c r="AC1257" s="40"/>
      <c r="AD1257" s="40"/>
      <c r="AE1257" s="40"/>
      <c r="AT1257" s="19" t="s">
        <v>173</v>
      </c>
      <c r="AU1257" s="19" t="s">
        <v>87</v>
      </c>
    </row>
    <row r="1258" s="2" customFormat="1" ht="24.15" customHeight="1">
      <c r="A1258" s="40"/>
      <c r="B1258" s="41"/>
      <c r="C1258" s="205" t="s">
        <v>1443</v>
      </c>
      <c r="D1258" s="205" t="s">
        <v>164</v>
      </c>
      <c r="E1258" s="206" t="s">
        <v>1444</v>
      </c>
      <c r="F1258" s="207" t="s">
        <v>1445</v>
      </c>
      <c r="G1258" s="208" t="s">
        <v>550</v>
      </c>
      <c r="H1258" s="209">
        <v>1</v>
      </c>
      <c r="I1258" s="210"/>
      <c r="J1258" s="210"/>
      <c r="K1258" s="211">
        <f>ROUND(P1258*H1258,2)</f>
        <v>0</v>
      </c>
      <c r="L1258" s="207" t="s">
        <v>168</v>
      </c>
      <c r="M1258" s="46"/>
      <c r="N1258" s="212" t="s">
        <v>20</v>
      </c>
      <c r="O1258" s="213" t="s">
        <v>46</v>
      </c>
      <c r="P1258" s="214">
        <f>I1258+J1258</f>
        <v>0</v>
      </c>
      <c r="Q1258" s="214">
        <f>ROUND(I1258*H1258,2)</f>
        <v>0</v>
      </c>
      <c r="R1258" s="214">
        <f>ROUND(J1258*H1258,2)</f>
        <v>0</v>
      </c>
      <c r="S1258" s="86"/>
      <c r="T1258" s="215">
        <f>S1258*H1258</f>
        <v>0</v>
      </c>
      <c r="U1258" s="215">
        <v>0</v>
      </c>
      <c r="V1258" s="215">
        <f>U1258*H1258</f>
        <v>0</v>
      </c>
      <c r="W1258" s="215">
        <v>0</v>
      </c>
      <c r="X1258" s="215">
        <f>W1258*H1258</f>
        <v>0</v>
      </c>
      <c r="Y1258" s="216" t="s">
        <v>20</v>
      </c>
      <c r="Z1258" s="40"/>
      <c r="AA1258" s="40"/>
      <c r="AB1258" s="40"/>
      <c r="AC1258" s="40"/>
      <c r="AD1258" s="40"/>
      <c r="AE1258" s="40"/>
      <c r="AR1258" s="217" t="s">
        <v>1411</v>
      </c>
      <c r="AT1258" s="217" t="s">
        <v>164</v>
      </c>
      <c r="AU1258" s="217" t="s">
        <v>87</v>
      </c>
      <c r="AY1258" s="19" t="s">
        <v>162</v>
      </c>
      <c r="BE1258" s="218">
        <f>IF(O1258="základní",K1258,0)</f>
        <v>0</v>
      </c>
      <c r="BF1258" s="218">
        <f>IF(O1258="snížená",K1258,0)</f>
        <v>0</v>
      </c>
      <c r="BG1258" s="218">
        <f>IF(O1258="zákl. přenesená",K1258,0)</f>
        <v>0</v>
      </c>
      <c r="BH1258" s="218">
        <f>IF(O1258="sníž. přenesená",K1258,0)</f>
        <v>0</v>
      </c>
      <c r="BI1258" s="218">
        <f>IF(O1258="nulová",K1258,0)</f>
        <v>0</v>
      </c>
      <c r="BJ1258" s="19" t="s">
        <v>85</v>
      </c>
      <c r="BK1258" s="218">
        <f>ROUND(P1258*H1258,2)</f>
        <v>0</v>
      </c>
      <c r="BL1258" s="19" t="s">
        <v>1411</v>
      </c>
      <c r="BM1258" s="217" t="s">
        <v>1446</v>
      </c>
    </row>
    <row r="1259" s="2" customFormat="1">
      <c r="A1259" s="40"/>
      <c r="B1259" s="41"/>
      <c r="C1259" s="42"/>
      <c r="D1259" s="219" t="s">
        <v>171</v>
      </c>
      <c r="E1259" s="42"/>
      <c r="F1259" s="220" t="s">
        <v>1445</v>
      </c>
      <c r="G1259" s="42"/>
      <c r="H1259" s="42"/>
      <c r="I1259" s="221"/>
      <c r="J1259" s="221"/>
      <c r="K1259" s="42"/>
      <c r="L1259" s="42"/>
      <c r="M1259" s="46"/>
      <c r="N1259" s="222"/>
      <c r="O1259" s="223"/>
      <c r="P1259" s="86"/>
      <c r="Q1259" s="86"/>
      <c r="R1259" s="86"/>
      <c r="S1259" s="86"/>
      <c r="T1259" s="86"/>
      <c r="U1259" s="86"/>
      <c r="V1259" s="86"/>
      <c r="W1259" s="86"/>
      <c r="X1259" s="86"/>
      <c r="Y1259" s="87"/>
      <c r="Z1259" s="40"/>
      <c r="AA1259" s="40"/>
      <c r="AB1259" s="40"/>
      <c r="AC1259" s="40"/>
      <c r="AD1259" s="40"/>
      <c r="AE1259" s="40"/>
      <c r="AT1259" s="19" t="s">
        <v>171</v>
      </c>
      <c r="AU1259" s="19" t="s">
        <v>87</v>
      </c>
    </row>
    <row r="1260" s="2" customFormat="1">
      <c r="A1260" s="40"/>
      <c r="B1260" s="41"/>
      <c r="C1260" s="42"/>
      <c r="D1260" s="224" t="s">
        <v>173</v>
      </c>
      <c r="E1260" s="42"/>
      <c r="F1260" s="225" t="s">
        <v>1447</v>
      </c>
      <c r="G1260" s="42"/>
      <c r="H1260" s="42"/>
      <c r="I1260" s="221"/>
      <c r="J1260" s="221"/>
      <c r="K1260" s="42"/>
      <c r="L1260" s="42"/>
      <c r="M1260" s="46"/>
      <c r="N1260" s="222"/>
      <c r="O1260" s="223"/>
      <c r="P1260" s="86"/>
      <c r="Q1260" s="86"/>
      <c r="R1260" s="86"/>
      <c r="S1260" s="86"/>
      <c r="T1260" s="86"/>
      <c r="U1260" s="86"/>
      <c r="V1260" s="86"/>
      <c r="W1260" s="86"/>
      <c r="X1260" s="86"/>
      <c r="Y1260" s="87"/>
      <c r="Z1260" s="40"/>
      <c r="AA1260" s="40"/>
      <c r="AB1260" s="40"/>
      <c r="AC1260" s="40"/>
      <c r="AD1260" s="40"/>
      <c r="AE1260" s="40"/>
      <c r="AT1260" s="19" t="s">
        <v>173</v>
      </c>
      <c r="AU1260" s="19" t="s">
        <v>87</v>
      </c>
    </row>
    <row r="1261" s="2" customFormat="1" ht="24.15" customHeight="1">
      <c r="A1261" s="40"/>
      <c r="B1261" s="41"/>
      <c r="C1261" s="205" t="s">
        <v>1448</v>
      </c>
      <c r="D1261" s="205" t="s">
        <v>164</v>
      </c>
      <c r="E1261" s="206" t="s">
        <v>1449</v>
      </c>
      <c r="F1261" s="207" t="s">
        <v>1450</v>
      </c>
      <c r="G1261" s="208" t="s">
        <v>550</v>
      </c>
      <c r="H1261" s="209">
        <v>1</v>
      </c>
      <c r="I1261" s="210"/>
      <c r="J1261" s="210"/>
      <c r="K1261" s="211">
        <f>ROUND(P1261*H1261,2)</f>
        <v>0</v>
      </c>
      <c r="L1261" s="207" t="s">
        <v>168</v>
      </c>
      <c r="M1261" s="46"/>
      <c r="N1261" s="212" t="s">
        <v>20</v>
      </c>
      <c r="O1261" s="213" t="s">
        <v>46</v>
      </c>
      <c r="P1261" s="214">
        <f>I1261+J1261</f>
        <v>0</v>
      </c>
      <c r="Q1261" s="214">
        <f>ROUND(I1261*H1261,2)</f>
        <v>0</v>
      </c>
      <c r="R1261" s="214">
        <f>ROUND(J1261*H1261,2)</f>
        <v>0</v>
      </c>
      <c r="S1261" s="86"/>
      <c r="T1261" s="215">
        <f>S1261*H1261</f>
        <v>0</v>
      </c>
      <c r="U1261" s="215">
        <v>0</v>
      </c>
      <c r="V1261" s="215">
        <f>U1261*H1261</f>
        <v>0</v>
      </c>
      <c r="W1261" s="215">
        <v>0</v>
      </c>
      <c r="X1261" s="215">
        <f>W1261*H1261</f>
        <v>0</v>
      </c>
      <c r="Y1261" s="216" t="s">
        <v>20</v>
      </c>
      <c r="Z1261" s="40"/>
      <c r="AA1261" s="40"/>
      <c r="AB1261" s="40"/>
      <c r="AC1261" s="40"/>
      <c r="AD1261" s="40"/>
      <c r="AE1261" s="40"/>
      <c r="AR1261" s="217" t="s">
        <v>1411</v>
      </c>
      <c r="AT1261" s="217" t="s">
        <v>164</v>
      </c>
      <c r="AU1261" s="217" t="s">
        <v>87</v>
      </c>
      <c r="AY1261" s="19" t="s">
        <v>162</v>
      </c>
      <c r="BE1261" s="218">
        <f>IF(O1261="základní",K1261,0)</f>
        <v>0</v>
      </c>
      <c r="BF1261" s="218">
        <f>IF(O1261="snížená",K1261,0)</f>
        <v>0</v>
      </c>
      <c r="BG1261" s="218">
        <f>IF(O1261="zákl. přenesená",K1261,0)</f>
        <v>0</v>
      </c>
      <c r="BH1261" s="218">
        <f>IF(O1261="sníž. přenesená",K1261,0)</f>
        <v>0</v>
      </c>
      <c r="BI1261" s="218">
        <f>IF(O1261="nulová",K1261,0)</f>
        <v>0</v>
      </c>
      <c r="BJ1261" s="19" t="s">
        <v>85</v>
      </c>
      <c r="BK1261" s="218">
        <f>ROUND(P1261*H1261,2)</f>
        <v>0</v>
      </c>
      <c r="BL1261" s="19" t="s">
        <v>1411</v>
      </c>
      <c r="BM1261" s="217" t="s">
        <v>1451</v>
      </c>
    </row>
    <row r="1262" s="2" customFormat="1">
      <c r="A1262" s="40"/>
      <c r="B1262" s="41"/>
      <c r="C1262" s="42"/>
      <c r="D1262" s="219" t="s">
        <v>171</v>
      </c>
      <c r="E1262" s="42"/>
      <c r="F1262" s="220" t="s">
        <v>1450</v>
      </c>
      <c r="G1262" s="42"/>
      <c r="H1262" s="42"/>
      <c r="I1262" s="221"/>
      <c r="J1262" s="221"/>
      <c r="K1262" s="42"/>
      <c r="L1262" s="42"/>
      <c r="M1262" s="46"/>
      <c r="N1262" s="222"/>
      <c r="O1262" s="223"/>
      <c r="P1262" s="86"/>
      <c r="Q1262" s="86"/>
      <c r="R1262" s="86"/>
      <c r="S1262" s="86"/>
      <c r="T1262" s="86"/>
      <c r="U1262" s="86"/>
      <c r="V1262" s="86"/>
      <c r="W1262" s="86"/>
      <c r="X1262" s="86"/>
      <c r="Y1262" s="87"/>
      <c r="Z1262" s="40"/>
      <c r="AA1262" s="40"/>
      <c r="AB1262" s="40"/>
      <c r="AC1262" s="40"/>
      <c r="AD1262" s="40"/>
      <c r="AE1262" s="40"/>
      <c r="AT1262" s="19" t="s">
        <v>171</v>
      </c>
      <c r="AU1262" s="19" t="s">
        <v>87</v>
      </c>
    </row>
    <row r="1263" s="2" customFormat="1">
      <c r="A1263" s="40"/>
      <c r="B1263" s="41"/>
      <c r="C1263" s="42"/>
      <c r="D1263" s="224" t="s">
        <v>173</v>
      </c>
      <c r="E1263" s="42"/>
      <c r="F1263" s="225" t="s">
        <v>1452</v>
      </c>
      <c r="G1263" s="42"/>
      <c r="H1263" s="42"/>
      <c r="I1263" s="221"/>
      <c r="J1263" s="221"/>
      <c r="K1263" s="42"/>
      <c r="L1263" s="42"/>
      <c r="M1263" s="46"/>
      <c r="N1263" s="222"/>
      <c r="O1263" s="223"/>
      <c r="P1263" s="86"/>
      <c r="Q1263" s="86"/>
      <c r="R1263" s="86"/>
      <c r="S1263" s="86"/>
      <c r="T1263" s="86"/>
      <c r="U1263" s="86"/>
      <c r="V1263" s="86"/>
      <c r="W1263" s="86"/>
      <c r="X1263" s="86"/>
      <c r="Y1263" s="87"/>
      <c r="Z1263" s="40"/>
      <c r="AA1263" s="40"/>
      <c r="AB1263" s="40"/>
      <c r="AC1263" s="40"/>
      <c r="AD1263" s="40"/>
      <c r="AE1263" s="40"/>
      <c r="AT1263" s="19" t="s">
        <v>173</v>
      </c>
      <c r="AU1263" s="19" t="s">
        <v>87</v>
      </c>
    </row>
    <row r="1264" s="2" customFormat="1" ht="24.15" customHeight="1">
      <c r="A1264" s="40"/>
      <c r="B1264" s="41"/>
      <c r="C1264" s="205" t="s">
        <v>1453</v>
      </c>
      <c r="D1264" s="205" t="s">
        <v>164</v>
      </c>
      <c r="E1264" s="206" t="s">
        <v>1454</v>
      </c>
      <c r="F1264" s="207" t="s">
        <v>1455</v>
      </c>
      <c r="G1264" s="208" t="s">
        <v>550</v>
      </c>
      <c r="H1264" s="209">
        <v>1</v>
      </c>
      <c r="I1264" s="210"/>
      <c r="J1264" s="210"/>
      <c r="K1264" s="211">
        <f>ROUND(P1264*H1264,2)</f>
        <v>0</v>
      </c>
      <c r="L1264" s="207" t="s">
        <v>168</v>
      </c>
      <c r="M1264" s="46"/>
      <c r="N1264" s="212" t="s">
        <v>20</v>
      </c>
      <c r="O1264" s="213" t="s">
        <v>46</v>
      </c>
      <c r="P1264" s="214">
        <f>I1264+J1264</f>
        <v>0</v>
      </c>
      <c r="Q1264" s="214">
        <f>ROUND(I1264*H1264,2)</f>
        <v>0</v>
      </c>
      <c r="R1264" s="214">
        <f>ROUND(J1264*H1264,2)</f>
        <v>0</v>
      </c>
      <c r="S1264" s="86"/>
      <c r="T1264" s="215">
        <f>S1264*H1264</f>
        <v>0</v>
      </c>
      <c r="U1264" s="215">
        <v>0</v>
      </c>
      <c r="V1264" s="215">
        <f>U1264*H1264</f>
        <v>0</v>
      </c>
      <c r="W1264" s="215">
        <v>0</v>
      </c>
      <c r="X1264" s="215">
        <f>W1264*H1264</f>
        <v>0</v>
      </c>
      <c r="Y1264" s="216" t="s">
        <v>20</v>
      </c>
      <c r="Z1264" s="40"/>
      <c r="AA1264" s="40"/>
      <c r="AB1264" s="40"/>
      <c r="AC1264" s="40"/>
      <c r="AD1264" s="40"/>
      <c r="AE1264" s="40"/>
      <c r="AR1264" s="217" t="s">
        <v>1411</v>
      </c>
      <c r="AT1264" s="217" t="s">
        <v>164</v>
      </c>
      <c r="AU1264" s="217" t="s">
        <v>87</v>
      </c>
      <c r="AY1264" s="19" t="s">
        <v>162</v>
      </c>
      <c r="BE1264" s="218">
        <f>IF(O1264="základní",K1264,0)</f>
        <v>0</v>
      </c>
      <c r="BF1264" s="218">
        <f>IF(O1264="snížená",K1264,0)</f>
        <v>0</v>
      </c>
      <c r="BG1264" s="218">
        <f>IF(O1264="zákl. přenesená",K1264,0)</f>
        <v>0</v>
      </c>
      <c r="BH1264" s="218">
        <f>IF(O1264="sníž. přenesená",K1264,0)</f>
        <v>0</v>
      </c>
      <c r="BI1264" s="218">
        <f>IF(O1264="nulová",K1264,0)</f>
        <v>0</v>
      </c>
      <c r="BJ1264" s="19" t="s">
        <v>85</v>
      </c>
      <c r="BK1264" s="218">
        <f>ROUND(P1264*H1264,2)</f>
        <v>0</v>
      </c>
      <c r="BL1264" s="19" t="s">
        <v>1411</v>
      </c>
      <c r="BM1264" s="217" t="s">
        <v>1456</v>
      </c>
    </row>
    <row r="1265" s="2" customFormat="1">
      <c r="A1265" s="40"/>
      <c r="B1265" s="41"/>
      <c r="C1265" s="42"/>
      <c r="D1265" s="219" t="s">
        <v>171</v>
      </c>
      <c r="E1265" s="42"/>
      <c r="F1265" s="220" t="s">
        <v>1457</v>
      </c>
      <c r="G1265" s="42"/>
      <c r="H1265" s="42"/>
      <c r="I1265" s="221"/>
      <c r="J1265" s="221"/>
      <c r="K1265" s="42"/>
      <c r="L1265" s="42"/>
      <c r="M1265" s="46"/>
      <c r="N1265" s="222"/>
      <c r="O1265" s="223"/>
      <c r="P1265" s="86"/>
      <c r="Q1265" s="86"/>
      <c r="R1265" s="86"/>
      <c r="S1265" s="86"/>
      <c r="T1265" s="86"/>
      <c r="U1265" s="86"/>
      <c r="V1265" s="86"/>
      <c r="W1265" s="86"/>
      <c r="X1265" s="86"/>
      <c r="Y1265" s="87"/>
      <c r="Z1265" s="40"/>
      <c r="AA1265" s="40"/>
      <c r="AB1265" s="40"/>
      <c r="AC1265" s="40"/>
      <c r="AD1265" s="40"/>
      <c r="AE1265" s="40"/>
      <c r="AT1265" s="19" t="s">
        <v>171</v>
      </c>
      <c r="AU1265" s="19" t="s">
        <v>87</v>
      </c>
    </row>
    <row r="1266" s="2" customFormat="1">
      <c r="A1266" s="40"/>
      <c r="B1266" s="41"/>
      <c r="C1266" s="42"/>
      <c r="D1266" s="224" t="s">
        <v>173</v>
      </c>
      <c r="E1266" s="42"/>
      <c r="F1266" s="225" t="s">
        <v>1458</v>
      </c>
      <c r="G1266" s="42"/>
      <c r="H1266" s="42"/>
      <c r="I1266" s="221"/>
      <c r="J1266" s="221"/>
      <c r="K1266" s="42"/>
      <c r="L1266" s="42"/>
      <c r="M1266" s="46"/>
      <c r="N1266" s="222"/>
      <c r="O1266" s="223"/>
      <c r="P1266" s="86"/>
      <c r="Q1266" s="86"/>
      <c r="R1266" s="86"/>
      <c r="S1266" s="86"/>
      <c r="T1266" s="86"/>
      <c r="U1266" s="86"/>
      <c r="V1266" s="86"/>
      <c r="W1266" s="86"/>
      <c r="X1266" s="86"/>
      <c r="Y1266" s="87"/>
      <c r="Z1266" s="40"/>
      <c r="AA1266" s="40"/>
      <c r="AB1266" s="40"/>
      <c r="AC1266" s="40"/>
      <c r="AD1266" s="40"/>
      <c r="AE1266" s="40"/>
      <c r="AT1266" s="19" t="s">
        <v>173</v>
      </c>
      <c r="AU1266" s="19" t="s">
        <v>87</v>
      </c>
    </row>
    <row r="1267" s="12" customFormat="1" ht="22.8" customHeight="1">
      <c r="A1267" s="12"/>
      <c r="B1267" s="188"/>
      <c r="C1267" s="189"/>
      <c r="D1267" s="190" t="s">
        <v>76</v>
      </c>
      <c r="E1267" s="203" t="s">
        <v>1459</v>
      </c>
      <c r="F1267" s="203" t="s">
        <v>1460</v>
      </c>
      <c r="G1267" s="189"/>
      <c r="H1267" s="189"/>
      <c r="I1267" s="192"/>
      <c r="J1267" s="192"/>
      <c r="K1267" s="204">
        <f>BK1267</f>
        <v>0</v>
      </c>
      <c r="L1267" s="189"/>
      <c r="M1267" s="194"/>
      <c r="N1267" s="195"/>
      <c r="O1267" s="196"/>
      <c r="P1267" s="196"/>
      <c r="Q1267" s="197">
        <f>SUM(Q1268:Q1273)</f>
        <v>0</v>
      </c>
      <c r="R1267" s="197">
        <f>SUM(R1268:R1273)</f>
        <v>0</v>
      </c>
      <c r="S1267" s="196"/>
      <c r="T1267" s="198">
        <f>SUM(T1268:T1273)</f>
        <v>0</v>
      </c>
      <c r="U1267" s="196"/>
      <c r="V1267" s="198">
        <f>SUM(V1268:V1273)</f>
        <v>0</v>
      </c>
      <c r="W1267" s="196"/>
      <c r="X1267" s="198">
        <f>SUM(X1268:X1273)</f>
        <v>0</v>
      </c>
      <c r="Y1267" s="199"/>
      <c r="Z1267" s="12"/>
      <c r="AA1267" s="12"/>
      <c r="AB1267" s="12"/>
      <c r="AC1267" s="12"/>
      <c r="AD1267" s="12"/>
      <c r="AE1267" s="12"/>
      <c r="AR1267" s="200" t="s">
        <v>201</v>
      </c>
      <c r="AT1267" s="201" t="s">
        <v>76</v>
      </c>
      <c r="AU1267" s="201" t="s">
        <v>85</v>
      </c>
      <c r="AY1267" s="200" t="s">
        <v>162</v>
      </c>
      <c r="BK1267" s="202">
        <f>SUM(BK1268:BK1273)</f>
        <v>0</v>
      </c>
    </row>
    <row r="1268" s="2" customFormat="1" ht="24.15" customHeight="1">
      <c r="A1268" s="40"/>
      <c r="B1268" s="41"/>
      <c r="C1268" s="205" t="s">
        <v>1461</v>
      </c>
      <c r="D1268" s="205" t="s">
        <v>164</v>
      </c>
      <c r="E1268" s="206" t="s">
        <v>1462</v>
      </c>
      <c r="F1268" s="207" t="s">
        <v>1463</v>
      </c>
      <c r="G1268" s="208" t="s">
        <v>550</v>
      </c>
      <c r="H1268" s="209">
        <v>1</v>
      </c>
      <c r="I1268" s="210"/>
      <c r="J1268" s="210"/>
      <c r="K1268" s="211">
        <f>ROUND(P1268*H1268,2)</f>
        <v>0</v>
      </c>
      <c r="L1268" s="207" t="s">
        <v>168</v>
      </c>
      <c r="M1268" s="46"/>
      <c r="N1268" s="212" t="s">
        <v>20</v>
      </c>
      <c r="O1268" s="213" t="s">
        <v>46</v>
      </c>
      <c r="P1268" s="214">
        <f>I1268+J1268</f>
        <v>0</v>
      </c>
      <c r="Q1268" s="214">
        <f>ROUND(I1268*H1268,2)</f>
        <v>0</v>
      </c>
      <c r="R1268" s="214">
        <f>ROUND(J1268*H1268,2)</f>
        <v>0</v>
      </c>
      <c r="S1268" s="86"/>
      <c r="T1268" s="215">
        <f>S1268*H1268</f>
        <v>0</v>
      </c>
      <c r="U1268" s="215">
        <v>0</v>
      </c>
      <c r="V1268" s="215">
        <f>U1268*H1268</f>
        <v>0</v>
      </c>
      <c r="W1268" s="215">
        <v>0</v>
      </c>
      <c r="X1268" s="215">
        <f>W1268*H1268</f>
        <v>0</v>
      </c>
      <c r="Y1268" s="216" t="s">
        <v>20</v>
      </c>
      <c r="Z1268" s="40"/>
      <c r="AA1268" s="40"/>
      <c r="AB1268" s="40"/>
      <c r="AC1268" s="40"/>
      <c r="AD1268" s="40"/>
      <c r="AE1268" s="40"/>
      <c r="AR1268" s="217" t="s">
        <v>1411</v>
      </c>
      <c r="AT1268" s="217" t="s">
        <v>164</v>
      </c>
      <c r="AU1268" s="217" t="s">
        <v>87</v>
      </c>
      <c r="AY1268" s="19" t="s">
        <v>162</v>
      </c>
      <c r="BE1268" s="218">
        <f>IF(O1268="základní",K1268,0)</f>
        <v>0</v>
      </c>
      <c r="BF1268" s="218">
        <f>IF(O1268="snížená",K1268,0)</f>
        <v>0</v>
      </c>
      <c r="BG1268" s="218">
        <f>IF(O1268="zákl. přenesená",K1268,0)</f>
        <v>0</v>
      </c>
      <c r="BH1268" s="218">
        <f>IF(O1268="sníž. přenesená",K1268,0)</f>
        <v>0</v>
      </c>
      <c r="BI1268" s="218">
        <f>IF(O1268="nulová",K1268,0)</f>
        <v>0</v>
      </c>
      <c r="BJ1268" s="19" t="s">
        <v>85</v>
      </c>
      <c r="BK1268" s="218">
        <f>ROUND(P1268*H1268,2)</f>
        <v>0</v>
      </c>
      <c r="BL1268" s="19" t="s">
        <v>1411</v>
      </c>
      <c r="BM1268" s="217" t="s">
        <v>1464</v>
      </c>
    </row>
    <row r="1269" s="2" customFormat="1">
      <c r="A1269" s="40"/>
      <c r="B1269" s="41"/>
      <c r="C1269" s="42"/>
      <c r="D1269" s="219" t="s">
        <v>171</v>
      </c>
      <c r="E1269" s="42"/>
      <c r="F1269" s="220" t="s">
        <v>1465</v>
      </c>
      <c r="G1269" s="42"/>
      <c r="H1269" s="42"/>
      <c r="I1269" s="221"/>
      <c r="J1269" s="221"/>
      <c r="K1269" s="42"/>
      <c r="L1269" s="42"/>
      <c r="M1269" s="46"/>
      <c r="N1269" s="222"/>
      <c r="O1269" s="223"/>
      <c r="P1269" s="86"/>
      <c r="Q1269" s="86"/>
      <c r="R1269" s="86"/>
      <c r="S1269" s="86"/>
      <c r="T1269" s="86"/>
      <c r="U1269" s="86"/>
      <c r="V1269" s="86"/>
      <c r="W1269" s="86"/>
      <c r="X1269" s="86"/>
      <c r="Y1269" s="87"/>
      <c r="Z1269" s="40"/>
      <c r="AA1269" s="40"/>
      <c r="AB1269" s="40"/>
      <c r="AC1269" s="40"/>
      <c r="AD1269" s="40"/>
      <c r="AE1269" s="40"/>
      <c r="AT1269" s="19" t="s">
        <v>171</v>
      </c>
      <c r="AU1269" s="19" t="s">
        <v>87</v>
      </c>
    </row>
    <row r="1270" s="2" customFormat="1">
      <c r="A1270" s="40"/>
      <c r="B1270" s="41"/>
      <c r="C1270" s="42"/>
      <c r="D1270" s="224" t="s">
        <v>173</v>
      </c>
      <c r="E1270" s="42"/>
      <c r="F1270" s="225" t="s">
        <v>1466</v>
      </c>
      <c r="G1270" s="42"/>
      <c r="H1270" s="42"/>
      <c r="I1270" s="221"/>
      <c r="J1270" s="221"/>
      <c r="K1270" s="42"/>
      <c r="L1270" s="42"/>
      <c r="M1270" s="46"/>
      <c r="N1270" s="222"/>
      <c r="O1270" s="223"/>
      <c r="P1270" s="86"/>
      <c r="Q1270" s="86"/>
      <c r="R1270" s="86"/>
      <c r="S1270" s="86"/>
      <c r="T1270" s="86"/>
      <c r="U1270" s="86"/>
      <c r="V1270" s="86"/>
      <c r="W1270" s="86"/>
      <c r="X1270" s="86"/>
      <c r="Y1270" s="87"/>
      <c r="Z1270" s="40"/>
      <c r="AA1270" s="40"/>
      <c r="AB1270" s="40"/>
      <c r="AC1270" s="40"/>
      <c r="AD1270" s="40"/>
      <c r="AE1270" s="40"/>
      <c r="AT1270" s="19" t="s">
        <v>173</v>
      </c>
      <c r="AU1270" s="19" t="s">
        <v>87</v>
      </c>
    </row>
    <row r="1271" s="2" customFormat="1" ht="24.15" customHeight="1">
      <c r="A1271" s="40"/>
      <c r="B1271" s="41"/>
      <c r="C1271" s="205" t="s">
        <v>1467</v>
      </c>
      <c r="D1271" s="205" t="s">
        <v>164</v>
      </c>
      <c r="E1271" s="206" t="s">
        <v>1468</v>
      </c>
      <c r="F1271" s="207" t="s">
        <v>1469</v>
      </c>
      <c r="G1271" s="208" t="s">
        <v>550</v>
      </c>
      <c r="H1271" s="209">
        <v>1</v>
      </c>
      <c r="I1271" s="210"/>
      <c r="J1271" s="210"/>
      <c r="K1271" s="211">
        <f>ROUND(P1271*H1271,2)</f>
        <v>0</v>
      </c>
      <c r="L1271" s="207" t="s">
        <v>168</v>
      </c>
      <c r="M1271" s="46"/>
      <c r="N1271" s="212" t="s">
        <v>20</v>
      </c>
      <c r="O1271" s="213" t="s">
        <v>46</v>
      </c>
      <c r="P1271" s="214">
        <f>I1271+J1271</f>
        <v>0</v>
      </c>
      <c r="Q1271" s="214">
        <f>ROUND(I1271*H1271,2)</f>
        <v>0</v>
      </c>
      <c r="R1271" s="214">
        <f>ROUND(J1271*H1271,2)</f>
        <v>0</v>
      </c>
      <c r="S1271" s="86"/>
      <c r="T1271" s="215">
        <f>S1271*H1271</f>
        <v>0</v>
      </c>
      <c r="U1271" s="215">
        <v>0</v>
      </c>
      <c r="V1271" s="215">
        <f>U1271*H1271</f>
        <v>0</v>
      </c>
      <c r="W1271" s="215">
        <v>0</v>
      </c>
      <c r="X1271" s="215">
        <f>W1271*H1271</f>
        <v>0</v>
      </c>
      <c r="Y1271" s="216" t="s">
        <v>20</v>
      </c>
      <c r="Z1271" s="40"/>
      <c r="AA1271" s="40"/>
      <c r="AB1271" s="40"/>
      <c r="AC1271" s="40"/>
      <c r="AD1271" s="40"/>
      <c r="AE1271" s="40"/>
      <c r="AR1271" s="217" t="s">
        <v>1411</v>
      </c>
      <c r="AT1271" s="217" t="s">
        <v>164</v>
      </c>
      <c r="AU1271" s="217" t="s">
        <v>87</v>
      </c>
      <c r="AY1271" s="19" t="s">
        <v>162</v>
      </c>
      <c r="BE1271" s="218">
        <f>IF(O1271="základní",K1271,0)</f>
        <v>0</v>
      </c>
      <c r="BF1271" s="218">
        <f>IF(O1271="snížená",K1271,0)</f>
        <v>0</v>
      </c>
      <c r="BG1271" s="218">
        <f>IF(O1271="zákl. přenesená",K1271,0)</f>
        <v>0</v>
      </c>
      <c r="BH1271" s="218">
        <f>IF(O1271="sníž. přenesená",K1271,0)</f>
        <v>0</v>
      </c>
      <c r="BI1271" s="218">
        <f>IF(O1271="nulová",K1271,0)</f>
        <v>0</v>
      </c>
      <c r="BJ1271" s="19" t="s">
        <v>85</v>
      </c>
      <c r="BK1271" s="218">
        <f>ROUND(P1271*H1271,2)</f>
        <v>0</v>
      </c>
      <c r="BL1271" s="19" t="s">
        <v>1411</v>
      </c>
      <c r="BM1271" s="217" t="s">
        <v>1470</v>
      </c>
    </row>
    <row r="1272" s="2" customFormat="1">
      <c r="A1272" s="40"/>
      <c r="B1272" s="41"/>
      <c r="C1272" s="42"/>
      <c r="D1272" s="219" t="s">
        <v>171</v>
      </c>
      <c r="E1272" s="42"/>
      <c r="F1272" s="220" t="s">
        <v>1471</v>
      </c>
      <c r="G1272" s="42"/>
      <c r="H1272" s="42"/>
      <c r="I1272" s="221"/>
      <c r="J1272" s="221"/>
      <c r="K1272" s="42"/>
      <c r="L1272" s="42"/>
      <c r="M1272" s="46"/>
      <c r="N1272" s="222"/>
      <c r="O1272" s="223"/>
      <c r="P1272" s="86"/>
      <c r="Q1272" s="86"/>
      <c r="R1272" s="86"/>
      <c r="S1272" s="86"/>
      <c r="T1272" s="86"/>
      <c r="U1272" s="86"/>
      <c r="V1272" s="86"/>
      <c r="W1272" s="86"/>
      <c r="X1272" s="86"/>
      <c r="Y1272" s="87"/>
      <c r="Z1272" s="40"/>
      <c r="AA1272" s="40"/>
      <c r="AB1272" s="40"/>
      <c r="AC1272" s="40"/>
      <c r="AD1272" s="40"/>
      <c r="AE1272" s="40"/>
      <c r="AT1272" s="19" t="s">
        <v>171</v>
      </c>
      <c r="AU1272" s="19" t="s">
        <v>87</v>
      </c>
    </row>
    <row r="1273" s="2" customFormat="1">
      <c r="A1273" s="40"/>
      <c r="B1273" s="41"/>
      <c r="C1273" s="42"/>
      <c r="D1273" s="224" t="s">
        <v>173</v>
      </c>
      <c r="E1273" s="42"/>
      <c r="F1273" s="225" t="s">
        <v>1472</v>
      </c>
      <c r="G1273" s="42"/>
      <c r="H1273" s="42"/>
      <c r="I1273" s="221"/>
      <c r="J1273" s="221"/>
      <c r="K1273" s="42"/>
      <c r="L1273" s="42"/>
      <c r="M1273" s="46"/>
      <c r="N1273" s="222"/>
      <c r="O1273" s="223"/>
      <c r="P1273" s="86"/>
      <c r="Q1273" s="86"/>
      <c r="R1273" s="86"/>
      <c r="S1273" s="86"/>
      <c r="T1273" s="86"/>
      <c r="U1273" s="86"/>
      <c r="V1273" s="86"/>
      <c r="W1273" s="86"/>
      <c r="X1273" s="86"/>
      <c r="Y1273" s="87"/>
      <c r="Z1273" s="40"/>
      <c r="AA1273" s="40"/>
      <c r="AB1273" s="40"/>
      <c r="AC1273" s="40"/>
      <c r="AD1273" s="40"/>
      <c r="AE1273" s="40"/>
      <c r="AT1273" s="19" t="s">
        <v>173</v>
      </c>
      <c r="AU1273" s="19" t="s">
        <v>87</v>
      </c>
    </row>
    <row r="1274" s="12" customFormat="1" ht="22.8" customHeight="1">
      <c r="A1274" s="12"/>
      <c r="B1274" s="188"/>
      <c r="C1274" s="189"/>
      <c r="D1274" s="190" t="s">
        <v>76</v>
      </c>
      <c r="E1274" s="203" t="s">
        <v>1473</v>
      </c>
      <c r="F1274" s="203" t="s">
        <v>1474</v>
      </c>
      <c r="G1274" s="189"/>
      <c r="H1274" s="189"/>
      <c r="I1274" s="192"/>
      <c r="J1274" s="192"/>
      <c r="K1274" s="204">
        <f>BK1274</f>
        <v>0</v>
      </c>
      <c r="L1274" s="189"/>
      <c r="M1274" s="194"/>
      <c r="N1274" s="195"/>
      <c r="O1274" s="196"/>
      <c r="P1274" s="196"/>
      <c r="Q1274" s="197">
        <f>SUM(Q1275:Q1280)</f>
        <v>0</v>
      </c>
      <c r="R1274" s="197">
        <f>SUM(R1275:R1280)</f>
        <v>0</v>
      </c>
      <c r="S1274" s="196"/>
      <c r="T1274" s="198">
        <f>SUM(T1275:T1280)</f>
        <v>0</v>
      </c>
      <c r="U1274" s="196"/>
      <c r="V1274" s="198">
        <f>SUM(V1275:V1280)</f>
        <v>0</v>
      </c>
      <c r="W1274" s="196"/>
      <c r="X1274" s="198">
        <f>SUM(X1275:X1280)</f>
        <v>0</v>
      </c>
      <c r="Y1274" s="199"/>
      <c r="Z1274" s="12"/>
      <c r="AA1274" s="12"/>
      <c r="AB1274" s="12"/>
      <c r="AC1274" s="12"/>
      <c r="AD1274" s="12"/>
      <c r="AE1274" s="12"/>
      <c r="AR1274" s="200" t="s">
        <v>201</v>
      </c>
      <c r="AT1274" s="201" t="s">
        <v>76</v>
      </c>
      <c r="AU1274" s="201" t="s">
        <v>85</v>
      </c>
      <c r="AY1274" s="200" t="s">
        <v>162</v>
      </c>
      <c r="BK1274" s="202">
        <f>SUM(BK1275:BK1280)</f>
        <v>0</v>
      </c>
    </row>
    <row r="1275" s="2" customFormat="1" ht="24.15" customHeight="1">
      <c r="A1275" s="40"/>
      <c r="B1275" s="41"/>
      <c r="C1275" s="205" t="s">
        <v>1475</v>
      </c>
      <c r="D1275" s="205" t="s">
        <v>164</v>
      </c>
      <c r="E1275" s="206" t="s">
        <v>1476</v>
      </c>
      <c r="F1275" s="207" t="s">
        <v>1477</v>
      </c>
      <c r="G1275" s="208" t="s">
        <v>550</v>
      </c>
      <c r="H1275" s="209">
        <v>1</v>
      </c>
      <c r="I1275" s="210"/>
      <c r="J1275" s="210"/>
      <c r="K1275" s="211">
        <f>ROUND(P1275*H1275,2)</f>
        <v>0</v>
      </c>
      <c r="L1275" s="207" t="s">
        <v>168</v>
      </c>
      <c r="M1275" s="46"/>
      <c r="N1275" s="212" t="s">
        <v>20</v>
      </c>
      <c r="O1275" s="213" t="s">
        <v>46</v>
      </c>
      <c r="P1275" s="214">
        <f>I1275+J1275</f>
        <v>0</v>
      </c>
      <c r="Q1275" s="214">
        <f>ROUND(I1275*H1275,2)</f>
        <v>0</v>
      </c>
      <c r="R1275" s="214">
        <f>ROUND(J1275*H1275,2)</f>
        <v>0</v>
      </c>
      <c r="S1275" s="86"/>
      <c r="T1275" s="215">
        <f>S1275*H1275</f>
        <v>0</v>
      </c>
      <c r="U1275" s="215">
        <v>0</v>
      </c>
      <c r="V1275" s="215">
        <f>U1275*H1275</f>
        <v>0</v>
      </c>
      <c r="W1275" s="215">
        <v>0</v>
      </c>
      <c r="X1275" s="215">
        <f>W1275*H1275</f>
        <v>0</v>
      </c>
      <c r="Y1275" s="216" t="s">
        <v>20</v>
      </c>
      <c r="Z1275" s="40"/>
      <c r="AA1275" s="40"/>
      <c r="AB1275" s="40"/>
      <c r="AC1275" s="40"/>
      <c r="AD1275" s="40"/>
      <c r="AE1275" s="40"/>
      <c r="AR1275" s="217" t="s">
        <v>1411</v>
      </c>
      <c r="AT1275" s="217" t="s">
        <v>164</v>
      </c>
      <c r="AU1275" s="217" t="s">
        <v>87</v>
      </c>
      <c r="AY1275" s="19" t="s">
        <v>162</v>
      </c>
      <c r="BE1275" s="218">
        <f>IF(O1275="základní",K1275,0)</f>
        <v>0</v>
      </c>
      <c r="BF1275" s="218">
        <f>IF(O1275="snížená",K1275,0)</f>
        <v>0</v>
      </c>
      <c r="BG1275" s="218">
        <f>IF(O1275="zákl. přenesená",K1275,0)</f>
        <v>0</v>
      </c>
      <c r="BH1275" s="218">
        <f>IF(O1275="sníž. přenesená",K1275,0)</f>
        <v>0</v>
      </c>
      <c r="BI1275" s="218">
        <f>IF(O1275="nulová",K1275,0)</f>
        <v>0</v>
      </c>
      <c r="BJ1275" s="19" t="s">
        <v>85</v>
      </c>
      <c r="BK1275" s="218">
        <f>ROUND(P1275*H1275,2)</f>
        <v>0</v>
      </c>
      <c r="BL1275" s="19" t="s">
        <v>1411</v>
      </c>
      <c r="BM1275" s="217" t="s">
        <v>1478</v>
      </c>
    </row>
    <row r="1276" s="2" customFormat="1">
      <c r="A1276" s="40"/>
      <c r="B1276" s="41"/>
      <c r="C1276" s="42"/>
      <c r="D1276" s="219" t="s">
        <v>171</v>
      </c>
      <c r="E1276" s="42"/>
      <c r="F1276" s="220" t="s">
        <v>1479</v>
      </c>
      <c r="G1276" s="42"/>
      <c r="H1276" s="42"/>
      <c r="I1276" s="221"/>
      <c r="J1276" s="221"/>
      <c r="K1276" s="42"/>
      <c r="L1276" s="42"/>
      <c r="M1276" s="46"/>
      <c r="N1276" s="222"/>
      <c r="O1276" s="223"/>
      <c r="P1276" s="86"/>
      <c r="Q1276" s="86"/>
      <c r="R1276" s="86"/>
      <c r="S1276" s="86"/>
      <c r="T1276" s="86"/>
      <c r="U1276" s="86"/>
      <c r="V1276" s="86"/>
      <c r="W1276" s="86"/>
      <c r="X1276" s="86"/>
      <c r="Y1276" s="87"/>
      <c r="Z1276" s="40"/>
      <c r="AA1276" s="40"/>
      <c r="AB1276" s="40"/>
      <c r="AC1276" s="40"/>
      <c r="AD1276" s="40"/>
      <c r="AE1276" s="40"/>
      <c r="AT1276" s="19" t="s">
        <v>171</v>
      </c>
      <c r="AU1276" s="19" t="s">
        <v>87</v>
      </c>
    </row>
    <row r="1277" s="2" customFormat="1">
      <c r="A1277" s="40"/>
      <c r="B1277" s="41"/>
      <c r="C1277" s="42"/>
      <c r="D1277" s="224" t="s">
        <v>173</v>
      </c>
      <c r="E1277" s="42"/>
      <c r="F1277" s="225" t="s">
        <v>1480</v>
      </c>
      <c r="G1277" s="42"/>
      <c r="H1277" s="42"/>
      <c r="I1277" s="221"/>
      <c r="J1277" s="221"/>
      <c r="K1277" s="42"/>
      <c r="L1277" s="42"/>
      <c r="M1277" s="46"/>
      <c r="N1277" s="222"/>
      <c r="O1277" s="223"/>
      <c r="P1277" s="86"/>
      <c r="Q1277" s="86"/>
      <c r="R1277" s="86"/>
      <c r="S1277" s="86"/>
      <c r="T1277" s="86"/>
      <c r="U1277" s="86"/>
      <c r="V1277" s="86"/>
      <c r="W1277" s="86"/>
      <c r="X1277" s="86"/>
      <c r="Y1277" s="87"/>
      <c r="Z1277" s="40"/>
      <c r="AA1277" s="40"/>
      <c r="AB1277" s="40"/>
      <c r="AC1277" s="40"/>
      <c r="AD1277" s="40"/>
      <c r="AE1277" s="40"/>
      <c r="AT1277" s="19" t="s">
        <v>173</v>
      </c>
      <c r="AU1277" s="19" t="s">
        <v>87</v>
      </c>
    </row>
    <row r="1278" s="2" customFormat="1" ht="24.15" customHeight="1">
      <c r="A1278" s="40"/>
      <c r="B1278" s="41"/>
      <c r="C1278" s="205" t="s">
        <v>1481</v>
      </c>
      <c r="D1278" s="205" t="s">
        <v>164</v>
      </c>
      <c r="E1278" s="206" t="s">
        <v>1482</v>
      </c>
      <c r="F1278" s="207" t="s">
        <v>1483</v>
      </c>
      <c r="G1278" s="208" t="s">
        <v>550</v>
      </c>
      <c r="H1278" s="209">
        <v>1</v>
      </c>
      <c r="I1278" s="210"/>
      <c r="J1278" s="210"/>
      <c r="K1278" s="211">
        <f>ROUND(P1278*H1278,2)</f>
        <v>0</v>
      </c>
      <c r="L1278" s="207" t="s">
        <v>168</v>
      </c>
      <c r="M1278" s="46"/>
      <c r="N1278" s="212" t="s">
        <v>20</v>
      </c>
      <c r="O1278" s="213" t="s">
        <v>46</v>
      </c>
      <c r="P1278" s="214">
        <f>I1278+J1278</f>
        <v>0</v>
      </c>
      <c r="Q1278" s="214">
        <f>ROUND(I1278*H1278,2)</f>
        <v>0</v>
      </c>
      <c r="R1278" s="214">
        <f>ROUND(J1278*H1278,2)</f>
        <v>0</v>
      </c>
      <c r="S1278" s="86"/>
      <c r="T1278" s="215">
        <f>S1278*H1278</f>
        <v>0</v>
      </c>
      <c r="U1278" s="215">
        <v>0</v>
      </c>
      <c r="V1278" s="215">
        <f>U1278*H1278</f>
        <v>0</v>
      </c>
      <c r="W1278" s="215">
        <v>0</v>
      </c>
      <c r="X1278" s="215">
        <f>W1278*H1278</f>
        <v>0</v>
      </c>
      <c r="Y1278" s="216" t="s">
        <v>20</v>
      </c>
      <c r="Z1278" s="40"/>
      <c r="AA1278" s="40"/>
      <c r="AB1278" s="40"/>
      <c r="AC1278" s="40"/>
      <c r="AD1278" s="40"/>
      <c r="AE1278" s="40"/>
      <c r="AR1278" s="217" t="s">
        <v>1411</v>
      </c>
      <c r="AT1278" s="217" t="s">
        <v>164</v>
      </c>
      <c r="AU1278" s="217" t="s">
        <v>87</v>
      </c>
      <c r="AY1278" s="19" t="s">
        <v>162</v>
      </c>
      <c r="BE1278" s="218">
        <f>IF(O1278="základní",K1278,0)</f>
        <v>0</v>
      </c>
      <c r="BF1278" s="218">
        <f>IF(O1278="snížená",K1278,0)</f>
        <v>0</v>
      </c>
      <c r="BG1278" s="218">
        <f>IF(O1278="zákl. přenesená",K1278,0)</f>
        <v>0</v>
      </c>
      <c r="BH1278" s="218">
        <f>IF(O1278="sníž. přenesená",K1278,0)</f>
        <v>0</v>
      </c>
      <c r="BI1278" s="218">
        <f>IF(O1278="nulová",K1278,0)</f>
        <v>0</v>
      </c>
      <c r="BJ1278" s="19" t="s">
        <v>85</v>
      </c>
      <c r="BK1278" s="218">
        <f>ROUND(P1278*H1278,2)</f>
        <v>0</v>
      </c>
      <c r="BL1278" s="19" t="s">
        <v>1411</v>
      </c>
      <c r="BM1278" s="217" t="s">
        <v>1484</v>
      </c>
    </row>
    <row r="1279" s="2" customFormat="1">
      <c r="A1279" s="40"/>
      <c r="B1279" s="41"/>
      <c r="C1279" s="42"/>
      <c r="D1279" s="219" t="s">
        <v>171</v>
      </c>
      <c r="E1279" s="42"/>
      <c r="F1279" s="220" t="s">
        <v>1483</v>
      </c>
      <c r="G1279" s="42"/>
      <c r="H1279" s="42"/>
      <c r="I1279" s="221"/>
      <c r="J1279" s="221"/>
      <c r="K1279" s="42"/>
      <c r="L1279" s="42"/>
      <c r="M1279" s="46"/>
      <c r="N1279" s="222"/>
      <c r="O1279" s="223"/>
      <c r="P1279" s="86"/>
      <c r="Q1279" s="86"/>
      <c r="R1279" s="86"/>
      <c r="S1279" s="86"/>
      <c r="T1279" s="86"/>
      <c r="U1279" s="86"/>
      <c r="V1279" s="86"/>
      <c r="W1279" s="86"/>
      <c r="X1279" s="86"/>
      <c r="Y1279" s="87"/>
      <c r="Z1279" s="40"/>
      <c r="AA1279" s="40"/>
      <c r="AB1279" s="40"/>
      <c r="AC1279" s="40"/>
      <c r="AD1279" s="40"/>
      <c r="AE1279" s="40"/>
      <c r="AT1279" s="19" t="s">
        <v>171</v>
      </c>
      <c r="AU1279" s="19" t="s">
        <v>87</v>
      </c>
    </row>
    <row r="1280" s="2" customFormat="1">
      <c r="A1280" s="40"/>
      <c r="B1280" s="41"/>
      <c r="C1280" s="42"/>
      <c r="D1280" s="224" t="s">
        <v>173</v>
      </c>
      <c r="E1280" s="42"/>
      <c r="F1280" s="225" t="s">
        <v>1485</v>
      </c>
      <c r="G1280" s="42"/>
      <c r="H1280" s="42"/>
      <c r="I1280" s="221"/>
      <c r="J1280" s="221"/>
      <c r="K1280" s="42"/>
      <c r="L1280" s="42"/>
      <c r="M1280" s="46"/>
      <c r="N1280" s="222"/>
      <c r="O1280" s="223"/>
      <c r="P1280" s="86"/>
      <c r="Q1280" s="86"/>
      <c r="R1280" s="86"/>
      <c r="S1280" s="86"/>
      <c r="T1280" s="86"/>
      <c r="U1280" s="86"/>
      <c r="V1280" s="86"/>
      <c r="W1280" s="86"/>
      <c r="X1280" s="86"/>
      <c r="Y1280" s="87"/>
      <c r="Z1280" s="40"/>
      <c r="AA1280" s="40"/>
      <c r="AB1280" s="40"/>
      <c r="AC1280" s="40"/>
      <c r="AD1280" s="40"/>
      <c r="AE1280" s="40"/>
      <c r="AT1280" s="19" t="s">
        <v>173</v>
      </c>
      <c r="AU1280" s="19" t="s">
        <v>87</v>
      </c>
    </row>
    <row r="1281" s="12" customFormat="1" ht="22.8" customHeight="1">
      <c r="A1281" s="12"/>
      <c r="B1281" s="188"/>
      <c r="C1281" s="189"/>
      <c r="D1281" s="190" t="s">
        <v>76</v>
      </c>
      <c r="E1281" s="203" t="s">
        <v>1486</v>
      </c>
      <c r="F1281" s="203" t="s">
        <v>1487</v>
      </c>
      <c r="G1281" s="189"/>
      <c r="H1281" s="189"/>
      <c r="I1281" s="192"/>
      <c r="J1281" s="192"/>
      <c r="K1281" s="204">
        <f>BK1281</f>
        <v>0</v>
      </c>
      <c r="L1281" s="189"/>
      <c r="M1281" s="194"/>
      <c r="N1281" s="195"/>
      <c r="O1281" s="196"/>
      <c r="P1281" s="196"/>
      <c r="Q1281" s="197">
        <f>SUM(Q1282:Q1287)</f>
        <v>0</v>
      </c>
      <c r="R1281" s="197">
        <f>SUM(R1282:R1287)</f>
        <v>0</v>
      </c>
      <c r="S1281" s="196"/>
      <c r="T1281" s="198">
        <f>SUM(T1282:T1287)</f>
        <v>0</v>
      </c>
      <c r="U1281" s="196"/>
      <c r="V1281" s="198">
        <f>SUM(V1282:V1287)</f>
        <v>0</v>
      </c>
      <c r="W1281" s="196"/>
      <c r="X1281" s="198">
        <f>SUM(X1282:X1287)</f>
        <v>0</v>
      </c>
      <c r="Y1281" s="199"/>
      <c r="Z1281" s="12"/>
      <c r="AA1281" s="12"/>
      <c r="AB1281" s="12"/>
      <c r="AC1281" s="12"/>
      <c r="AD1281" s="12"/>
      <c r="AE1281" s="12"/>
      <c r="AR1281" s="200" t="s">
        <v>201</v>
      </c>
      <c r="AT1281" s="201" t="s">
        <v>76</v>
      </c>
      <c r="AU1281" s="201" t="s">
        <v>85</v>
      </c>
      <c r="AY1281" s="200" t="s">
        <v>162</v>
      </c>
      <c r="BK1281" s="202">
        <f>SUM(BK1282:BK1287)</f>
        <v>0</v>
      </c>
    </row>
    <row r="1282" s="2" customFormat="1" ht="24.15" customHeight="1">
      <c r="A1282" s="40"/>
      <c r="B1282" s="41"/>
      <c r="C1282" s="205" t="s">
        <v>1488</v>
      </c>
      <c r="D1282" s="205" t="s">
        <v>164</v>
      </c>
      <c r="E1282" s="206" t="s">
        <v>1489</v>
      </c>
      <c r="F1282" s="207" t="s">
        <v>1490</v>
      </c>
      <c r="G1282" s="208" t="s">
        <v>550</v>
      </c>
      <c r="H1282" s="209">
        <v>1</v>
      </c>
      <c r="I1282" s="210"/>
      <c r="J1282" s="210"/>
      <c r="K1282" s="211">
        <f>ROUND(P1282*H1282,2)</f>
        <v>0</v>
      </c>
      <c r="L1282" s="207" t="s">
        <v>168</v>
      </c>
      <c r="M1282" s="46"/>
      <c r="N1282" s="212" t="s">
        <v>20</v>
      </c>
      <c r="O1282" s="213" t="s">
        <v>46</v>
      </c>
      <c r="P1282" s="214">
        <f>I1282+J1282</f>
        <v>0</v>
      </c>
      <c r="Q1282" s="214">
        <f>ROUND(I1282*H1282,2)</f>
        <v>0</v>
      </c>
      <c r="R1282" s="214">
        <f>ROUND(J1282*H1282,2)</f>
        <v>0</v>
      </c>
      <c r="S1282" s="86"/>
      <c r="T1282" s="215">
        <f>S1282*H1282</f>
        <v>0</v>
      </c>
      <c r="U1282" s="215">
        <v>0</v>
      </c>
      <c r="V1282" s="215">
        <f>U1282*H1282</f>
        <v>0</v>
      </c>
      <c r="W1282" s="215">
        <v>0</v>
      </c>
      <c r="X1282" s="215">
        <f>W1282*H1282</f>
        <v>0</v>
      </c>
      <c r="Y1282" s="216" t="s">
        <v>20</v>
      </c>
      <c r="Z1282" s="40"/>
      <c r="AA1282" s="40"/>
      <c r="AB1282" s="40"/>
      <c r="AC1282" s="40"/>
      <c r="AD1282" s="40"/>
      <c r="AE1282" s="40"/>
      <c r="AR1282" s="217" t="s">
        <v>1411</v>
      </c>
      <c r="AT1282" s="217" t="s">
        <v>164</v>
      </c>
      <c r="AU1282" s="217" t="s">
        <v>87</v>
      </c>
      <c r="AY1282" s="19" t="s">
        <v>162</v>
      </c>
      <c r="BE1282" s="218">
        <f>IF(O1282="základní",K1282,0)</f>
        <v>0</v>
      </c>
      <c r="BF1282" s="218">
        <f>IF(O1282="snížená",K1282,0)</f>
        <v>0</v>
      </c>
      <c r="BG1282" s="218">
        <f>IF(O1282="zákl. přenesená",K1282,0)</f>
        <v>0</v>
      </c>
      <c r="BH1282" s="218">
        <f>IF(O1282="sníž. přenesená",K1282,0)</f>
        <v>0</v>
      </c>
      <c r="BI1282" s="218">
        <f>IF(O1282="nulová",K1282,0)</f>
        <v>0</v>
      </c>
      <c r="BJ1282" s="19" t="s">
        <v>85</v>
      </c>
      <c r="BK1282" s="218">
        <f>ROUND(P1282*H1282,2)</f>
        <v>0</v>
      </c>
      <c r="BL1282" s="19" t="s">
        <v>1411</v>
      </c>
      <c r="BM1282" s="217" t="s">
        <v>1491</v>
      </c>
    </row>
    <row r="1283" s="2" customFormat="1">
      <c r="A1283" s="40"/>
      <c r="B1283" s="41"/>
      <c r="C1283" s="42"/>
      <c r="D1283" s="219" t="s">
        <v>171</v>
      </c>
      <c r="E1283" s="42"/>
      <c r="F1283" s="220" t="s">
        <v>1490</v>
      </c>
      <c r="G1283" s="42"/>
      <c r="H1283" s="42"/>
      <c r="I1283" s="221"/>
      <c r="J1283" s="221"/>
      <c r="K1283" s="42"/>
      <c r="L1283" s="42"/>
      <c r="M1283" s="46"/>
      <c r="N1283" s="222"/>
      <c r="O1283" s="223"/>
      <c r="P1283" s="86"/>
      <c r="Q1283" s="86"/>
      <c r="R1283" s="86"/>
      <c r="S1283" s="86"/>
      <c r="T1283" s="86"/>
      <c r="U1283" s="86"/>
      <c r="V1283" s="86"/>
      <c r="W1283" s="86"/>
      <c r="X1283" s="86"/>
      <c r="Y1283" s="87"/>
      <c r="Z1283" s="40"/>
      <c r="AA1283" s="40"/>
      <c r="AB1283" s="40"/>
      <c r="AC1283" s="40"/>
      <c r="AD1283" s="40"/>
      <c r="AE1283" s="40"/>
      <c r="AT1283" s="19" t="s">
        <v>171</v>
      </c>
      <c r="AU1283" s="19" t="s">
        <v>87</v>
      </c>
    </row>
    <row r="1284" s="2" customFormat="1">
      <c r="A1284" s="40"/>
      <c r="B1284" s="41"/>
      <c r="C1284" s="42"/>
      <c r="D1284" s="224" t="s">
        <v>173</v>
      </c>
      <c r="E1284" s="42"/>
      <c r="F1284" s="225" t="s">
        <v>1492</v>
      </c>
      <c r="G1284" s="42"/>
      <c r="H1284" s="42"/>
      <c r="I1284" s="221"/>
      <c r="J1284" s="221"/>
      <c r="K1284" s="42"/>
      <c r="L1284" s="42"/>
      <c r="M1284" s="46"/>
      <c r="N1284" s="222"/>
      <c r="O1284" s="223"/>
      <c r="P1284" s="86"/>
      <c r="Q1284" s="86"/>
      <c r="R1284" s="86"/>
      <c r="S1284" s="86"/>
      <c r="T1284" s="86"/>
      <c r="U1284" s="86"/>
      <c r="V1284" s="86"/>
      <c r="W1284" s="86"/>
      <c r="X1284" s="86"/>
      <c r="Y1284" s="87"/>
      <c r="Z1284" s="40"/>
      <c r="AA1284" s="40"/>
      <c r="AB1284" s="40"/>
      <c r="AC1284" s="40"/>
      <c r="AD1284" s="40"/>
      <c r="AE1284" s="40"/>
      <c r="AT1284" s="19" t="s">
        <v>173</v>
      </c>
      <c r="AU1284" s="19" t="s">
        <v>87</v>
      </c>
    </row>
    <row r="1285" s="2" customFormat="1" ht="24.15" customHeight="1">
      <c r="A1285" s="40"/>
      <c r="B1285" s="41"/>
      <c r="C1285" s="205" t="s">
        <v>1493</v>
      </c>
      <c r="D1285" s="205" t="s">
        <v>164</v>
      </c>
      <c r="E1285" s="206" t="s">
        <v>1494</v>
      </c>
      <c r="F1285" s="207" t="s">
        <v>1495</v>
      </c>
      <c r="G1285" s="208" t="s">
        <v>550</v>
      </c>
      <c r="H1285" s="209">
        <v>1</v>
      </c>
      <c r="I1285" s="210"/>
      <c r="J1285" s="210"/>
      <c r="K1285" s="211">
        <f>ROUND(P1285*H1285,2)</f>
        <v>0</v>
      </c>
      <c r="L1285" s="207" t="s">
        <v>168</v>
      </c>
      <c r="M1285" s="46"/>
      <c r="N1285" s="212" t="s">
        <v>20</v>
      </c>
      <c r="O1285" s="213" t="s">
        <v>46</v>
      </c>
      <c r="P1285" s="214">
        <f>I1285+J1285</f>
        <v>0</v>
      </c>
      <c r="Q1285" s="214">
        <f>ROUND(I1285*H1285,2)</f>
        <v>0</v>
      </c>
      <c r="R1285" s="214">
        <f>ROUND(J1285*H1285,2)</f>
        <v>0</v>
      </c>
      <c r="S1285" s="86"/>
      <c r="T1285" s="215">
        <f>S1285*H1285</f>
        <v>0</v>
      </c>
      <c r="U1285" s="215">
        <v>0</v>
      </c>
      <c r="V1285" s="215">
        <f>U1285*H1285</f>
        <v>0</v>
      </c>
      <c r="W1285" s="215">
        <v>0</v>
      </c>
      <c r="X1285" s="215">
        <f>W1285*H1285</f>
        <v>0</v>
      </c>
      <c r="Y1285" s="216" t="s">
        <v>20</v>
      </c>
      <c r="Z1285" s="40"/>
      <c r="AA1285" s="40"/>
      <c r="AB1285" s="40"/>
      <c r="AC1285" s="40"/>
      <c r="AD1285" s="40"/>
      <c r="AE1285" s="40"/>
      <c r="AR1285" s="217" t="s">
        <v>1411</v>
      </c>
      <c r="AT1285" s="217" t="s">
        <v>164</v>
      </c>
      <c r="AU1285" s="217" t="s">
        <v>87</v>
      </c>
      <c r="AY1285" s="19" t="s">
        <v>162</v>
      </c>
      <c r="BE1285" s="218">
        <f>IF(O1285="základní",K1285,0)</f>
        <v>0</v>
      </c>
      <c r="BF1285" s="218">
        <f>IF(O1285="snížená",K1285,0)</f>
        <v>0</v>
      </c>
      <c r="BG1285" s="218">
        <f>IF(O1285="zákl. přenesená",K1285,0)</f>
        <v>0</v>
      </c>
      <c r="BH1285" s="218">
        <f>IF(O1285="sníž. přenesená",K1285,0)</f>
        <v>0</v>
      </c>
      <c r="BI1285" s="218">
        <f>IF(O1285="nulová",K1285,0)</f>
        <v>0</v>
      </c>
      <c r="BJ1285" s="19" t="s">
        <v>85</v>
      </c>
      <c r="BK1285" s="218">
        <f>ROUND(P1285*H1285,2)</f>
        <v>0</v>
      </c>
      <c r="BL1285" s="19" t="s">
        <v>1411</v>
      </c>
      <c r="BM1285" s="217" t="s">
        <v>1496</v>
      </c>
    </row>
    <row r="1286" s="2" customFormat="1">
      <c r="A1286" s="40"/>
      <c r="B1286" s="41"/>
      <c r="C1286" s="42"/>
      <c r="D1286" s="219" t="s">
        <v>171</v>
      </c>
      <c r="E1286" s="42"/>
      <c r="F1286" s="220" t="s">
        <v>1495</v>
      </c>
      <c r="G1286" s="42"/>
      <c r="H1286" s="42"/>
      <c r="I1286" s="221"/>
      <c r="J1286" s="221"/>
      <c r="K1286" s="42"/>
      <c r="L1286" s="42"/>
      <c r="M1286" s="46"/>
      <c r="N1286" s="222"/>
      <c r="O1286" s="223"/>
      <c r="P1286" s="86"/>
      <c r="Q1286" s="86"/>
      <c r="R1286" s="86"/>
      <c r="S1286" s="86"/>
      <c r="T1286" s="86"/>
      <c r="U1286" s="86"/>
      <c r="V1286" s="86"/>
      <c r="W1286" s="86"/>
      <c r="X1286" s="86"/>
      <c r="Y1286" s="87"/>
      <c r="Z1286" s="40"/>
      <c r="AA1286" s="40"/>
      <c r="AB1286" s="40"/>
      <c r="AC1286" s="40"/>
      <c r="AD1286" s="40"/>
      <c r="AE1286" s="40"/>
      <c r="AT1286" s="19" t="s">
        <v>171</v>
      </c>
      <c r="AU1286" s="19" t="s">
        <v>87</v>
      </c>
    </row>
    <row r="1287" s="2" customFormat="1">
      <c r="A1287" s="40"/>
      <c r="B1287" s="41"/>
      <c r="C1287" s="42"/>
      <c r="D1287" s="224" t="s">
        <v>173</v>
      </c>
      <c r="E1287" s="42"/>
      <c r="F1287" s="225" t="s">
        <v>1497</v>
      </c>
      <c r="G1287" s="42"/>
      <c r="H1287" s="42"/>
      <c r="I1287" s="221"/>
      <c r="J1287" s="221"/>
      <c r="K1287" s="42"/>
      <c r="L1287" s="42"/>
      <c r="M1287" s="46"/>
      <c r="N1287" s="275"/>
      <c r="O1287" s="276"/>
      <c r="P1287" s="277"/>
      <c r="Q1287" s="277"/>
      <c r="R1287" s="277"/>
      <c r="S1287" s="277"/>
      <c r="T1287" s="277"/>
      <c r="U1287" s="277"/>
      <c r="V1287" s="277"/>
      <c r="W1287" s="277"/>
      <c r="X1287" s="277"/>
      <c r="Y1287" s="278"/>
      <c r="Z1287" s="40"/>
      <c r="AA1287" s="40"/>
      <c r="AB1287" s="40"/>
      <c r="AC1287" s="40"/>
      <c r="AD1287" s="40"/>
      <c r="AE1287" s="40"/>
      <c r="AT1287" s="19" t="s">
        <v>173</v>
      </c>
      <c r="AU1287" s="19" t="s">
        <v>87</v>
      </c>
    </row>
    <row r="1288" s="2" customFormat="1" ht="6.96" customHeight="1">
      <c r="A1288" s="40"/>
      <c r="B1288" s="61"/>
      <c r="C1288" s="62"/>
      <c r="D1288" s="62"/>
      <c r="E1288" s="62"/>
      <c r="F1288" s="62"/>
      <c r="G1288" s="62"/>
      <c r="H1288" s="62"/>
      <c r="I1288" s="62"/>
      <c r="J1288" s="62"/>
      <c r="K1288" s="62"/>
      <c r="L1288" s="62"/>
      <c r="M1288" s="46"/>
      <c r="N1288" s="40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</row>
  </sheetData>
  <sheetProtection sheet="1" autoFilter="0" formatColumns="0" formatRows="0" objects="1" scenarios="1" spinCount="100000" saltValue="P1mKrXOcrBEjhlc/sBepTQol0117p/b9SIyJJb3t7/Am0xQ0n3vvKHPKlN8WogL6cbWjM5/mDPNGrn3xsUDZgg==" hashValue="Y57mZ85Kmy/Xi9rQCT8GmDV6iFtj+95ajaf1MBu7iWSbCMWaEhz4C5sHfiITirfTU52gIav/pk4ta6ecAGWmbw==" algorithmName="SHA-512" password="CC35"/>
  <autoFilter ref="C106:L1287"/>
  <mergeCells count="9">
    <mergeCell ref="E7:H7"/>
    <mergeCell ref="E9:H9"/>
    <mergeCell ref="E18:H18"/>
    <mergeCell ref="E27:H27"/>
    <mergeCell ref="E50:H50"/>
    <mergeCell ref="E52:H52"/>
    <mergeCell ref="E97:H97"/>
    <mergeCell ref="E99:H99"/>
    <mergeCell ref="M2:Z2"/>
  </mergeCells>
  <hyperlinks>
    <hyperlink ref="F112" r:id="rId1" display="https://podminky.urs.cz/item/CS_URS_2025_01/310236241"/>
    <hyperlink ref="F117" r:id="rId2" display="https://podminky.urs.cz/item/CS_URS_2025_01/310237251"/>
    <hyperlink ref="F122" r:id="rId3" display="https://podminky.urs.cz/item/CS_URS_2025_01/417351115"/>
    <hyperlink ref="F130" r:id="rId4" display="https://podminky.urs.cz/item/CS_URS_2025_01/417351116"/>
    <hyperlink ref="F138" r:id="rId5" display="https://podminky.urs.cz/item/CS_URS_2025_01/417321515"/>
    <hyperlink ref="F147" r:id="rId6" display="https://podminky.urs.cz/item/CS_URS_2025_01/411322525"/>
    <hyperlink ref="F155" r:id="rId7" display="https://podminky.urs.cz/item/CS_URS_2025_01/631319191"/>
    <hyperlink ref="F162" r:id="rId8" display="https://podminky.urs.cz/item/CS_URS_2025_01/411354249"/>
    <hyperlink ref="F170" r:id="rId9" display="https://podminky.urs.cz/item/CS_URS_2025_01/634112113"/>
    <hyperlink ref="F175" r:id="rId10" display="https://podminky.urs.cz/item/CS_URS_2025_01/411361821"/>
    <hyperlink ref="F183" r:id="rId11" display="https://podminky.urs.cz/item/CS_URS_2025_01/411362021"/>
    <hyperlink ref="F191" r:id="rId12" display="https://podminky.urs.cz/item/CS_URS_2025_01/413941133"/>
    <hyperlink ref="F200" r:id="rId13" display="https://podminky.urs.cz/item/CS_URS_2025_01/413232221"/>
    <hyperlink ref="F205" r:id="rId14" display="https://podminky.urs.cz/item/CS_URS_2025_01/413231221"/>
    <hyperlink ref="F211" r:id="rId15" display="https://podminky.urs.cz/item/CS_URS_2025_01/611131121"/>
    <hyperlink ref="F231" r:id="rId16" display="https://podminky.urs.cz/item/CS_URS_2025_01/611131125"/>
    <hyperlink ref="F241" r:id="rId17" display="https://podminky.urs.cz/item/CS_URS_2025_01/612131121"/>
    <hyperlink ref="F251" r:id="rId18" display="https://podminky.urs.cz/item/CS_URS_2025_01/612325411"/>
    <hyperlink ref="F256" r:id="rId19" display="https://podminky.urs.cz/item/CS_URS_2025_01/612325417"/>
    <hyperlink ref="F261" r:id="rId20" display="https://podminky.urs.cz/item/CS_URS_2025_01/612321141"/>
    <hyperlink ref="F270" r:id="rId21" display="https://podminky.urs.cz/item/CS_URS_2025_01/612325416"/>
    <hyperlink ref="F283" r:id="rId22" display="https://podminky.urs.cz/item/CS_URS_2025_01/611325416"/>
    <hyperlink ref="F302" r:id="rId23" display="https://podminky.urs.cz/item/CS_URS_2025_01/611325417"/>
    <hyperlink ref="F307" r:id="rId24" display="https://podminky.urs.cz/item/CS_URS_2025_01/611325411"/>
    <hyperlink ref="F315" r:id="rId25" display="https://podminky.urs.cz/item/CS_URS_2025_01/971033451"/>
    <hyperlink ref="F320" r:id="rId26" display="https://podminky.urs.cz/item/CS_URS_2025_01/973031325"/>
    <hyperlink ref="F328" r:id="rId27" display="https://podminky.urs.cz/item/CS_URS_2025_01/964061321"/>
    <hyperlink ref="F335" r:id="rId28" display="https://podminky.urs.cz/item/CS_URS_2025_01/965083122"/>
    <hyperlink ref="F342" r:id="rId29" display="https://podminky.urs.cz/item/CS_URS_2025_01/978011121"/>
    <hyperlink ref="F361" r:id="rId30" display="https://podminky.urs.cz/item/CS_URS_2025_01/978011141"/>
    <hyperlink ref="F366" r:id="rId31" display="https://podminky.urs.cz/item/CS_URS_2025_01/978013121"/>
    <hyperlink ref="F379" r:id="rId32" display="https://podminky.urs.cz/item/CS_URS_2025_01/978013141"/>
    <hyperlink ref="F384" r:id="rId33" display="https://podminky.urs.cz/item/CS_URS_2025_01/978059541"/>
    <hyperlink ref="F392" r:id="rId34" display="https://podminky.urs.cz/item/CS_URS_2025_01/941111112"/>
    <hyperlink ref="F397" r:id="rId35" display="https://podminky.urs.cz/item/CS_URS_2025_01/941111212"/>
    <hyperlink ref="F402" r:id="rId36" display="https://podminky.urs.cz/item/CS_URS_2025_01/941111812"/>
    <hyperlink ref="F407" r:id="rId37" display="https://podminky.urs.cz/item/CS_URS_2025_01/945231112"/>
    <hyperlink ref="F412" r:id="rId38" display="https://podminky.urs.cz/item/CS_URS_2025_01/944511111"/>
    <hyperlink ref="F417" r:id="rId39" display="https://podminky.urs.cz/item/CS_URS_2025_01/944511211"/>
    <hyperlink ref="F422" r:id="rId40" display="https://podminky.urs.cz/item/CS_URS_2025_01/944511811"/>
    <hyperlink ref="F427" r:id="rId41" display="https://podminky.urs.cz/item/CS_URS_2025_01/946111114"/>
    <hyperlink ref="F431" r:id="rId42" display="https://podminky.urs.cz/item/CS_URS_2025_01/946111214"/>
    <hyperlink ref="F436" r:id="rId43" display="https://podminky.urs.cz/item/CS_URS_2025_01/946111814"/>
    <hyperlink ref="F440" r:id="rId44" display="https://podminky.urs.cz/item/CS_URS_2025_01/993121111"/>
    <hyperlink ref="F447" r:id="rId45" display="https://podminky.urs.cz/item/CS_URS_2025_01/975121311"/>
    <hyperlink ref="F452" r:id="rId46" display="https://podminky.urs.cz/item/CS_URS_2025_01/975121312"/>
    <hyperlink ref="F457" r:id="rId47" display="https://podminky.urs.cz/item/CS_URS_2025_01/975121313"/>
    <hyperlink ref="F462" r:id="rId48" display="https://podminky.urs.cz/item/CS_URS_2025_01/993211111"/>
    <hyperlink ref="F474" r:id="rId49" display="https://podminky.urs.cz/item/CS_URS_2025_01/952901111"/>
    <hyperlink ref="F480" r:id="rId50" display="https://podminky.urs.cz/item/CS_URS_2025_01/997013153"/>
    <hyperlink ref="F483" r:id="rId51" display="https://podminky.urs.cz/item/CS_URS_2025_01/997013501"/>
    <hyperlink ref="F486" r:id="rId52" display="https://podminky.urs.cz/item/CS_URS_2025_01/997013509"/>
    <hyperlink ref="F490" r:id="rId53" display="https://podminky.urs.cz/item/CS_URS_2025_01/997013811"/>
    <hyperlink ref="F493" r:id="rId54" display="https://podminky.urs.cz/item/CS_URS_2025_01/997013812"/>
    <hyperlink ref="F496" r:id="rId55" display="https://podminky.urs.cz/item/CS_URS_2025_01/997013871"/>
    <hyperlink ref="F500" r:id="rId56" display="https://podminky.urs.cz/item/CS_URS_2025_01/998011010"/>
    <hyperlink ref="F503" r:id="rId57" display="https://podminky.urs.cz/item/CS_URS_2025_01/998011014"/>
    <hyperlink ref="F508" r:id="rId58" display="https://podminky.urs.cz/item/CS_URS_2025_01/711111052"/>
    <hyperlink ref="F518" r:id="rId59" display="https://podminky.urs.cz/item/CS_URS_2025_01/711191001"/>
    <hyperlink ref="F529" r:id="rId60" display="https://podminky.urs.cz/item/CS_URS_2025_01/711199095"/>
    <hyperlink ref="F536" r:id="rId61" display="https://podminky.urs.cz/item/CS_URS_2025_01/998711213"/>
    <hyperlink ref="F540" r:id="rId62" display="https://podminky.urs.cz/item/CS_URS_2025_01/713111121"/>
    <hyperlink ref="F551" r:id="rId63" display="https://podminky.urs.cz/item/CS_URS_2025_01/713111121"/>
    <hyperlink ref="F562" r:id="rId64" display="https://podminky.urs.cz/item/CS_URS_2025_01/998713123"/>
    <hyperlink ref="F565" r:id="rId65" display="https://podminky.urs.cz/item/CS_URS_2025_01/998713129"/>
    <hyperlink ref="F573" r:id="rId66" display="https://podminky.urs.cz/item/CS_URS_2025_01/741122219"/>
    <hyperlink ref="F586" r:id="rId67" display="https://podminky.urs.cz/item/CS_URS_2025_01/998741123"/>
    <hyperlink ref="F598" r:id="rId68" display="https://podminky.urs.cz/item/CS_URS_2025_01/998751122"/>
    <hyperlink ref="F602" r:id="rId69" display="https://podminky.urs.cz/item/CS_URS_2025_01/762342811"/>
    <hyperlink ref="F608" r:id="rId70" display="https://podminky.urs.cz/item/CS_URS_2025_01/762341811"/>
    <hyperlink ref="F614" r:id="rId71" display="https://podminky.urs.cz/item/CS_URS_2025_01/762341210"/>
    <hyperlink ref="F624" r:id="rId72" display="https://podminky.urs.cz/item/CS_URS_2025_01/762342214"/>
    <hyperlink ref="F633" r:id="rId73" display="https://podminky.urs.cz/item/CS_URS_2025_01/762342511"/>
    <hyperlink ref="F642" r:id="rId74" display="https://podminky.urs.cz/item/CS_URS_2025_01/762395000"/>
    <hyperlink ref="F651" r:id="rId75" display="https://podminky.urs.cz/item/CS_URS_2025_01/762811811"/>
    <hyperlink ref="F662" r:id="rId76" display="https://podminky.urs.cz/item/CS_URS_2025_01/762841811"/>
    <hyperlink ref="F670" r:id="rId77" display="https://podminky.urs.cz/item/CS_URS_2025_01/762822820"/>
    <hyperlink ref="F681" r:id="rId78" display="https://podminky.urs.cz/item/CS_URS_2025_01/762085103"/>
    <hyperlink ref="F689" r:id="rId79" display="https://podminky.urs.cz/item/CS_URS_2025_01/762085111"/>
    <hyperlink ref="F697" r:id="rId80" display="https://podminky.urs.cz/item/CS_URS_2025_01/762822931"/>
    <hyperlink ref="F707" r:id="rId81" display="https://podminky.urs.cz/item/CS_URS_2025_01/762824120"/>
    <hyperlink ref="F718" r:id="rId82" display="https://podminky.urs.cz/item/CS_URS_2025_01/762395000"/>
    <hyperlink ref="F723" r:id="rId83" display="https://podminky.urs.cz/item/CS_URS_2025_01/762083111"/>
    <hyperlink ref="F730" r:id="rId84" display="https://podminky.urs.cz/item/CS_URS_2025_01/762810016"/>
    <hyperlink ref="F738" r:id="rId85" display="https://podminky.urs.cz/item/CS_URS_2025_01/762495000"/>
    <hyperlink ref="F746" r:id="rId86" display="https://podminky.urs.cz/item/CS_URS_2025_01/998762123"/>
    <hyperlink ref="F749" r:id="rId87" display="https://podminky.urs.cz/item/CS_URS_2025_01/998762129"/>
    <hyperlink ref="F753" r:id="rId88" display="https://podminky.urs.cz/item/CS_URS_2025_01/763131821"/>
    <hyperlink ref="F764" r:id="rId89" display="https://podminky.urs.cz/item/CS_URS_2025_01/763131411"/>
    <hyperlink ref="F771" r:id="rId90" display="https://podminky.urs.cz/item/CS_URS_2025_01/763131431"/>
    <hyperlink ref="F780" r:id="rId91" display="https://podminky.urs.cz/item/CS_URS_2025_01/763131471"/>
    <hyperlink ref="F785" r:id="rId92" display="https://podminky.urs.cz/item/CS_URS_2025_01/763131613"/>
    <hyperlink ref="F798" r:id="rId93" display="https://podminky.urs.cz/item/CS_URS_2025_01/763131621"/>
    <hyperlink ref="F812" r:id="rId94" display="https://podminky.urs.cz/item/CS_URS_2025_01/763131712"/>
    <hyperlink ref="F824" r:id="rId95" display="https://podminky.urs.cz/item/CS_URS_2025_01/763131714"/>
    <hyperlink ref="F833" r:id="rId96" display="https://podminky.urs.cz/item/CS_URS_2025_01/763131751"/>
    <hyperlink ref="F852" r:id="rId97" display="https://podminky.urs.cz/item/CS_URS_2025_01/998763333"/>
    <hyperlink ref="F856" r:id="rId98" display="https://podminky.urs.cz/item/CS_URS_2025_01/766231113"/>
    <hyperlink ref="F863" r:id="rId99" display="https://podminky.urs.cz/item/CS_URS_2025_01/998766123"/>
    <hyperlink ref="F867" r:id="rId100" display="https://podminky.urs.cz/item/CS_URS_2025_01/765111803"/>
    <hyperlink ref="F873" r:id="rId101" display="https://podminky.urs.cz/item/CS_URS_2025_01/765191023"/>
    <hyperlink ref="F882" r:id="rId102" display="https://podminky.urs.cz/item/CS_URS_2025_01/765191031"/>
    <hyperlink ref="F891" r:id="rId103" display="https://podminky.urs.cz/item/CS_URS_2025_01/765192001"/>
    <hyperlink ref="F896" r:id="rId104" display="https://podminky.urs.cz/item/CS_URS_2025_01/765111015"/>
    <hyperlink ref="F902" r:id="rId105" display="https://podminky.urs.cz/item/CS_URS_2025_01/998765113"/>
    <hyperlink ref="F911" r:id="rId106" display="https://podminky.urs.cz/item/CS_URS_2025_01/998767213"/>
    <hyperlink ref="F914" r:id="rId107" display="https://podminky.urs.cz/item/CS_URS_2025_01/998767292"/>
    <hyperlink ref="F918" r:id="rId108" display="https://podminky.urs.cz/item/CS_URS_2025_01/783213101"/>
    <hyperlink ref="F923" r:id="rId109" display="https://podminky.urs.cz/item/CS_URS_2025_01/783213121"/>
    <hyperlink ref="F930" r:id="rId110" display="https://podminky.urs.cz/item/CS_URS_2025_01/783314201"/>
    <hyperlink ref="F940" r:id="rId111" display="https://podminky.urs.cz/item/CS_URS_2025_01/784171001"/>
    <hyperlink ref="F951" r:id="rId112" display="https://podminky.urs.cz/item/CS_URS_2025_01/784171101"/>
    <hyperlink ref="F962" r:id="rId113" display="https://podminky.urs.cz/item/CS_URS_2025_01/784171111"/>
    <hyperlink ref="F978" r:id="rId114" display="https://podminky.urs.cz/item/CS_URS_2025_01/784171129"/>
    <hyperlink ref="F990" r:id="rId115" display="https://podminky.urs.cz/item/CS_URS_2025_01/784111011"/>
    <hyperlink ref="F999" r:id="rId116" display="https://podminky.urs.cz/item/CS_URS_2025_01/784111001"/>
    <hyperlink ref="F1017" r:id="rId117" display="https://podminky.urs.cz/item/CS_URS_2025_01/784111009"/>
    <hyperlink ref="F1026" r:id="rId118" display="https://podminky.urs.cz/item/CS_URS_2025_01/784121001"/>
    <hyperlink ref="F1044" r:id="rId119" display="https://podminky.urs.cz/item/CS_URS_2025_01/784121009"/>
    <hyperlink ref="F1053" r:id="rId120" display="https://podminky.urs.cz/item/CS_URS_2025_01/784121011"/>
    <hyperlink ref="F1071" r:id="rId121" display="https://podminky.urs.cz/item/CS_URS_2025_01/784121019"/>
    <hyperlink ref="F1080" r:id="rId122" display="https://podminky.urs.cz/item/CS_URS_2025_01/784131201"/>
    <hyperlink ref="F1088" r:id="rId123" display="https://podminky.urs.cz/item/CS_URS_2025_01/784161001"/>
    <hyperlink ref="F1096" r:id="rId124" display="https://podminky.urs.cz/item/CS_URS_2025_01/784161321"/>
    <hyperlink ref="F1101" r:id="rId125" display="https://podminky.urs.cz/item/CS_URS_2025_01/784181121"/>
    <hyperlink ref="F1119" r:id="rId126" display="https://podminky.urs.cz/item/CS_URS_2025_01/784181129"/>
    <hyperlink ref="F1128" r:id="rId127" display="https://podminky.urs.cz/item/CS_URS_2025_01/784211141"/>
    <hyperlink ref="F1140" r:id="rId128" display="https://podminky.urs.cz/item/CS_URS_2025_01/784211143"/>
    <hyperlink ref="F1153" r:id="rId129" display="https://podminky.urs.cz/item/CS_URS_2025_01/784211151"/>
    <hyperlink ref="F1174" r:id="rId130" display="https://podminky.urs.cz/item/CS_URS_2025_01/784211111"/>
    <hyperlink ref="F1195" r:id="rId131" display="https://podminky.urs.cz/item/CS_URS_2025_01/784211119"/>
    <hyperlink ref="F1204" r:id="rId132" display="https://podminky.urs.cz/item/CS_URS_2025_01/784321031"/>
    <hyperlink ref="F1213" r:id="rId133" display="https://podminky.urs.cz/item/CS_URS_2025_01/784191001"/>
    <hyperlink ref="F1220" r:id="rId134" display="https://podminky.urs.cz/item/CS_URS_2025_01/784191005"/>
    <hyperlink ref="F1227" r:id="rId135" display="https://podminky.urs.cz/item/CS_URS_2025_01/784191007"/>
    <hyperlink ref="F1235" r:id="rId136" display="https://podminky.urs.cz/item/CS_URS_2025_01/784191009"/>
    <hyperlink ref="F1244" r:id="rId137" display="https://podminky.urs.cz/item/CS_URS_2025_01/013254000"/>
    <hyperlink ref="F1247" r:id="rId138" display="https://podminky.urs.cz/item/CS_URS_2025_01/013284000"/>
    <hyperlink ref="F1253" r:id="rId139" display="https://podminky.urs.cz/item/CS_URS_2025_01/020001000"/>
    <hyperlink ref="F1257" r:id="rId140" display="https://podminky.urs.cz/item/CS_URS_2025_01/030001000"/>
    <hyperlink ref="F1260" r:id="rId141" display="https://podminky.urs.cz/item/CS_URS_2025_01/033002000"/>
    <hyperlink ref="F1263" r:id="rId142" display="https://podminky.urs.cz/item/CS_URS_2025_01/034503000"/>
    <hyperlink ref="F1266" r:id="rId143" display="https://podminky.urs.cz/item/CS_URS_2025_01/039103000"/>
    <hyperlink ref="F1270" r:id="rId144" display="https://podminky.urs.cz/item/CS_URS_2025_01/045002000"/>
    <hyperlink ref="F1273" r:id="rId145" display="https://podminky.urs.cz/item/CS_URS_2025_01/049002000"/>
    <hyperlink ref="F1277" r:id="rId146" display="https://podminky.urs.cz/item/CS_URS_2025_01/062002000"/>
    <hyperlink ref="F1280" r:id="rId147" display="https://podminky.urs.cz/item/CS_URS_2025_01/065002000"/>
    <hyperlink ref="F1284" r:id="rId148" display="https://podminky.urs.cz/item/CS_URS_2025_01/091403000"/>
    <hyperlink ref="F1287" r:id="rId149" display="https://podminky.urs.cz/item/CS_URS_2025_01/0915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8"/>
      <c r="C3" s="129"/>
      <c r="D3" s="129"/>
      <c r="E3" s="129"/>
      <c r="F3" s="129"/>
      <c r="G3" s="129"/>
      <c r="H3" s="22"/>
    </row>
    <row r="4" s="1" customFormat="1" ht="24.96" customHeight="1">
      <c r="B4" s="22"/>
      <c r="C4" s="130" t="s">
        <v>1498</v>
      </c>
      <c r="H4" s="22"/>
    </row>
    <row r="5" s="1" customFormat="1" ht="12" customHeight="1">
      <c r="B5" s="22"/>
      <c r="C5" s="279" t="s">
        <v>14</v>
      </c>
      <c r="D5" s="140" t="s">
        <v>15</v>
      </c>
      <c r="E5" s="1"/>
      <c r="F5" s="1"/>
      <c r="H5" s="22"/>
    </row>
    <row r="6" s="1" customFormat="1" ht="36.96" customHeight="1">
      <c r="B6" s="22"/>
      <c r="C6" s="280" t="s">
        <v>17</v>
      </c>
      <c r="D6" s="281" t="s">
        <v>18</v>
      </c>
      <c r="E6" s="1"/>
      <c r="F6" s="1"/>
      <c r="H6" s="22"/>
    </row>
    <row r="7" s="1" customFormat="1" ht="16.5" customHeight="1">
      <c r="B7" s="22"/>
      <c r="C7" s="132" t="s">
        <v>24</v>
      </c>
      <c r="D7" s="137" t="str">
        <f>'Rekapitulace stavby'!AN8</f>
        <v>8. 1. 2025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7"/>
      <c r="B9" s="282"/>
      <c r="C9" s="283" t="s">
        <v>56</v>
      </c>
      <c r="D9" s="284" t="s">
        <v>57</v>
      </c>
      <c r="E9" s="284" t="s">
        <v>144</v>
      </c>
      <c r="F9" s="285" t="s">
        <v>1499</v>
      </c>
      <c r="G9" s="177"/>
      <c r="H9" s="282"/>
    </row>
    <row r="10" s="2" customFormat="1" ht="26.4" customHeight="1">
      <c r="A10" s="40"/>
      <c r="B10" s="46"/>
      <c r="C10" s="286" t="s">
        <v>82</v>
      </c>
      <c r="D10" s="286" t="s">
        <v>83</v>
      </c>
      <c r="E10" s="40"/>
      <c r="F10" s="40"/>
      <c r="G10" s="40"/>
      <c r="H10" s="46"/>
    </row>
    <row r="11" s="2" customFormat="1" ht="16.8" customHeight="1">
      <c r="A11" s="40"/>
      <c r="B11" s="46"/>
      <c r="C11" s="287" t="s">
        <v>1268</v>
      </c>
      <c r="D11" s="288" t="s">
        <v>1500</v>
      </c>
      <c r="E11" s="289" t="s">
        <v>90</v>
      </c>
      <c r="F11" s="290">
        <v>323.79000000000002</v>
      </c>
      <c r="G11" s="40"/>
      <c r="H11" s="46"/>
    </row>
    <row r="12" s="2" customFormat="1" ht="16.8" customHeight="1">
      <c r="A12" s="40"/>
      <c r="B12" s="46"/>
      <c r="C12" s="291" t="s">
        <v>20</v>
      </c>
      <c r="D12" s="291" t="s">
        <v>1265</v>
      </c>
      <c r="E12" s="19" t="s">
        <v>20</v>
      </c>
      <c r="F12" s="292">
        <v>124.19</v>
      </c>
      <c r="G12" s="40"/>
      <c r="H12" s="46"/>
    </row>
    <row r="13" s="2" customFormat="1" ht="16.8" customHeight="1">
      <c r="A13" s="40"/>
      <c r="B13" s="46"/>
      <c r="C13" s="291" t="s">
        <v>20</v>
      </c>
      <c r="D13" s="291" t="s">
        <v>1266</v>
      </c>
      <c r="E13" s="19" t="s">
        <v>20</v>
      </c>
      <c r="F13" s="292">
        <v>87.099999999999994</v>
      </c>
      <c r="G13" s="40"/>
      <c r="H13" s="46"/>
    </row>
    <row r="14" s="2" customFormat="1" ht="16.8" customHeight="1">
      <c r="A14" s="40"/>
      <c r="B14" s="46"/>
      <c r="C14" s="291" t="s">
        <v>20</v>
      </c>
      <c r="D14" s="291" t="s">
        <v>1267</v>
      </c>
      <c r="E14" s="19" t="s">
        <v>20</v>
      </c>
      <c r="F14" s="292">
        <v>112.5</v>
      </c>
      <c r="G14" s="40"/>
      <c r="H14" s="46"/>
    </row>
    <row r="15" s="2" customFormat="1" ht="16.8" customHeight="1">
      <c r="A15" s="40"/>
      <c r="B15" s="46"/>
      <c r="C15" s="291" t="s">
        <v>1268</v>
      </c>
      <c r="D15" s="291" t="s">
        <v>195</v>
      </c>
      <c r="E15" s="19" t="s">
        <v>20</v>
      </c>
      <c r="F15" s="292">
        <v>323.79000000000002</v>
      </c>
      <c r="G15" s="40"/>
      <c r="H15" s="46"/>
    </row>
    <row r="16" s="2" customFormat="1" ht="16.8" customHeight="1">
      <c r="A16" s="40"/>
      <c r="B16" s="46"/>
      <c r="C16" s="287" t="s">
        <v>1501</v>
      </c>
      <c r="D16" s="288" t="s">
        <v>1502</v>
      </c>
      <c r="E16" s="289" t="s">
        <v>90</v>
      </c>
      <c r="F16" s="290">
        <v>1236.0999999999999</v>
      </c>
      <c r="G16" s="40"/>
      <c r="H16" s="46"/>
    </row>
    <row r="17" s="2" customFormat="1" ht="16.8" customHeight="1">
      <c r="A17" s="40"/>
      <c r="B17" s="46"/>
      <c r="C17" s="291" t="s">
        <v>20</v>
      </c>
      <c r="D17" s="291" t="s">
        <v>1503</v>
      </c>
      <c r="E17" s="19" t="s">
        <v>20</v>
      </c>
      <c r="F17" s="292">
        <v>791.79999999999995</v>
      </c>
      <c r="G17" s="40"/>
      <c r="H17" s="46"/>
    </row>
    <row r="18" s="2" customFormat="1" ht="16.8" customHeight="1">
      <c r="A18" s="40"/>
      <c r="B18" s="46"/>
      <c r="C18" s="291" t="s">
        <v>20</v>
      </c>
      <c r="D18" s="291" t="s">
        <v>1504</v>
      </c>
      <c r="E18" s="19" t="s">
        <v>20</v>
      </c>
      <c r="F18" s="292">
        <v>646.89999999999998</v>
      </c>
      <c r="G18" s="40"/>
      <c r="H18" s="46"/>
    </row>
    <row r="19" s="2" customFormat="1" ht="16.8" customHeight="1">
      <c r="A19" s="40"/>
      <c r="B19" s="46"/>
      <c r="C19" s="291" t="s">
        <v>20</v>
      </c>
      <c r="D19" s="291" t="s">
        <v>1505</v>
      </c>
      <c r="E19" s="19" t="s">
        <v>20</v>
      </c>
      <c r="F19" s="292">
        <v>-87.400000000000006</v>
      </c>
      <c r="G19" s="40"/>
      <c r="H19" s="46"/>
    </row>
    <row r="20" s="2" customFormat="1" ht="16.8" customHeight="1">
      <c r="A20" s="40"/>
      <c r="B20" s="46"/>
      <c r="C20" s="291" t="s">
        <v>20</v>
      </c>
      <c r="D20" s="291" t="s">
        <v>1506</v>
      </c>
      <c r="E20" s="19" t="s">
        <v>20</v>
      </c>
      <c r="F20" s="292">
        <v>-115.2</v>
      </c>
      <c r="G20" s="40"/>
      <c r="H20" s="46"/>
    </row>
    <row r="21" s="2" customFormat="1" ht="16.8" customHeight="1">
      <c r="A21" s="40"/>
      <c r="B21" s="46"/>
      <c r="C21" s="291" t="s">
        <v>20</v>
      </c>
      <c r="D21" s="291" t="s">
        <v>195</v>
      </c>
      <c r="E21" s="19" t="s">
        <v>20</v>
      </c>
      <c r="F21" s="292">
        <v>1236.0999999999999</v>
      </c>
      <c r="G21" s="40"/>
      <c r="H21" s="46"/>
    </row>
    <row r="22" s="2" customFormat="1" ht="16.8" customHeight="1">
      <c r="A22" s="40"/>
      <c r="B22" s="46"/>
      <c r="C22" s="287" t="s">
        <v>103</v>
      </c>
      <c r="D22" s="288" t="s">
        <v>104</v>
      </c>
      <c r="E22" s="289" t="s">
        <v>90</v>
      </c>
      <c r="F22" s="290">
        <v>28</v>
      </c>
      <c r="G22" s="40"/>
      <c r="H22" s="46"/>
    </row>
    <row r="23" s="2" customFormat="1" ht="16.8" customHeight="1">
      <c r="A23" s="40"/>
      <c r="B23" s="46"/>
      <c r="C23" s="291" t="s">
        <v>20</v>
      </c>
      <c r="D23" s="291" t="s">
        <v>307</v>
      </c>
      <c r="E23" s="19" t="s">
        <v>20</v>
      </c>
      <c r="F23" s="292">
        <v>0</v>
      </c>
      <c r="G23" s="40"/>
      <c r="H23" s="46"/>
    </row>
    <row r="24" s="2" customFormat="1" ht="16.8" customHeight="1">
      <c r="A24" s="40"/>
      <c r="B24" s="46"/>
      <c r="C24" s="291" t="s">
        <v>20</v>
      </c>
      <c r="D24" s="291" t="s">
        <v>105</v>
      </c>
      <c r="E24" s="19" t="s">
        <v>20</v>
      </c>
      <c r="F24" s="292">
        <v>28</v>
      </c>
      <c r="G24" s="40"/>
      <c r="H24" s="46"/>
    </row>
    <row r="25" s="2" customFormat="1" ht="16.8" customHeight="1">
      <c r="A25" s="40"/>
      <c r="B25" s="46"/>
      <c r="C25" s="293" t="s">
        <v>1507</v>
      </c>
      <c r="D25" s="40"/>
      <c r="E25" s="40"/>
      <c r="F25" s="40"/>
      <c r="G25" s="40"/>
      <c r="H25" s="46"/>
    </row>
    <row r="26" s="2" customFormat="1" ht="16.8" customHeight="1">
      <c r="A26" s="40"/>
      <c r="B26" s="46"/>
      <c r="C26" s="291" t="s">
        <v>343</v>
      </c>
      <c r="D26" s="291" t="s">
        <v>344</v>
      </c>
      <c r="E26" s="19" t="s">
        <v>90</v>
      </c>
      <c r="F26" s="292">
        <v>28</v>
      </c>
      <c r="G26" s="40"/>
      <c r="H26" s="46"/>
    </row>
    <row r="27" s="2" customFormat="1" ht="16.8" customHeight="1">
      <c r="A27" s="40"/>
      <c r="B27" s="46"/>
      <c r="C27" s="291" t="s">
        <v>350</v>
      </c>
      <c r="D27" s="291" t="s">
        <v>351</v>
      </c>
      <c r="E27" s="19" t="s">
        <v>90</v>
      </c>
      <c r="F27" s="292">
        <v>3899</v>
      </c>
      <c r="G27" s="40"/>
      <c r="H27" s="46"/>
    </row>
    <row r="28" s="2" customFormat="1" ht="16.8" customHeight="1">
      <c r="A28" s="40"/>
      <c r="B28" s="46"/>
      <c r="C28" s="291" t="s">
        <v>428</v>
      </c>
      <c r="D28" s="291" t="s">
        <v>429</v>
      </c>
      <c r="E28" s="19" t="s">
        <v>90</v>
      </c>
      <c r="F28" s="292">
        <v>3899</v>
      </c>
      <c r="G28" s="40"/>
      <c r="H28" s="46"/>
    </row>
    <row r="29" s="2" customFormat="1" ht="16.8" customHeight="1">
      <c r="A29" s="40"/>
      <c r="B29" s="46"/>
      <c r="C29" s="291" t="s">
        <v>440</v>
      </c>
      <c r="D29" s="291" t="s">
        <v>441</v>
      </c>
      <c r="E29" s="19" t="s">
        <v>90</v>
      </c>
      <c r="F29" s="292">
        <v>28</v>
      </c>
      <c r="G29" s="40"/>
      <c r="H29" s="46"/>
    </row>
    <row r="30" s="2" customFormat="1" ht="16.8" customHeight="1">
      <c r="A30" s="40"/>
      <c r="B30" s="46"/>
      <c r="C30" s="287" t="s">
        <v>1508</v>
      </c>
      <c r="D30" s="288" t="s">
        <v>1509</v>
      </c>
      <c r="E30" s="289" t="s">
        <v>90</v>
      </c>
      <c r="F30" s="290">
        <v>202.56</v>
      </c>
      <c r="G30" s="40"/>
      <c r="H30" s="46"/>
    </row>
    <row r="31" s="2" customFormat="1" ht="16.8" customHeight="1">
      <c r="A31" s="40"/>
      <c r="B31" s="46"/>
      <c r="C31" s="291" t="s">
        <v>20</v>
      </c>
      <c r="D31" s="291" t="s">
        <v>1510</v>
      </c>
      <c r="E31" s="19" t="s">
        <v>20</v>
      </c>
      <c r="F31" s="292">
        <v>87.400000000000006</v>
      </c>
      <c r="G31" s="40"/>
      <c r="H31" s="46"/>
    </row>
    <row r="32" s="2" customFormat="1" ht="16.8" customHeight="1">
      <c r="A32" s="40"/>
      <c r="B32" s="46"/>
      <c r="C32" s="291" t="s">
        <v>20</v>
      </c>
      <c r="D32" s="291" t="s">
        <v>1511</v>
      </c>
      <c r="E32" s="19" t="s">
        <v>20</v>
      </c>
      <c r="F32" s="292">
        <v>115.16</v>
      </c>
      <c r="G32" s="40"/>
      <c r="H32" s="46"/>
    </row>
    <row r="33" s="2" customFormat="1" ht="16.8" customHeight="1">
      <c r="A33" s="40"/>
      <c r="B33" s="46"/>
      <c r="C33" s="291" t="s">
        <v>20</v>
      </c>
      <c r="D33" s="291" t="s">
        <v>195</v>
      </c>
      <c r="E33" s="19" t="s">
        <v>20</v>
      </c>
      <c r="F33" s="292">
        <v>202.56</v>
      </c>
      <c r="G33" s="40"/>
      <c r="H33" s="46"/>
    </row>
    <row r="34" s="2" customFormat="1" ht="16.8" customHeight="1">
      <c r="A34" s="40"/>
      <c r="B34" s="46"/>
      <c r="C34" s="287" t="s">
        <v>100</v>
      </c>
      <c r="D34" s="288" t="s">
        <v>101</v>
      </c>
      <c r="E34" s="289" t="s">
        <v>90</v>
      </c>
      <c r="F34" s="290">
        <v>66.299999999999997</v>
      </c>
      <c r="G34" s="40"/>
      <c r="H34" s="46"/>
    </row>
    <row r="35" s="2" customFormat="1" ht="16.8" customHeight="1">
      <c r="A35" s="40"/>
      <c r="B35" s="46"/>
      <c r="C35" s="291" t="s">
        <v>20</v>
      </c>
      <c r="D35" s="291" t="s">
        <v>1356</v>
      </c>
      <c r="E35" s="19" t="s">
        <v>20</v>
      </c>
      <c r="F35" s="292">
        <v>0</v>
      </c>
      <c r="G35" s="40"/>
      <c r="H35" s="46"/>
    </row>
    <row r="36" s="2" customFormat="1" ht="16.8" customHeight="1">
      <c r="A36" s="40"/>
      <c r="B36" s="46"/>
      <c r="C36" s="291" t="s">
        <v>20</v>
      </c>
      <c r="D36" s="291" t="s">
        <v>1357</v>
      </c>
      <c r="E36" s="19" t="s">
        <v>20</v>
      </c>
      <c r="F36" s="292">
        <v>35.100000000000001</v>
      </c>
      <c r="G36" s="40"/>
      <c r="H36" s="46"/>
    </row>
    <row r="37" s="2" customFormat="1" ht="16.8" customHeight="1">
      <c r="A37" s="40"/>
      <c r="B37" s="46"/>
      <c r="C37" s="291" t="s">
        <v>20</v>
      </c>
      <c r="D37" s="291" t="s">
        <v>1358</v>
      </c>
      <c r="E37" s="19" t="s">
        <v>20</v>
      </c>
      <c r="F37" s="292">
        <v>15.210000000000001</v>
      </c>
      <c r="G37" s="40"/>
      <c r="H37" s="46"/>
    </row>
    <row r="38" s="2" customFormat="1" ht="16.8" customHeight="1">
      <c r="A38" s="40"/>
      <c r="B38" s="46"/>
      <c r="C38" s="291" t="s">
        <v>20</v>
      </c>
      <c r="D38" s="291" t="s">
        <v>1359</v>
      </c>
      <c r="E38" s="19" t="s">
        <v>20</v>
      </c>
      <c r="F38" s="292">
        <v>15.99</v>
      </c>
      <c r="G38" s="40"/>
      <c r="H38" s="46"/>
    </row>
    <row r="39" s="2" customFormat="1" ht="16.8" customHeight="1">
      <c r="A39" s="40"/>
      <c r="B39" s="46"/>
      <c r="C39" s="291" t="s">
        <v>100</v>
      </c>
      <c r="D39" s="291" t="s">
        <v>195</v>
      </c>
      <c r="E39" s="19" t="s">
        <v>20</v>
      </c>
      <c r="F39" s="292">
        <v>66.299999999999997</v>
      </c>
      <c r="G39" s="40"/>
      <c r="H39" s="46"/>
    </row>
    <row r="40" s="2" customFormat="1" ht="16.8" customHeight="1">
      <c r="A40" s="40"/>
      <c r="B40" s="46"/>
      <c r="C40" s="293" t="s">
        <v>1507</v>
      </c>
      <c r="D40" s="40"/>
      <c r="E40" s="40"/>
      <c r="F40" s="40"/>
      <c r="G40" s="40"/>
      <c r="H40" s="46"/>
    </row>
    <row r="41" s="2" customFormat="1" ht="16.8" customHeight="1">
      <c r="A41" s="40"/>
      <c r="B41" s="46"/>
      <c r="C41" s="291" t="s">
        <v>1367</v>
      </c>
      <c r="D41" s="291" t="s">
        <v>1368</v>
      </c>
      <c r="E41" s="19" t="s">
        <v>90</v>
      </c>
      <c r="F41" s="292">
        <v>66.299999999999997</v>
      </c>
      <c r="G41" s="40"/>
      <c r="H41" s="46"/>
    </row>
    <row r="42" s="2" customFormat="1" ht="16.8" customHeight="1">
      <c r="A42" s="40"/>
      <c r="B42" s="46"/>
      <c r="C42" s="291" t="s">
        <v>1347</v>
      </c>
      <c r="D42" s="291" t="s">
        <v>1348</v>
      </c>
      <c r="E42" s="19" t="s">
        <v>90</v>
      </c>
      <c r="F42" s="292">
        <v>4704.6599999999999</v>
      </c>
      <c r="G42" s="40"/>
      <c r="H42" s="46"/>
    </row>
    <row r="43" s="2" customFormat="1" ht="16.8" customHeight="1">
      <c r="A43" s="40"/>
      <c r="B43" s="46"/>
      <c r="C43" s="287" t="s">
        <v>93</v>
      </c>
      <c r="D43" s="288" t="s">
        <v>94</v>
      </c>
      <c r="E43" s="289" t="s">
        <v>90</v>
      </c>
      <c r="F43" s="290">
        <v>295.5</v>
      </c>
      <c r="G43" s="40"/>
      <c r="H43" s="46"/>
    </row>
    <row r="44" s="2" customFormat="1" ht="16.8" customHeight="1">
      <c r="A44" s="40"/>
      <c r="B44" s="46"/>
      <c r="C44" s="291" t="s">
        <v>20</v>
      </c>
      <c r="D44" s="291" t="s">
        <v>95</v>
      </c>
      <c r="E44" s="19" t="s">
        <v>20</v>
      </c>
      <c r="F44" s="292">
        <v>295.5</v>
      </c>
      <c r="G44" s="40"/>
      <c r="H44" s="46"/>
    </row>
    <row r="45" s="2" customFormat="1" ht="16.8" customHeight="1">
      <c r="A45" s="40"/>
      <c r="B45" s="46"/>
      <c r="C45" s="293" t="s">
        <v>1507</v>
      </c>
      <c r="D45" s="40"/>
      <c r="E45" s="40"/>
      <c r="F45" s="40"/>
      <c r="G45" s="40"/>
      <c r="H45" s="46"/>
    </row>
    <row r="46" s="2" customFormat="1" ht="16.8" customHeight="1">
      <c r="A46" s="40"/>
      <c r="B46" s="46"/>
      <c r="C46" s="291" t="s">
        <v>291</v>
      </c>
      <c r="D46" s="291" t="s">
        <v>292</v>
      </c>
      <c r="E46" s="19" t="s">
        <v>90</v>
      </c>
      <c r="F46" s="292">
        <v>415.92000000000002</v>
      </c>
      <c r="G46" s="40"/>
      <c r="H46" s="46"/>
    </row>
    <row r="47" s="2" customFormat="1" ht="16.8" customHeight="1">
      <c r="A47" s="40"/>
      <c r="B47" s="46"/>
      <c r="C47" s="291" t="s">
        <v>360</v>
      </c>
      <c r="D47" s="291" t="s">
        <v>361</v>
      </c>
      <c r="E47" s="19" t="s">
        <v>90</v>
      </c>
      <c r="F47" s="292">
        <v>606.71000000000004</v>
      </c>
      <c r="G47" s="40"/>
      <c r="H47" s="46"/>
    </row>
    <row r="48" s="2" customFormat="1" ht="16.8" customHeight="1">
      <c r="A48" s="40"/>
      <c r="B48" s="46"/>
      <c r="C48" s="291" t="s">
        <v>667</v>
      </c>
      <c r="D48" s="291" t="s">
        <v>668</v>
      </c>
      <c r="E48" s="19" t="s">
        <v>90</v>
      </c>
      <c r="F48" s="292">
        <v>295.5</v>
      </c>
      <c r="G48" s="40"/>
      <c r="H48" s="46"/>
    </row>
    <row r="49" s="2" customFormat="1" ht="16.8" customHeight="1">
      <c r="A49" s="40"/>
      <c r="B49" s="46"/>
      <c r="C49" s="291" t="s">
        <v>936</v>
      </c>
      <c r="D49" s="291" t="s">
        <v>937</v>
      </c>
      <c r="E49" s="19" t="s">
        <v>90</v>
      </c>
      <c r="F49" s="292">
        <v>295.5</v>
      </c>
      <c r="G49" s="40"/>
      <c r="H49" s="46"/>
    </row>
    <row r="50" s="2" customFormat="1" ht="16.8" customHeight="1">
      <c r="A50" s="40"/>
      <c r="B50" s="46"/>
      <c r="C50" s="291" t="s">
        <v>998</v>
      </c>
      <c r="D50" s="291" t="s">
        <v>999</v>
      </c>
      <c r="E50" s="19" t="s">
        <v>90</v>
      </c>
      <c r="F50" s="292">
        <v>760.60000000000002</v>
      </c>
      <c r="G50" s="40"/>
      <c r="H50" s="46"/>
    </row>
    <row r="51" s="2" customFormat="1" ht="16.8" customHeight="1">
      <c r="A51" s="40"/>
      <c r="B51" s="46"/>
      <c r="C51" s="291" t="s">
        <v>1006</v>
      </c>
      <c r="D51" s="291" t="s">
        <v>1007</v>
      </c>
      <c r="E51" s="19" t="s">
        <v>90</v>
      </c>
      <c r="F51" s="292">
        <v>760.60000000000002</v>
      </c>
      <c r="G51" s="40"/>
      <c r="H51" s="46"/>
    </row>
    <row r="52" s="2" customFormat="1" ht="16.8" customHeight="1">
      <c r="A52" s="40"/>
      <c r="B52" s="46"/>
      <c r="C52" s="291" t="s">
        <v>927</v>
      </c>
      <c r="D52" s="291" t="s">
        <v>928</v>
      </c>
      <c r="E52" s="19" t="s">
        <v>90</v>
      </c>
      <c r="F52" s="292">
        <v>760.60000000000002</v>
      </c>
      <c r="G52" s="40"/>
      <c r="H52" s="46"/>
    </row>
    <row r="53" s="2" customFormat="1" ht="16.8" customHeight="1">
      <c r="A53" s="40"/>
      <c r="B53" s="46"/>
      <c r="C53" s="291" t="s">
        <v>1215</v>
      </c>
      <c r="D53" s="291" t="s">
        <v>1216</v>
      </c>
      <c r="E53" s="19" t="s">
        <v>90</v>
      </c>
      <c r="F53" s="292">
        <v>4010.3600000000001</v>
      </c>
      <c r="G53" s="40"/>
      <c r="H53" s="46"/>
    </row>
    <row r="54" s="2" customFormat="1" ht="16.8" customHeight="1">
      <c r="A54" s="40"/>
      <c r="B54" s="46"/>
      <c r="C54" s="291" t="s">
        <v>1236</v>
      </c>
      <c r="D54" s="291" t="s">
        <v>1237</v>
      </c>
      <c r="E54" s="19" t="s">
        <v>90</v>
      </c>
      <c r="F54" s="292">
        <v>4010.3600000000001</v>
      </c>
      <c r="G54" s="40"/>
      <c r="H54" s="46"/>
    </row>
    <row r="55" s="2" customFormat="1" ht="16.8" customHeight="1">
      <c r="A55" s="40"/>
      <c r="B55" s="46"/>
      <c r="C55" s="291" t="s">
        <v>1248</v>
      </c>
      <c r="D55" s="291" t="s">
        <v>1249</v>
      </c>
      <c r="E55" s="19" t="s">
        <v>90</v>
      </c>
      <c r="F55" s="292">
        <v>4010.3600000000001</v>
      </c>
      <c r="G55" s="40"/>
      <c r="H55" s="46"/>
    </row>
    <row r="56" s="2" customFormat="1" ht="16.8" customHeight="1">
      <c r="A56" s="40"/>
      <c r="B56" s="46"/>
      <c r="C56" s="291" t="s">
        <v>1286</v>
      </c>
      <c r="D56" s="291" t="s">
        <v>1287</v>
      </c>
      <c r="E56" s="19" t="s">
        <v>90</v>
      </c>
      <c r="F56" s="292">
        <v>4010.3600000000001</v>
      </c>
      <c r="G56" s="40"/>
      <c r="H56" s="46"/>
    </row>
    <row r="57" s="2" customFormat="1" ht="16.8" customHeight="1">
      <c r="A57" s="40"/>
      <c r="B57" s="46"/>
      <c r="C57" s="291" t="s">
        <v>416</v>
      </c>
      <c r="D57" s="291" t="s">
        <v>417</v>
      </c>
      <c r="E57" s="19" t="s">
        <v>90</v>
      </c>
      <c r="F57" s="292">
        <v>606.71000000000004</v>
      </c>
      <c r="G57" s="40"/>
      <c r="H57" s="46"/>
    </row>
    <row r="58" s="2" customFormat="1" ht="16.8" customHeight="1">
      <c r="A58" s="40"/>
      <c r="B58" s="46"/>
      <c r="C58" s="287" t="s">
        <v>88</v>
      </c>
      <c r="D58" s="288" t="s">
        <v>89</v>
      </c>
      <c r="E58" s="289" t="s">
        <v>90</v>
      </c>
      <c r="F58" s="290">
        <v>465.10000000000002</v>
      </c>
      <c r="G58" s="40"/>
      <c r="H58" s="46"/>
    </row>
    <row r="59" s="2" customFormat="1" ht="16.8" customHeight="1">
      <c r="A59" s="40"/>
      <c r="B59" s="46"/>
      <c r="C59" s="291" t="s">
        <v>20</v>
      </c>
      <c r="D59" s="291" t="s">
        <v>91</v>
      </c>
      <c r="E59" s="19" t="s">
        <v>20</v>
      </c>
      <c r="F59" s="292">
        <v>465.10000000000002</v>
      </c>
      <c r="G59" s="40"/>
      <c r="H59" s="46"/>
    </row>
    <row r="60" s="2" customFormat="1" ht="16.8" customHeight="1">
      <c r="A60" s="40"/>
      <c r="B60" s="46"/>
      <c r="C60" s="293" t="s">
        <v>1507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291" t="s">
        <v>213</v>
      </c>
      <c r="D61" s="291" t="s">
        <v>214</v>
      </c>
      <c r="E61" s="19" t="s">
        <v>204</v>
      </c>
      <c r="F61" s="292">
        <v>25.581</v>
      </c>
      <c r="G61" s="40"/>
      <c r="H61" s="46"/>
    </row>
    <row r="62" s="2" customFormat="1" ht="16.8" customHeight="1">
      <c r="A62" s="40"/>
      <c r="B62" s="46"/>
      <c r="C62" s="291" t="s">
        <v>230</v>
      </c>
      <c r="D62" s="291" t="s">
        <v>231</v>
      </c>
      <c r="E62" s="19" t="s">
        <v>90</v>
      </c>
      <c r="F62" s="292">
        <v>558.12</v>
      </c>
      <c r="G62" s="40"/>
      <c r="H62" s="46"/>
    </row>
    <row r="63" s="2" customFormat="1" ht="16.8" customHeight="1">
      <c r="A63" s="40"/>
      <c r="B63" s="46"/>
      <c r="C63" s="291" t="s">
        <v>246</v>
      </c>
      <c r="D63" s="291" t="s">
        <v>247</v>
      </c>
      <c r="E63" s="19" t="s">
        <v>248</v>
      </c>
      <c r="F63" s="292">
        <v>0.84499999999999997</v>
      </c>
      <c r="G63" s="40"/>
      <c r="H63" s="46"/>
    </row>
    <row r="64" s="2" customFormat="1" ht="16.8" customHeight="1">
      <c r="A64" s="40"/>
      <c r="B64" s="46"/>
      <c r="C64" s="291" t="s">
        <v>255</v>
      </c>
      <c r="D64" s="291" t="s">
        <v>256</v>
      </c>
      <c r="E64" s="19" t="s">
        <v>248</v>
      </c>
      <c r="F64" s="292">
        <v>1.8340000000000001</v>
      </c>
      <c r="G64" s="40"/>
      <c r="H64" s="46"/>
    </row>
    <row r="65" s="2" customFormat="1" ht="16.8" customHeight="1">
      <c r="A65" s="40"/>
      <c r="B65" s="46"/>
      <c r="C65" s="291" t="s">
        <v>291</v>
      </c>
      <c r="D65" s="291" t="s">
        <v>292</v>
      </c>
      <c r="E65" s="19" t="s">
        <v>90</v>
      </c>
      <c r="F65" s="292">
        <v>415.92000000000002</v>
      </c>
      <c r="G65" s="40"/>
      <c r="H65" s="46"/>
    </row>
    <row r="66" s="2" customFormat="1" ht="16.8" customHeight="1">
      <c r="A66" s="40"/>
      <c r="B66" s="46"/>
      <c r="C66" s="291" t="s">
        <v>360</v>
      </c>
      <c r="D66" s="291" t="s">
        <v>361</v>
      </c>
      <c r="E66" s="19" t="s">
        <v>90</v>
      </c>
      <c r="F66" s="292">
        <v>606.71000000000004</v>
      </c>
      <c r="G66" s="40"/>
      <c r="H66" s="46"/>
    </row>
    <row r="67" s="2" customFormat="1" ht="16.8" customHeight="1">
      <c r="A67" s="40"/>
      <c r="B67" s="46"/>
      <c r="C67" s="291" t="s">
        <v>223</v>
      </c>
      <c r="D67" s="291" t="s">
        <v>224</v>
      </c>
      <c r="E67" s="19" t="s">
        <v>204</v>
      </c>
      <c r="F67" s="292">
        <v>23.254999999999999</v>
      </c>
      <c r="G67" s="40"/>
      <c r="H67" s="46"/>
    </row>
    <row r="68" s="2" customFormat="1" ht="16.8" customHeight="1">
      <c r="A68" s="40"/>
      <c r="B68" s="46"/>
      <c r="C68" s="291" t="s">
        <v>667</v>
      </c>
      <c r="D68" s="291" t="s">
        <v>668</v>
      </c>
      <c r="E68" s="19" t="s">
        <v>90</v>
      </c>
      <c r="F68" s="292">
        <v>465.10000000000002</v>
      </c>
      <c r="G68" s="40"/>
      <c r="H68" s="46"/>
    </row>
    <row r="69" s="2" customFormat="1" ht="16.8" customHeight="1">
      <c r="A69" s="40"/>
      <c r="B69" s="46"/>
      <c r="C69" s="291" t="s">
        <v>807</v>
      </c>
      <c r="D69" s="291" t="s">
        <v>808</v>
      </c>
      <c r="E69" s="19" t="s">
        <v>90</v>
      </c>
      <c r="F69" s="292">
        <v>518.29999999999995</v>
      </c>
      <c r="G69" s="40"/>
      <c r="H69" s="46"/>
    </row>
    <row r="70" s="2" customFormat="1" ht="16.8" customHeight="1">
      <c r="A70" s="40"/>
      <c r="B70" s="46"/>
      <c r="C70" s="291" t="s">
        <v>816</v>
      </c>
      <c r="D70" s="291" t="s">
        <v>817</v>
      </c>
      <c r="E70" s="19" t="s">
        <v>90</v>
      </c>
      <c r="F70" s="292">
        <v>465.10000000000002</v>
      </c>
      <c r="G70" s="40"/>
      <c r="H70" s="46"/>
    </row>
    <row r="71" s="2" customFormat="1" ht="16.8" customHeight="1">
      <c r="A71" s="40"/>
      <c r="B71" s="46"/>
      <c r="C71" s="291" t="s">
        <v>942</v>
      </c>
      <c r="D71" s="291" t="s">
        <v>943</v>
      </c>
      <c r="E71" s="19" t="s">
        <v>90</v>
      </c>
      <c r="F71" s="292">
        <v>457.85000000000002</v>
      </c>
      <c r="G71" s="40"/>
      <c r="H71" s="46"/>
    </row>
    <row r="72" s="2" customFormat="1" ht="16.8" customHeight="1">
      <c r="A72" s="40"/>
      <c r="B72" s="46"/>
      <c r="C72" s="291" t="s">
        <v>998</v>
      </c>
      <c r="D72" s="291" t="s">
        <v>999</v>
      </c>
      <c r="E72" s="19" t="s">
        <v>90</v>
      </c>
      <c r="F72" s="292">
        <v>760.60000000000002</v>
      </c>
      <c r="G72" s="40"/>
      <c r="H72" s="46"/>
    </row>
    <row r="73" s="2" customFormat="1" ht="16.8" customHeight="1">
      <c r="A73" s="40"/>
      <c r="B73" s="46"/>
      <c r="C73" s="291" t="s">
        <v>1006</v>
      </c>
      <c r="D73" s="291" t="s">
        <v>1007</v>
      </c>
      <c r="E73" s="19" t="s">
        <v>90</v>
      </c>
      <c r="F73" s="292">
        <v>760.60000000000002</v>
      </c>
      <c r="G73" s="40"/>
      <c r="H73" s="46"/>
    </row>
    <row r="74" s="2" customFormat="1" ht="16.8" customHeight="1">
      <c r="A74" s="40"/>
      <c r="B74" s="46"/>
      <c r="C74" s="291" t="s">
        <v>927</v>
      </c>
      <c r="D74" s="291" t="s">
        <v>928</v>
      </c>
      <c r="E74" s="19" t="s">
        <v>90</v>
      </c>
      <c r="F74" s="292">
        <v>760.60000000000002</v>
      </c>
      <c r="G74" s="40"/>
      <c r="H74" s="46"/>
    </row>
    <row r="75" s="2" customFormat="1" ht="16.8" customHeight="1">
      <c r="A75" s="40"/>
      <c r="B75" s="46"/>
      <c r="C75" s="291" t="s">
        <v>1215</v>
      </c>
      <c r="D75" s="291" t="s">
        <v>1216</v>
      </c>
      <c r="E75" s="19" t="s">
        <v>90</v>
      </c>
      <c r="F75" s="292">
        <v>4010.3600000000001</v>
      </c>
      <c r="G75" s="40"/>
      <c r="H75" s="46"/>
    </row>
    <row r="76" s="2" customFormat="1" ht="16.8" customHeight="1">
      <c r="A76" s="40"/>
      <c r="B76" s="46"/>
      <c r="C76" s="291" t="s">
        <v>1236</v>
      </c>
      <c r="D76" s="291" t="s">
        <v>1237</v>
      </c>
      <c r="E76" s="19" t="s">
        <v>90</v>
      </c>
      <c r="F76" s="292">
        <v>4010.3600000000001</v>
      </c>
      <c r="G76" s="40"/>
      <c r="H76" s="46"/>
    </row>
    <row r="77" s="2" customFormat="1" ht="16.8" customHeight="1">
      <c r="A77" s="40"/>
      <c r="B77" s="46"/>
      <c r="C77" s="291" t="s">
        <v>1248</v>
      </c>
      <c r="D77" s="291" t="s">
        <v>1249</v>
      </c>
      <c r="E77" s="19" t="s">
        <v>90</v>
      </c>
      <c r="F77" s="292">
        <v>4010.3600000000001</v>
      </c>
      <c r="G77" s="40"/>
      <c r="H77" s="46"/>
    </row>
    <row r="78" s="2" customFormat="1" ht="16.8" customHeight="1">
      <c r="A78" s="40"/>
      <c r="B78" s="46"/>
      <c r="C78" s="291" t="s">
        <v>1286</v>
      </c>
      <c r="D78" s="291" t="s">
        <v>1287</v>
      </c>
      <c r="E78" s="19" t="s">
        <v>90</v>
      </c>
      <c r="F78" s="292">
        <v>4010.3600000000001</v>
      </c>
      <c r="G78" s="40"/>
      <c r="H78" s="46"/>
    </row>
    <row r="79" s="2" customFormat="1" ht="16.8" customHeight="1">
      <c r="A79" s="40"/>
      <c r="B79" s="46"/>
      <c r="C79" s="291" t="s">
        <v>409</v>
      </c>
      <c r="D79" s="291" t="s">
        <v>410</v>
      </c>
      <c r="E79" s="19" t="s">
        <v>204</v>
      </c>
      <c r="F79" s="292">
        <v>55.811999999999998</v>
      </c>
      <c r="G79" s="40"/>
      <c r="H79" s="46"/>
    </row>
    <row r="80" s="2" customFormat="1" ht="16.8" customHeight="1">
      <c r="A80" s="40"/>
      <c r="B80" s="46"/>
      <c r="C80" s="291" t="s">
        <v>416</v>
      </c>
      <c r="D80" s="291" t="s">
        <v>417</v>
      </c>
      <c r="E80" s="19" t="s">
        <v>90</v>
      </c>
      <c r="F80" s="292">
        <v>606.71000000000004</v>
      </c>
      <c r="G80" s="40"/>
      <c r="H80" s="46"/>
    </row>
    <row r="81" s="2" customFormat="1" ht="16.8" customHeight="1">
      <c r="A81" s="40"/>
      <c r="B81" s="46"/>
      <c r="C81" s="287" t="s">
        <v>97</v>
      </c>
      <c r="D81" s="288" t="s">
        <v>98</v>
      </c>
      <c r="E81" s="289" t="s">
        <v>90</v>
      </c>
      <c r="F81" s="290">
        <v>53.200000000000003</v>
      </c>
      <c r="G81" s="40"/>
      <c r="H81" s="46"/>
    </row>
    <row r="82" s="2" customFormat="1" ht="16.8" customHeight="1">
      <c r="A82" s="40"/>
      <c r="B82" s="46"/>
      <c r="C82" s="291" t="s">
        <v>20</v>
      </c>
      <c r="D82" s="291" t="s">
        <v>99</v>
      </c>
      <c r="E82" s="19" t="s">
        <v>20</v>
      </c>
      <c r="F82" s="292">
        <v>53.200000000000003</v>
      </c>
      <c r="G82" s="40"/>
      <c r="H82" s="46"/>
    </row>
    <row r="83" s="2" customFormat="1" ht="16.8" customHeight="1">
      <c r="A83" s="40"/>
      <c r="B83" s="46"/>
      <c r="C83" s="293" t="s">
        <v>1507</v>
      </c>
      <c r="D83" s="40"/>
      <c r="E83" s="40"/>
      <c r="F83" s="40"/>
      <c r="G83" s="40"/>
      <c r="H83" s="46"/>
    </row>
    <row r="84" s="2" customFormat="1" ht="16.8" customHeight="1">
      <c r="A84" s="40"/>
      <c r="B84" s="46"/>
      <c r="C84" s="291" t="s">
        <v>906</v>
      </c>
      <c r="D84" s="291" t="s">
        <v>907</v>
      </c>
      <c r="E84" s="19" t="s">
        <v>90</v>
      </c>
      <c r="F84" s="292">
        <v>53.200000000000003</v>
      </c>
      <c r="G84" s="40"/>
      <c r="H84" s="46"/>
    </row>
    <row r="85" s="2" customFormat="1" ht="16.8" customHeight="1">
      <c r="A85" s="40"/>
      <c r="B85" s="46"/>
      <c r="C85" s="291" t="s">
        <v>898</v>
      </c>
      <c r="D85" s="291" t="s">
        <v>899</v>
      </c>
      <c r="E85" s="19" t="s">
        <v>90</v>
      </c>
      <c r="F85" s="292">
        <v>58.520000000000003</v>
      </c>
      <c r="G85" s="40"/>
      <c r="H85" s="46"/>
    </row>
    <row r="86" s="2" customFormat="1" ht="16.8" customHeight="1">
      <c r="A86" s="40"/>
      <c r="B86" s="46"/>
      <c r="C86" s="291" t="s">
        <v>807</v>
      </c>
      <c r="D86" s="291" t="s">
        <v>808</v>
      </c>
      <c r="E86" s="19" t="s">
        <v>90</v>
      </c>
      <c r="F86" s="292">
        <v>518.29999999999995</v>
      </c>
      <c r="G86" s="40"/>
      <c r="H86" s="46"/>
    </row>
    <row r="87" s="2" customFormat="1" ht="7.44" customHeight="1">
      <c r="A87" s="40"/>
      <c r="B87" s="156"/>
      <c r="C87" s="157"/>
      <c r="D87" s="157"/>
      <c r="E87" s="157"/>
      <c r="F87" s="157"/>
      <c r="G87" s="157"/>
      <c r="H87" s="46"/>
    </row>
    <row r="88" s="2" customFormat="1">
      <c r="A88" s="40"/>
      <c r="B88" s="40"/>
      <c r="C88" s="40"/>
      <c r="D88" s="40"/>
      <c r="E88" s="40"/>
      <c r="F88" s="40"/>
      <c r="G88" s="40"/>
      <c r="H88" s="40"/>
    </row>
  </sheetData>
  <sheetProtection sheet="1" formatColumns="0" formatRows="0" objects="1" scenarios="1" spinCount="100000" saltValue="sTclfKJ9Vm3Y4MS1KDIhY5TjUWc7ljUwvpqoWawIrPPtI1O2K9jV/xg0gfL2mUPUeYcvE4w6B1OQpToLP52Zdg==" hashValue="yC5WVqCxWi+t3MfH1kFQFhaXK/a66iZHz/wGiIRpDtsaIlXwSO3Plp3ye3OfUGYbZvdrJwXAeO5yJQOUJNsCrA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4" customWidth="1"/>
    <col min="2" max="2" width="1.667969" style="294" customWidth="1"/>
    <col min="3" max="4" width="5" style="294" customWidth="1"/>
    <col min="5" max="5" width="11.66016" style="294" customWidth="1"/>
    <col min="6" max="6" width="9.160156" style="294" customWidth="1"/>
    <col min="7" max="7" width="5" style="294" customWidth="1"/>
    <col min="8" max="8" width="77.83203" style="294" customWidth="1"/>
    <col min="9" max="10" width="20" style="294" customWidth="1"/>
    <col min="11" max="11" width="1.667969" style="294" customWidth="1"/>
  </cols>
  <sheetData>
    <row r="1" s="1" customFormat="1" ht="37.5" customHeight="1"/>
    <row r="2" s="1" customFormat="1" ht="7.5" customHeight="1">
      <c r="B2" s="295"/>
      <c r="C2" s="296"/>
      <c r="D2" s="296"/>
      <c r="E2" s="296"/>
      <c r="F2" s="296"/>
      <c r="G2" s="296"/>
      <c r="H2" s="296"/>
      <c r="I2" s="296"/>
      <c r="J2" s="296"/>
      <c r="K2" s="297"/>
    </row>
    <row r="3" s="16" customFormat="1" ht="45" customHeight="1">
      <c r="B3" s="298"/>
      <c r="C3" s="299" t="s">
        <v>1512</v>
      </c>
      <c r="D3" s="299"/>
      <c r="E3" s="299"/>
      <c r="F3" s="299"/>
      <c r="G3" s="299"/>
      <c r="H3" s="299"/>
      <c r="I3" s="299"/>
      <c r="J3" s="299"/>
      <c r="K3" s="300"/>
    </row>
    <row r="4" s="1" customFormat="1" ht="25.5" customHeight="1">
      <c r="B4" s="301"/>
      <c r="C4" s="302" t="s">
        <v>1513</v>
      </c>
      <c r="D4" s="302"/>
      <c r="E4" s="302"/>
      <c r="F4" s="302"/>
      <c r="G4" s="302"/>
      <c r="H4" s="302"/>
      <c r="I4" s="302"/>
      <c r="J4" s="302"/>
      <c r="K4" s="303"/>
    </row>
    <row r="5" s="1" customFormat="1" ht="5.25" customHeight="1">
      <c r="B5" s="301"/>
      <c r="C5" s="304"/>
      <c r="D5" s="304"/>
      <c r="E5" s="304"/>
      <c r="F5" s="304"/>
      <c r="G5" s="304"/>
      <c r="H5" s="304"/>
      <c r="I5" s="304"/>
      <c r="J5" s="304"/>
      <c r="K5" s="303"/>
    </row>
    <row r="6" s="1" customFormat="1" ht="15" customHeight="1">
      <c r="B6" s="301"/>
      <c r="C6" s="305" t="s">
        <v>1514</v>
      </c>
      <c r="D6" s="305"/>
      <c r="E6" s="305"/>
      <c r="F6" s="305"/>
      <c r="G6" s="305"/>
      <c r="H6" s="305"/>
      <c r="I6" s="305"/>
      <c r="J6" s="305"/>
      <c r="K6" s="303"/>
    </row>
    <row r="7" s="1" customFormat="1" ht="15" customHeight="1">
      <c r="B7" s="306"/>
      <c r="C7" s="305" t="s">
        <v>1515</v>
      </c>
      <c r="D7" s="305"/>
      <c r="E7" s="305"/>
      <c r="F7" s="305"/>
      <c r="G7" s="305"/>
      <c r="H7" s="305"/>
      <c r="I7" s="305"/>
      <c r="J7" s="305"/>
      <c r="K7" s="303"/>
    </row>
    <row r="8" s="1" customFormat="1" ht="12.75" customHeight="1">
      <c r="B8" s="306"/>
      <c r="C8" s="305"/>
      <c r="D8" s="305"/>
      <c r="E8" s="305"/>
      <c r="F8" s="305"/>
      <c r="G8" s="305"/>
      <c r="H8" s="305"/>
      <c r="I8" s="305"/>
      <c r="J8" s="305"/>
      <c r="K8" s="303"/>
    </row>
    <row r="9" s="1" customFormat="1" ht="15" customHeight="1">
      <c r="B9" s="306"/>
      <c r="C9" s="305" t="s">
        <v>1516</v>
      </c>
      <c r="D9" s="305"/>
      <c r="E9" s="305"/>
      <c r="F9" s="305"/>
      <c r="G9" s="305"/>
      <c r="H9" s="305"/>
      <c r="I9" s="305"/>
      <c r="J9" s="305"/>
      <c r="K9" s="303"/>
    </row>
    <row r="10" s="1" customFormat="1" ht="15" customHeight="1">
      <c r="B10" s="306"/>
      <c r="C10" s="305"/>
      <c r="D10" s="305" t="s">
        <v>1517</v>
      </c>
      <c r="E10" s="305"/>
      <c r="F10" s="305"/>
      <c r="G10" s="305"/>
      <c r="H10" s="305"/>
      <c r="I10" s="305"/>
      <c r="J10" s="305"/>
      <c r="K10" s="303"/>
    </row>
    <row r="11" s="1" customFormat="1" ht="15" customHeight="1">
      <c r="B11" s="306"/>
      <c r="C11" s="307"/>
      <c r="D11" s="305" t="s">
        <v>1518</v>
      </c>
      <c r="E11" s="305"/>
      <c r="F11" s="305"/>
      <c r="G11" s="305"/>
      <c r="H11" s="305"/>
      <c r="I11" s="305"/>
      <c r="J11" s="305"/>
      <c r="K11" s="303"/>
    </row>
    <row r="12" s="1" customFormat="1" ht="15" customHeight="1">
      <c r="B12" s="306"/>
      <c r="C12" s="307"/>
      <c r="D12" s="305"/>
      <c r="E12" s="305"/>
      <c r="F12" s="305"/>
      <c r="G12" s="305"/>
      <c r="H12" s="305"/>
      <c r="I12" s="305"/>
      <c r="J12" s="305"/>
      <c r="K12" s="303"/>
    </row>
    <row r="13" s="1" customFormat="1" ht="15" customHeight="1">
      <c r="B13" s="306"/>
      <c r="C13" s="307"/>
      <c r="D13" s="308" t="s">
        <v>1519</v>
      </c>
      <c r="E13" s="305"/>
      <c r="F13" s="305"/>
      <c r="G13" s="305"/>
      <c r="H13" s="305"/>
      <c r="I13" s="305"/>
      <c r="J13" s="305"/>
      <c r="K13" s="303"/>
    </row>
    <row r="14" s="1" customFormat="1" ht="12.75" customHeight="1">
      <c r="B14" s="306"/>
      <c r="C14" s="307"/>
      <c r="D14" s="307"/>
      <c r="E14" s="307"/>
      <c r="F14" s="307"/>
      <c r="G14" s="307"/>
      <c r="H14" s="307"/>
      <c r="I14" s="307"/>
      <c r="J14" s="307"/>
      <c r="K14" s="303"/>
    </row>
    <row r="15" s="1" customFormat="1" ht="15" customHeight="1">
      <c r="B15" s="306"/>
      <c r="C15" s="307"/>
      <c r="D15" s="305" t="s">
        <v>1520</v>
      </c>
      <c r="E15" s="305"/>
      <c r="F15" s="305"/>
      <c r="G15" s="305"/>
      <c r="H15" s="305"/>
      <c r="I15" s="305"/>
      <c r="J15" s="305"/>
      <c r="K15" s="303"/>
    </row>
    <row r="16" s="1" customFormat="1" ht="15" customHeight="1">
      <c r="B16" s="306"/>
      <c r="C16" s="307"/>
      <c r="D16" s="305" t="s">
        <v>1521</v>
      </c>
      <c r="E16" s="305"/>
      <c r="F16" s="305"/>
      <c r="G16" s="305"/>
      <c r="H16" s="305"/>
      <c r="I16" s="305"/>
      <c r="J16" s="305"/>
      <c r="K16" s="303"/>
    </row>
    <row r="17" s="1" customFormat="1" ht="15" customHeight="1">
      <c r="B17" s="306"/>
      <c r="C17" s="307"/>
      <c r="D17" s="305" t="s">
        <v>1522</v>
      </c>
      <c r="E17" s="305"/>
      <c r="F17" s="305"/>
      <c r="G17" s="305"/>
      <c r="H17" s="305"/>
      <c r="I17" s="305"/>
      <c r="J17" s="305"/>
      <c r="K17" s="303"/>
    </row>
    <row r="18" s="1" customFormat="1" ht="15" customHeight="1">
      <c r="B18" s="306"/>
      <c r="C18" s="307"/>
      <c r="D18" s="307"/>
      <c r="E18" s="309" t="s">
        <v>84</v>
      </c>
      <c r="F18" s="305" t="s">
        <v>1523</v>
      </c>
      <c r="G18" s="305"/>
      <c r="H18" s="305"/>
      <c r="I18" s="305"/>
      <c r="J18" s="305"/>
      <c r="K18" s="303"/>
    </row>
    <row r="19" s="1" customFormat="1" ht="15" customHeight="1">
      <c r="B19" s="306"/>
      <c r="C19" s="307"/>
      <c r="D19" s="307"/>
      <c r="E19" s="309" t="s">
        <v>1524</v>
      </c>
      <c r="F19" s="305" t="s">
        <v>1525</v>
      </c>
      <c r="G19" s="305"/>
      <c r="H19" s="305"/>
      <c r="I19" s="305"/>
      <c r="J19" s="305"/>
      <c r="K19" s="303"/>
    </row>
    <row r="20" s="1" customFormat="1" ht="15" customHeight="1">
      <c r="B20" s="306"/>
      <c r="C20" s="307"/>
      <c r="D20" s="307"/>
      <c r="E20" s="309" t="s">
        <v>1526</v>
      </c>
      <c r="F20" s="305" t="s">
        <v>1527</v>
      </c>
      <c r="G20" s="305"/>
      <c r="H20" s="305"/>
      <c r="I20" s="305"/>
      <c r="J20" s="305"/>
      <c r="K20" s="303"/>
    </row>
    <row r="21" s="1" customFormat="1" ht="15" customHeight="1">
      <c r="B21" s="306"/>
      <c r="C21" s="307"/>
      <c r="D21" s="307"/>
      <c r="E21" s="309" t="s">
        <v>1528</v>
      </c>
      <c r="F21" s="305" t="s">
        <v>1529</v>
      </c>
      <c r="G21" s="305"/>
      <c r="H21" s="305"/>
      <c r="I21" s="305"/>
      <c r="J21" s="305"/>
      <c r="K21" s="303"/>
    </row>
    <row r="22" s="1" customFormat="1" ht="15" customHeight="1">
      <c r="B22" s="306"/>
      <c r="C22" s="307"/>
      <c r="D22" s="307"/>
      <c r="E22" s="309" t="s">
        <v>1530</v>
      </c>
      <c r="F22" s="305" t="s">
        <v>1531</v>
      </c>
      <c r="G22" s="305"/>
      <c r="H22" s="305"/>
      <c r="I22" s="305"/>
      <c r="J22" s="305"/>
      <c r="K22" s="303"/>
    </row>
    <row r="23" s="1" customFormat="1" ht="15" customHeight="1">
      <c r="B23" s="306"/>
      <c r="C23" s="307"/>
      <c r="D23" s="307"/>
      <c r="E23" s="309" t="s">
        <v>1532</v>
      </c>
      <c r="F23" s="305" t="s">
        <v>1533</v>
      </c>
      <c r="G23" s="305"/>
      <c r="H23" s="305"/>
      <c r="I23" s="305"/>
      <c r="J23" s="305"/>
      <c r="K23" s="303"/>
    </row>
    <row r="24" s="1" customFormat="1" ht="12.75" customHeight="1">
      <c r="B24" s="306"/>
      <c r="C24" s="307"/>
      <c r="D24" s="307"/>
      <c r="E24" s="307"/>
      <c r="F24" s="307"/>
      <c r="G24" s="307"/>
      <c r="H24" s="307"/>
      <c r="I24" s="307"/>
      <c r="J24" s="307"/>
      <c r="K24" s="303"/>
    </row>
    <row r="25" s="1" customFormat="1" ht="15" customHeight="1">
      <c r="B25" s="306"/>
      <c r="C25" s="305" t="s">
        <v>1534</v>
      </c>
      <c r="D25" s="305"/>
      <c r="E25" s="305"/>
      <c r="F25" s="305"/>
      <c r="G25" s="305"/>
      <c r="H25" s="305"/>
      <c r="I25" s="305"/>
      <c r="J25" s="305"/>
      <c r="K25" s="303"/>
    </row>
    <row r="26" s="1" customFormat="1" ht="15" customHeight="1">
      <c r="B26" s="306"/>
      <c r="C26" s="305" t="s">
        <v>1535</v>
      </c>
      <c r="D26" s="305"/>
      <c r="E26" s="305"/>
      <c r="F26" s="305"/>
      <c r="G26" s="305"/>
      <c r="H26" s="305"/>
      <c r="I26" s="305"/>
      <c r="J26" s="305"/>
      <c r="K26" s="303"/>
    </row>
    <row r="27" s="1" customFormat="1" ht="15" customHeight="1">
      <c r="B27" s="306"/>
      <c r="C27" s="305"/>
      <c r="D27" s="305" t="s">
        <v>1536</v>
      </c>
      <c r="E27" s="305"/>
      <c r="F27" s="305"/>
      <c r="G27" s="305"/>
      <c r="H27" s="305"/>
      <c r="I27" s="305"/>
      <c r="J27" s="305"/>
      <c r="K27" s="303"/>
    </row>
    <row r="28" s="1" customFormat="1" ht="15" customHeight="1">
      <c r="B28" s="306"/>
      <c r="C28" s="307"/>
      <c r="D28" s="305" t="s">
        <v>1537</v>
      </c>
      <c r="E28" s="305"/>
      <c r="F28" s="305"/>
      <c r="G28" s="305"/>
      <c r="H28" s="305"/>
      <c r="I28" s="305"/>
      <c r="J28" s="305"/>
      <c r="K28" s="303"/>
    </row>
    <row r="29" s="1" customFormat="1" ht="12.75" customHeight="1">
      <c r="B29" s="306"/>
      <c r="C29" s="307"/>
      <c r="D29" s="307"/>
      <c r="E29" s="307"/>
      <c r="F29" s="307"/>
      <c r="G29" s="307"/>
      <c r="H29" s="307"/>
      <c r="I29" s="307"/>
      <c r="J29" s="307"/>
      <c r="K29" s="303"/>
    </row>
    <row r="30" s="1" customFormat="1" ht="15" customHeight="1">
      <c r="B30" s="306"/>
      <c r="C30" s="307"/>
      <c r="D30" s="305" t="s">
        <v>1538</v>
      </c>
      <c r="E30" s="305"/>
      <c r="F30" s="305"/>
      <c r="G30" s="305"/>
      <c r="H30" s="305"/>
      <c r="I30" s="305"/>
      <c r="J30" s="305"/>
      <c r="K30" s="303"/>
    </row>
    <row r="31" s="1" customFormat="1" ht="15" customHeight="1">
      <c r="B31" s="306"/>
      <c r="C31" s="307"/>
      <c r="D31" s="305" t="s">
        <v>1539</v>
      </c>
      <c r="E31" s="305"/>
      <c r="F31" s="305"/>
      <c r="G31" s="305"/>
      <c r="H31" s="305"/>
      <c r="I31" s="305"/>
      <c r="J31" s="305"/>
      <c r="K31" s="303"/>
    </row>
    <row r="32" s="1" customFormat="1" ht="12.75" customHeight="1">
      <c r="B32" s="306"/>
      <c r="C32" s="307"/>
      <c r="D32" s="307"/>
      <c r="E32" s="307"/>
      <c r="F32" s="307"/>
      <c r="G32" s="307"/>
      <c r="H32" s="307"/>
      <c r="I32" s="307"/>
      <c r="J32" s="307"/>
      <c r="K32" s="303"/>
    </row>
    <row r="33" s="1" customFormat="1" ht="15" customHeight="1">
      <c r="B33" s="306"/>
      <c r="C33" s="307"/>
      <c r="D33" s="305" t="s">
        <v>1540</v>
      </c>
      <c r="E33" s="305"/>
      <c r="F33" s="305"/>
      <c r="G33" s="305"/>
      <c r="H33" s="305"/>
      <c r="I33" s="305"/>
      <c r="J33" s="305"/>
      <c r="K33" s="303"/>
    </row>
    <row r="34" s="1" customFormat="1" ht="15" customHeight="1">
      <c r="B34" s="306"/>
      <c r="C34" s="307"/>
      <c r="D34" s="305" t="s">
        <v>1541</v>
      </c>
      <c r="E34" s="305"/>
      <c r="F34" s="305"/>
      <c r="G34" s="305"/>
      <c r="H34" s="305"/>
      <c r="I34" s="305"/>
      <c r="J34" s="305"/>
      <c r="K34" s="303"/>
    </row>
    <row r="35" s="1" customFormat="1" ht="15" customHeight="1">
      <c r="B35" s="306"/>
      <c r="C35" s="307"/>
      <c r="D35" s="305" t="s">
        <v>1542</v>
      </c>
      <c r="E35" s="305"/>
      <c r="F35" s="305"/>
      <c r="G35" s="305"/>
      <c r="H35" s="305"/>
      <c r="I35" s="305"/>
      <c r="J35" s="305"/>
      <c r="K35" s="303"/>
    </row>
    <row r="36" s="1" customFormat="1" ht="15" customHeight="1">
      <c r="B36" s="306"/>
      <c r="C36" s="307"/>
      <c r="D36" s="305"/>
      <c r="E36" s="308" t="s">
        <v>143</v>
      </c>
      <c r="F36" s="305"/>
      <c r="G36" s="305" t="s">
        <v>1543</v>
      </c>
      <c r="H36" s="305"/>
      <c r="I36" s="305"/>
      <c r="J36" s="305"/>
      <c r="K36" s="303"/>
    </row>
    <row r="37" s="1" customFormat="1" ht="30.75" customHeight="1">
      <c r="B37" s="306"/>
      <c r="C37" s="307"/>
      <c r="D37" s="305"/>
      <c r="E37" s="308" t="s">
        <v>1544</v>
      </c>
      <c r="F37" s="305"/>
      <c r="G37" s="305" t="s">
        <v>1545</v>
      </c>
      <c r="H37" s="305"/>
      <c r="I37" s="305"/>
      <c r="J37" s="305"/>
      <c r="K37" s="303"/>
    </row>
    <row r="38" s="1" customFormat="1" ht="15" customHeight="1">
      <c r="B38" s="306"/>
      <c r="C38" s="307"/>
      <c r="D38" s="305"/>
      <c r="E38" s="308" t="s">
        <v>56</v>
      </c>
      <c r="F38" s="305"/>
      <c r="G38" s="305" t="s">
        <v>1546</v>
      </c>
      <c r="H38" s="305"/>
      <c r="I38" s="305"/>
      <c r="J38" s="305"/>
      <c r="K38" s="303"/>
    </row>
    <row r="39" s="1" customFormat="1" ht="15" customHeight="1">
      <c r="B39" s="306"/>
      <c r="C39" s="307"/>
      <c r="D39" s="305"/>
      <c r="E39" s="308" t="s">
        <v>57</v>
      </c>
      <c r="F39" s="305"/>
      <c r="G39" s="305" t="s">
        <v>1547</v>
      </c>
      <c r="H39" s="305"/>
      <c r="I39" s="305"/>
      <c r="J39" s="305"/>
      <c r="K39" s="303"/>
    </row>
    <row r="40" s="1" customFormat="1" ht="15" customHeight="1">
      <c r="B40" s="306"/>
      <c r="C40" s="307"/>
      <c r="D40" s="305"/>
      <c r="E40" s="308" t="s">
        <v>144</v>
      </c>
      <c r="F40" s="305"/>
      <c r="G40" s="305" t="s">
        <v>1548</v>
      </c>
      <c r="H40" s="305"/>
      <c r="I40" s="305"/>
      <c r="J40" s="305"/>
      <c r="K40" s="303"/>
    </row>
    <row r="41" s="1" customFormat="1" ht="15" customHeight="1">
      <c r="B41" s="306"/>
      <c r="C41" s="307"/>
      <c r="D41" s="305"/>
      <c r="E41" s="308" t="s">
        <v>145</v>
      </c>
      <c r="F41" s="305"/>
      <c r="G41" s="305" t="s">
        <v>1549</v>
      </c>
      <c r="H41" s="305"/>
      <c r="I41" s="305"/>
      <c r="J41" s="305"/>
      <c r="K41" s="303"/>
    </row>
    <row r="42" s="1" customFormat="1" ht="15" customHeight="1">
      <c r="B42" s="306"/>
      <c r="C42" s="307"/>
      <c r="D42" s="305"/>
      <c r="E42" s="308" t="s">
        <v>1550</v>
      </c>
      <c r="F42" s="305"/>
      <c r="G42" s="305" t="s">
        <v>1551</v>
      </c>
      <c r="H42" s="305"/>
      <c r="I42" s="305"/>
      <c r="J42" s="305"/>
      <c r="K42" s="303"/>
    </row>
    <row r="43" s="1" customFormat="1" ht="15" customHeight="1">
      <c r="B43" s="306"/>
      <c r="C43" s="307"/>
      <c r="D43" s="305"/>
      <c r="E43" s="308"/>
      <c r="F43" s="305"/>
      <c r="G43" s="305" t="s">
        <v>1552</v>
      </c>
      <c r="H43" s="305"/>
      <c r="I43" s="305"/>
      <c r="J43" s="305"/>
      <c r="K43" s="303"/>
    </row>
    <row r="44" s="1" customFormat="1" ht="15" customHeight="1">
      <c r="B44" s="306"/>
      <c r="C44" s="307"/>
      <c r="D44" s="305"/>
      <c r="E44" s="308" t="s">
        <v>1553</v>
      </c>
      <c r="F44" s="305"/>
      <c r="G44" s="305" t="s">
        <v>1554</v>
      </c>
      <c r="H44" s="305"/>
      <c r="I44" s="305"/>
      <c r="J44" s="305"/>
      <c r="K44" s="303"/>
    </row>
    <row r="45" s="1" customFormat="1" ht="15" customHeight="1">
      <c r="B45" s="306"/>
      <c r="C45" s="307"/>
      <c r="D45" s="305"/>
      <c r="E45" s="308" t="s">
        <v>148</v>
      </c>
      <c r="F45" s="305"/>
      <c r="G45" s="305" t="s">
        <v>1555</v>
      </c>
      <c r="H45" s="305"/>
      <c r="I45" s="305"/>
      <c r="J45" s="305"/>
      <c r="K45" s="303"/>
    </row>
    <row r="46" s="1" customFormat="1" ht="12.75" customHeight="1">
      <c r="B46" s="306"/>
      <c r="C46" s="307"/>
      <c r="D46" s="305"/>
      <c r="E46" s="305"/>
      <c r="F46" s="305"/>
      <c r="G46" s="305"/>
      <c r="H46" s="305"/>
      <c r="I46" s="305"/>
      <c r="J46" s="305"/>
      <c r="K46" s="303"/>
    </row>
    <row r="47" s="1" customFormat="1" ht="15" customHeight="1">
      <c r="B47" s="306"/>
      <c r="C47" s="307"/>
      <c r="D47" s="305" t="s">
        <v>1556</v>
      </c>
      <c r="E47" s="305"/>
      <c r="F47" s="305"/>
      <c r="G47" s="305"/>
      <c r="H47" s="305"/>
      <c r="I47" s="305"/>
      <c r="J47" s="305"/>
      <c r="K47" s="303"/>
    </row>
    <row r="48" s="1" customFormat="1" ht="15" customHeight="1">
      <c r="B48" s="306"/>
      <c r="C48" s="307"/>
      <c r="D48" s="307"/>
      <c r="E48" s="305" t="s">
        <v>1557</v>
      </c>
      <c r="F48" s="305"/>
      <c r="G48" s="305"/>
      <c r="H48" s="305"/>
      <c r="I48" s="305"/>
      <c r="J48" s="305"/>
      <c r="K48" s="303"/>
    </row>
    <row r="49" s="1" customFormat="1" ht="15" customHeight="1">
      <c r="B49" s="306"/>
      <c r="C49" s="307"/>
      <c r="D49" s="307"/>
      <c r="E49" s="305" t="s">
        <v>1558</v>
      </c>
      <c r="F49" s="305"/>
      <c r="G49" s="305"/>
      <c r="H49" s="305"/>
      <c r="I49" s="305"/>
      <c r="J49" s="305"/>
      <c r="K49" s="303"/>
    </row>
    <row r="50" s="1" customFormat="1" ht="15" customHeight="1">
      <c r="B50" s="306"/>
      <c r="C50" s="307"/>
      <c r="D50" s="307"/>
      <c r="E50" s="305" t="s">
        <v>1559</v>
      </c>
      <c r="F50" s="305"/>
      <c r="G50" s="305"/>
      <c r="H50" s="305"/>
      <c r="I50" s="305"/>
      <c r="J50" s="305"/>
      <c r="K50" s="303"/>
    </row>
    <row r="51" s="1" customFormat="1" ht="15" customHeight="1">
      <c r="B51" s="306"/>
      <c r="C51" s="307"/>
      <c r="D51" s="305" t="s">
        <v>1560</v>
      </c>
      <c r="E51" s="305"/>
      <c r="F51" s="305"/>
      <c r="G51" s="305"/>
      <c r="H51" s="305"/>
      <c r="I51" s="305"/>
      <c r="J51" s="305"/>
      <c r="K51" s="303"/>
    </row>
    <row r="52" s="1" customFormat="1" ht="25.5" customHeight="1">
      <c r="B52" s="301"/>
      <c r="C52" s="302" t="s">
        <v>1561</v>
      </c>
      <c r="D52" s="302"/>
      <c r="E52" s="302"/>
      <c r="F52" s="302"/>
      <c r="G52" s="302"/>
      <c r="H52" s="302"/>
      <c r="I52" s="302"/>
      <c r="J52" s="302"/>
      <c r="K52" s="303"/>
    </row>
    <row r="53" s="1" customFormat="1" ht="5.25" customHeight="1">
      <c r="B53" s="301"/>
      <c r="C53" s="304"/>
      <c r="D53" s="304"/>
      <c r="E53" s="304"/>
      <c r="F53" s="304"/>
      <c r="G53" s="304"/>
      <c r="H53" s="304"/>
      <c r="I53" s="304"/>
      <c r="J53" s="304"/>
      <c r="K53" s="303"/>
    </row>
    <row r="54" s="1" customFormat="1" ht="15" customHeight="1">
      <c r="B54" s="301"/>
      <c r="C54" s="305" t="s">
        <v>1562</v>
      </c>
      <c r="D54" s="305"/>
      <c r="E54" s="305"/>
      <c r="F54" s="305"/>
      <c r="G54" s="305"/>
      <c r="H54" s="305"/>
      <c r="I54" s="305"/>
      <c r="J54" s="305"/>
      <c r="K54" s="303"/>
    </row>
    <row r="55" s="1" customFormat="1" ht="15" customHeight="1">
      <c r="B55" s="301"/>
      <c r="C55" s="305" t="s">
        <v>1563</v>
      </c>
      <c r="D55" s="305"/>
      <c r="E55" s="305"/>
      <c r="F55" s="305"/>
      <c r="G55" s="305"/>
      <c r="H55" s="305"/>
      <c r="I55" s="305"/>
      <c r="J55" s="305"/>
      <c r="K55" s="303"/>
    </row>
    <row r="56" s="1" customFormat="1" ht="12.75" customHeight="1">
      <c r="B56" s="301"/>
      <c r="C56" s="305"/>
      <c r="D56" s="305"/>
      <c r="E56" s="305"/>
      <c r="F56" s="305"/>
      <c r="G56" s="305"/>
      <c r="H56" s="305"/>
      <c r="I56" s="305"/>
      <c r="J56" s="305"/>
      <c r="K56" s="303"/>
    </row>
    <row r="57" s="1" customFormat="1" ht="15" customHeight="1">
      <c r="B57" s="301"/>
      <c r="C57" s="305" t="s">
        <v>1564</v>
      </c>
      <c r="D57" s="305"/>
      <c r="E57" s="305"/>
      <c r="F57" s="305"/>
      <c r="G57" s="305"/>
      <c r="H57" s="305"/>
      <c r="I57" s="305"/>
      <c r="J57" s="305"/>
      <c r="K57" s="303"/>
    </row>
    <row r="58" s="1" customFormat="1" ht="15" customHeight="1">
      <c r="B58" s="301"/>
      <c r="C58" s="307"/>
      <c r="D58" s="305" t="s">
        <v>1565</v>
      </c>
      <c r="E58" s="305"/>
      <c r="F58" s="305"/>
      <c r="G58" s="305"/>
      <c r="H58" s="305"/>
      <c r="I58" s="305"/>
      <c r="J58" s="305"/>
      <c r="K58" s="303"/>
    </row>
    <row r="59" s="1" customFormat="1" ht="15" customHeight="1">
      <c r="B59" s="301"/>
      <c r="C59" s="307"/>
      <c r="D59" s="305" t="s">
        <v>1566</v>
      </c>
      <c r="E59" s="305"/>
      <c r="F59" s="305"/>
      <c r="G59" s="305"/>
      <c r="H59" s="305"/>
      <c r="I59" s="305"/>
      <c r="J59" s="305"/>
      <c r="K59" s="303"/>
    </row>
    <row r="60" s="1" customFormat="1" ht="15" customHeight="1">
      <c r="B60" s="301"/>
      <c r="C60" s="307"/>
      <c r="D60" s="305" t="s">
        <v>1567</v>
      </c>
      <c r="E60" s="305"/>
      <c r="F60" s="305"/>
      <c r="G60" s="305"/>
      <c r="H60" s="305"/>
      <c r="I60" s="305"/>
      <c r="J60" s="305"/>
      <c r="K60" s="303"/>
    </row>
    <row r="61" s="1" customFormat="1" ht="15" customHeight="1">
      <c r="B61" s="301"/>
      <c r="C61" s="307"/>
      <c r="D61" s="305" t="s">
        <v>1568</v>
      </c>
      <c r="E61" s="305"/>
      <c r="F61" s="305"/>
      <c r="G61" s="305"/>
      <c r="H61" s="305"/>
      <c r="I61" s="305"/>
      <c r="J61" s="305"/>
      <c r="K61" s="303"/>
    </row>
    <row r="62" s="1" customFormat="1" ht="15" customHeight="1">
      <c r="B62" s="301"/>
      <c r="C62" s="307"/>
      <c r="D62" s="310" t="s">
        <v>1569</v>
      </c>
      <c r="E62" s="310"/>
      <c r="F62" s="310"/>
      <c r="G62" s="310"/>
      <c r="H62" s="310"/>
      <c r="I62" s="310"/>
      <c r="J62" s="310"/>
      <c r="K62" s="303"/>
    </row>
    <row r="63" s="1" customFormat="1" ht="15" customHeight="1">
      <c r="B63" s="301"/>
      <c r="C63" s="307"/>
      <c r="D63" s="305" t="s">
        <v>1570</v>
      </c>
      <c r="E63" s="305"/>
      <c r="F63" s="305"/>
      <c r="G63" s="305"/>
      <c r="H63" s="305"/>
      <c r="I63" s="305"/>
      <c r="J63" s="305"/>
      <c r="K63" s="303"/>
    </row>
    <row r="64" s="1" customFormat="1" ht="12.75" customHeight="1">
      <c r="B64" s="301"/>
      <c r="C64" s="307"/>
      <c r="D64" s="307"/>
      <c r="E64" s="311"/>
      <c r="F64" s="307"/>
      <c r="G64" s="307"/>
      <c r="H64" s="307"/>
      <c r="I64" s="307"/>
      <c r="J64" s="307"/>
      <c r="K64" s="303"/>
    </row>
    <row r="65" s="1" customFormat="1" ht="15" customHeight="1">
      <c r="B65" s="301"/>
      <c r="C65" s="307"/>
      <c r="D65" s="305" t="s">
        <v>1571</v>
      </c>
      <c r="E65" s="305"/>
      <c r="F65" s="305"/>
      <c r="G65" s="305"/>
      <c r="H65" s="305"/>
      <c r="I65" s="305"/>
      <c r="J65" s="305"/>
      <c r="K65" s="303"/>
    </row>
    <row r="66" s="1" customFormat="1" ht="15" customHeight="1">
      <c r="B66" s="301"/>
      <c r="C66" s="307"/>
      <c r="D66" s="310" t="s">
        <v>1572</v>
      </c>
      <c r="E66" s="310"/>
      <c r="F66" s="310"/>
      <c r="G66" s="310"/>
      <c r="H66" s="310"/>
      <c r="I66" s="310"/>
      <c r="J66" s="310"/>
      <c r="K66" s="303"/>
    </row>
    <row r="67" s="1" customFormat="1" ht="15" customHeight="1">
      <c r="B67" s="301"/>
      <c r="C67" s="307"/>
      <c r="D67" s="305" t="s">
        <v>1573</v>
      </c>
      <c r="E67" s="305"/>
      <c r="F67" s="305"/>
      <c r="G67" s="305"/>
      <c r="H67" s="305"/>
      <c r="I67" s="305"/>
      <c r="J67" s="305"/>
      <c r="K67" s="303"/>
    </row>
    <row r="68" s="1" customFormat="1" ht="15" customHeight="1">
      <c r="B68" s="301"/>
      <c r="C68" s="307"/>
      <c r="D68" s="305" t="s">
        <v>1574</v>
      </c>
      <c r="E68" s="305"/>
      <c r="F68" s="305"/>
      <c r="G68" s="305"/>
      <c r="H68" s="305"/>
      <c r="I68" s="305"/>
      <c r="J68" s="305"/>
      <c r="K68" s="303"/>
    </row>
    <row r="69" s="1" customFormat="1" ht="15" customHeight="1">
      <c r="B69" s="301"/>
      <c r="C69" s="307"/>
      <c r="D69" s="305" t="s">
        <v>1575</v>
      </c>
      <c r="E69" s="305"/>
      <c r="F69" s="305"/>
      <c r="G69" s="305"/>
      <c r="H69" s="305"/>
      <c r="I69" s="305"/>
      <c r="J69" s="305"/>
      <c r="K69" s="303"/>
    </row>
    <row r="70" s="1" customFormat="1" ht="15" customHeight="1">
      <c r="B70" s="301"/>
      <c r="C70" s="307"/>
      <c r="D70" s="305" t="s">
        <v>1576</v>
      </c>
      <c r="E70" s="305"/>
      <c r="F70" s="305"/>
      <c r="G70" s="305"/>
      <c r="H70" s="305"/>
      <c r="I70" s="305"/>
      <c r="J70" s="305"/>
      <c r="K70" s="303"/>
    </row>
    <row r="71" s="1" customFormat="1" ht="12.75" customHeight="1">
      <c r="B71" s="312"/>
      <c r="C71" s="313"/>
      <c r="D71" s="313"/>
      <c r="E71" s="313"/>
      <c r="F71" s="313"/>
      <c r="G71" s="313"/>
      <c r="H71" s="313"/>
      <c r="I71" s="313"/>
      <c r="J71" s="313"/>
      <c r="K71" s="314"/>
    </row>
    <row r="72" s="1" customFormat="1" ht="18.75" customHeight="1">
      <c r="B72" s="315"/>
      <c r="C72" s="315"/>
      <c r="D72" s="315"/>
      <c r="E72" s="315"/>
      <c r="F72" s="315"/>
      <c r="G72" s="315"/>
      <c r="H72" s="315"/>
      <c r="I72" s="315"/>
      <c r="J72" s="315"/>
      <c r="K72" s="316"/>
    </row>
    <row r="73" s="1" customFormat="1" ht="18.75" customHeight="1">
      <c r="B73" s="316"/>
      <c r="C73" s="316"/>
      <c r="D73" s="316"/>
      <c r="E73" s="316"/>
      <c r="F73" s="316"/>
      <c r="G73" s="316"/>
      <c r="H73" s="316"/>
      <c r="I73" s="316"/>
      <c r="J73" s="316"/>
      <c r="K73" s="316"/>
    </row>
    <row r="74" s="1" customFormat="1" ht="7.5" customHeight="1">
      <c r="B74" s="317"/>
      <c r="C74" s="318"/>
      <c r="D74" s="318"/>
      <c r="E74" s="318"/>
      <c r="F74" s="318"/>
      <c r="G74" s="318"/>
      <c r="H74" s="318"/>
      <c r="I74" s="318"/>
      <c r="J74" s="318"/>
      <c r="K74" s="319"/>
    </row>
    <row r="75" s="1" customFormat="1" ht="45" customHeight="1">
      <c r="B75" s="320"/>
      <c r="C75" s="321" t="s">
        <v>1577</v>
      </c>
      <c r="D75" s="321"/>
      <c r="E75" s="321"/>
      <c r="F75" s="321"/>
      <c r="G75" s="321"/>
      <c r="H75" s="321"/>
      <c r="I75" s="321"/>
      <c r="J75" s="321"/>
      <c r="K75" s="322"/>
    </row>
    <row r="76" s="1" customFormat="1" ht="17.25" customHeight="1">
      <c r="B76" s="320"/>
      <c r="C76" s="323" t="s">
        <v>1578</v>
      </c>
      <c r="D76" s="323"/>
      <c r="E76" s="323"/>
      <c r="F76" s="323" t="s">
        <v>1579</v>
      </c>
      <c r="G76" s="324"/>
      <c r="H76" s="323" t="s">
        <v>57</v>
      </c>
      <c r="I76" s="323" t="s">
        <v>60</v>
      </c>
      <c r="J76" s="323" t="s">
        <v>1580</v>
      </c>
      <c r="K76" s="322"/>
    </row>
    <row r="77" s="1" customFormat="1" ht="17.25" customHeight="1">
      <c r="B77" s="320"/>
      <c r="C77" s="325" t="s">
        <v>1581</v>
      </c>
      <c r="D77" s="325"/>
      <c r="E77" s="325"/>
      <c r="F77" s="326" t="s">
        <v>1582</v>
      </c>
      <c r="G77" s="327"/>
      <c r="H77" s="325"/>
      <c r="I77" s="325"/>
      <c r="J77" s="325" t="s">
        <v>1583</v>
      </c>
      <c r="K77" s="322"/>
    </row>
    <row r="78" s="1" customFormat="1" ht="5.25" customHeight="1">
      <c r="B78" s="320"/>
      <c r="C78" s="328"/>
      <c r="D78" s="328"/>
      <c r="E78" s="328"/>
      <c r="F78" s="328"/>
      <c r="G78" s="329"/>
      <c r="H78" s="328"/>
      <c r="I78" s="328"/>
      <c r="J78" s="328"/>
      <c r="K78" s="322"/>
    </row>
    <row r="79" s="1" customFormat="1" ht="15" customHeight="1">
      <c r="B79" s="320"/>
      <c r="C79" s="308" t="s">
        <v>56</v>
      </c>
      <c r="D79" s="330"/>
      <c r="E79" s="330"/>
      <c r="F79" s="331" t="s">
        <v>1584</v>
      </c>
      <c r="G79" s="332"/>
      <c r="H79" s="308" t="s">
        <v>1585</v>
      </c>
      <c r="I79" s="308" t="s">
        <v>1586</v>
      </c>
      <c r="J79" s="308">
        <v>20</v>
      </c>
      <c r="K79" s="322"/>
    </row>
    <row r="80" s="1" customFormat="1" ht="15" customHeight="1">
      <c r="B80" s="320"/>
      <c r="C80" s="308" t="s">
        <v>1587</v>
      </c>
      <c r="D80" s="308"/>
      <c r="E80" s="308"/>
      <c r="F80" s="331" t="s">
        <v>1584</v>
      </c>
      <c r="G80" s="332"/>
      <c r="H80" s="308" t="s">
        <v>1588</v>
      </c>
      <c r="I80" s="308" t="s">
        <v>1586</v>
      </c>
      <c r="J80" s="308">
        <v>120</v>
      </c>
      <c r="K80" s="322"/>
    </row>
    <row r="81" s="1" customFormat="1" ht="15" customHeight="1">
      <c r="B81" s="333"/>
      <c r="C81" s="308" t="s">
        <v>1589</v>
      </c>
      <c r="D81" s="308"/>
      <c r="E81" s="308"/>
      <c r="F81" s="331" t="s">
        <v>1590</v>
      </c>
      <c r="G81" s="332"/>
      <c r="H81" s="308" t="s">
        <v>1591</v>
      </c>
      <c r="I81" s="308" t="s">
        <v>1586</v>
      </c>
      <c r="J81" s="308">
        <v>50</v>
      </c>
      <c r="K81" s="322"/>
    </row>
    <row r="82" s="1" customFormat="1" ht="15" customHeight="1">
      <c r="B82" s="333"/>
      <c r="C82" s="308" t="s">
        <v>1592</v>
      </c>
      <c r="D82" s="308"/>
      <c r="E82" s="308"/>
      <c r="F82" s="331" t="s">
        <v>1584</v>
      </c>
      <c r="G82" s="332"/>
      <c r="H82" s="308" t="s">
        <v>1593</v>
      </c>
      <c r="I82" s="308" t="s">
        <v>1594</v>
      </c>
      <c r="J82" s="308"/>
      <c r="K82" s="322"/>
    </row>
    <row r="83" s="1" customFormat="1" ht="15" customHeight="1">
      <c r="B83" s="333"/>
      <c r="C83" s="334" t="s">
        <v>1595</v>
      </c>
      <c r="D83" s="334"/>
      <c r="E83" s="334"/>
      <c r="F83" s="335" t="s">
        <v>1590</v>
      </c>
      <c r="G83" s="334"/>
      <c r="H83" s="334" t="s">
        <v>1596</v>
      </c>
      <c r="I83" s="334" t="s">
        <v>1586</v>
      </c>
      <c r="J83" s="334">
        <v>15</v>
      </c>
      <c r="K83" s="322"/>
    </row>
    <row r="84" s="1" customFormat="1" ht="15" customHeight="1">
      <c r="B84" s="333"/>
      <c r="C84" s="334" t="s">
        <v>1597</v>
      </c>
      <c r="D84" s="334"/>
      <c r="E84" s="334"/>
      <c r="F84" s="335" t="s">
        <v>1590</v>
      </c>
      <c r="G84" s="334"/>
      <c r="H84" s="334" t="s">
        <v>1598</v>
      </c>
      <c r="I84" s="334" t="s">
        <v>1586</v>
      </c>
      <c r="J84" s="334">
        <v>15</v>
      </c>
      <c r="K84" s="322"/>
    </row>
    <row r="85" s="1" customFormat="1" ht="15" customHeight="1">
      <c r="B85" s="333"/>
      <c r="C85" s="334" t="s">
        <v>1599</v>
      </c>
      <c r="D85" s="334"/>
      <c r="E85" s="334"/>
      <c r="F85" s="335" t="s">
        <v>1590</v>
      </c>
      <c r="G85" s="334"/>
      <c r="H85" s="334" t="s">
        <v>1600</v>
      </c>
      <c r="I85" s="334" t="s">
        <v>1586</v>
      </c>
      <c r="J85" s="334">
        <v>20</v>
      </c>
      <c r="K85" s="322"/>
    </row>
    <row r="86" s="1" customFormat="1" ht="15" customHeight="1">
      <c r="B86" s="333"/>
      <c r="C86" s="334" t="s">
        <v>1601</v>
      </c>
      <c r="D86" s="334"/>
      <c r="E86" s="334"/>
      <c r="F86" s="335" t="s">
        <v>1590</v>
      </c>
      <c r="G86" s="334"/>
      <c r="H86" s="334" t="s">
        <v>1602</v>
      </c>
      <c r="I86" s="334" t="s">
        <v>1586</v>
      </c>
      <c r="J86" s="334">
        <v>20</v>
      </c>
      <c r="K86" s="322"/>
    </row>
    <row r="87" s="1" customFormat="1" ht="15" customHeight="1">
      <c r="B87" s="333"/>
      <c r="C87" s="308" t="s">
        <v>1603</v>
      </c>
      <c r="D87" s="308"/>
      <c r="E87" s="308"/>
      <c r="F87" s="331" t="s">
        <v>1590</v>
      </c>
      <c r="G87" s="332"/>
      <c r="H87" s="308" t="s">
        <v>1604</v>
      </c>
      <c r="I87" s="308" t="s">
        <v>1586</v>
      </c>
      <c r="J87" s="308">
        <v>50</v>
      </c>
      <c r="K87" s="322"/>
    </row>
    <row r="88" s="1" customFormat="1" ht="15" customHeight="1">
      <c r="B88" s="333"/>
      <c r="C88" s="308" t="s">
        <v>1605</v>
      </c>
      <c r="D88" s="308"/>
      <c r="E88" s="308"/>
      <c r="F88" s="331" t="s">
        <v>1590</v>
      </c>
      <c r="G88" s="332"/>
      <c r="H88" s="308" t="s">
        <v>1606</v>
      </c>
      <c r="I88" s="308" t="s">
        <v>1586</v>
      </c>
      <c r="J88" s="308">
        <v>20</v>
      </c>
      <c r="K88" s="322"/>
    </row>
    <row r="89" s="1" customFormat="1" ht="15" customHeight="1">
      <c r="B89" s="333"/>
      <c r="C89" s="308" t="s">
        <v>1607</v>
      </c>
      <c r="D89" s="308"/>
      <c r="E89" s="308"/>
      <c r="F89" s="331" t="s">
        <v>1590</v>
      </c>
      <c r="G89" s="332"/>
      <c r="H89" s="308" t="s">
        <v>1608</v>
      </c>
      <c r="I89" s="308" t="s">
        <v>1586</v>
      </c>
      <c r="J89" s="308">
        <v>20</v>
      </c>
      <c r="K89" s="322"/>
    </row>
    <row r="90" s="1" customFormat="1" ht="15" customHeight="1">
      <c r="B90" s="333"/>
      <c r="C90" s="308" t="s">
        <v>1609</v>
      </c>
      <c r="D90" s="308"/>
      <c r="E90" s="308"/>
      <c r="F90" s="331" t="s">
        <v>1590</v>
      </c>
      <c r="G90" s="332"/>
      <c r="H90" s="308" t="s">
        <v>1610</v>
      </c>
      <c r="I90" s="308" t="s">
        <v>1586</v>
      </c>
      <c r="J90" s="308">
        <v>50</v>
      </c>
      <c r="K90" s="322"/>
    </row>
    <row r="91" s="1" customFormat="1" ht="15" customHeight="1">
      <c r="B91" s="333"/>
      <c r="C91" s="308" t="s">
        <v>1611</v>
      </c>
      <c r="D91" s="308"/>
      <c r="E91" s="308"/>
      <c r="F91" s="331" t="s">
        <v>1590</v>
      </c>
      <c r="G91" s="332"/>
      <c r="H91" s="308" t="s">
        <v>1611</v>
      </c>
      <c r="I91" s="308" t="s">
        <v>1586</v>
      </c>
      <c r="J91" s="308">
        <v>50</v>
      </c>
      <c r="K91" s="322"/>
    </row>
    <row r="92" s="1" customFormat="1" ht="15" customHeight="1">
      <c r="B92" s="333"/>
      <c r="C92" s="308" t="s">
        <v>1612</v>
      </c>
      <c r="D92" s="308"/>
      <c r="E92" s="308"/>
      <c r="F92" s="331" t="s">
        <v>1590</v>
      </c>
      <c r="G92" s="332"/>
      <c r="H92" s="308" t="s">
        <v>1613</v>
      </c>
      <c r="I92" s="308" t="s">
        <v>1586</v>
      </c>
      <c r="J92" s="308">
        <v>255</v>
      </c>
      <c r="K92" s="322"/>
    </row>
    <row r="93" s="1" customFormat="1" ht="15" customHeight="1">
      <c r="B93" s="333"/>
      <c r="C93" s="308" t="s">
        <v>1614</v>
      </c>
      <c r="D93" s="308"/>
      <c r="E93" s="308"/>
      <c r="F93" s="331" t="s">
        <v>1584</v>
      </c>
      <c r="G93" s="332"/>
      <c r="H93" s="308" t="s">
        <v>1615</v>
      </c>
      <c r="I93" s="308" t="s">
        <v>1616</v>
      </c>
      <c r="J93" s="308"/>
      <c r="K93" s="322"/>
    </row>
    <row r="94" s="1" customFormat="1" ht="15" customHeight="1">
      <c r="B94" s="333"/>
      <c r="C94" s="308" t="s">
        <v>1617</v>
      </c>
      <c r="D94" s="308"/>
      <c r="E94" s="308"/>
      <c r="F94" s="331" t="s">
        <v>1584</v>
      </c>
      <c r="G94" s="332"/>
      <c r="H94" s="308" t="s">
        <v>1618</v>
      </c>
      <c r="I94" s="308" t="s">
        <v>1619</v>
      </c>
      <c r="J94" s="308"/>
      <c r="K94" s="322"/>
    </row>
    <row r="95" s="1" customFormat="1" ht="15" customHeight="1">
      <c r="B95" s="333"/>
      <c r="C95" s="308" t="s">
        <v>1620</v>
      </c>
      <c r="D95" s="308"/>
      <c r="E95" s="308"/>
      <c r="F95" s="331" t="s">
        <v>1584</v>
      </c>
      <c r="G95" s="332"/>
      <c r="H95" s="308" t="s">
        <v>1620</v>
      </c>
      <c r="I95" s="308" t="s">
        <v>1619</v>
      </c>
      <c r="J95" s="308"/>
      <c r="K95" s="322"/>
    </row>
    <row r="96" s="1" customFormat="1" ht="15" customHeight="1">
      <c r="B96" s="333"/>
      <c r="C96" s="308" t="s">
        <v>41</v>
      </c>
      <c r="D96" s="308"/>
      <c r="E96" s="308"/>
      <c r="F96" s="331" t="s">
        <v>1584</v>
      </c>
      <c r="G96" s="332"/>
      <c r="H96" s="308" t="s">
        <v>1621</v>
      </c>
      <c r="I96" s="308" t="s">
        <v>1619</v>
      </c>
      <c r="J96" s="308"/>
      <c r="K96" s="322"/>
    </row>
    <row r="97" s="1" customFormat="1" ht="15" customHeight="1">
      <c r="B97" s="333"/>
      <c r="C97" s="308" t="s">
        <v>51</v>
      </c>
      <c r="D97" s="308"/>
      <c r="E97" s="308"/>
      <c r="F97" s="331" t="s">
        <v>1584</v>
      </c>
      <c r="G97" s="332"/>
      <c r="H97" s="308" t="s">
        <v>1622</v>
      </c>
      <c r="I97" s="308" t="s">
        <v>1619</v>
      </c>
      <c r="J97" s="308"/>
      <c r="K97" s="322"/>
    </row>
    <row r="98" s="1" customFormat="1" ht="15" customHeight="1">
      <c r="B98" s="336"/>
      <c r="C98" s="337"/>
      <c r="D98" s="337"/>
      <c r="E98" s="337"/>
      <c r="F98" s="337"/>
      <c r="G98" s="337"/>
      <c r="H98" s="337"/>
      <c r="I98" s="337"/>
      <c r="J98" s="337"/>
      <c r="K98" s="338"/>
    </row>
    <row r="99" s="1" customFormat="1" ht="18.75" customHeight="1">
      <c r="B99" s="339"/>
      <c r="C99" s="340"/>
      <c r="D99" s="340"/>
      <c r="E99" s="340"/>
      <c r="F99" s="340"/>
      <c r="G99" s="340"/>
      <c r="H99" s="340"/>
      <c r="I99" s="340"/>
      <c r="J99" s="340"/>
      <c r="K99" s="339"/>
    </row>
    <row r="100" s="1" customFormat="1" ht="18.75" customHeight="1"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</row>
    <row r="101" s="1" customFormat="1" ht="7.5" customHeight="1">
      <c r="B101" s="317"/>
      <c r="C101" s="318"/>
      <c r="D101" s="318"/>
      <c r="E101" s="318"/>
      <c r="F101" s="318"/>
      <c r="G101" s="318"/>
      <c r="H101" s="318"/>
      <c r="I101" s="318"/>
      <c r="J101" s="318"/>
      <c r="K101" s="319"/>
    </row>
    <row r="102" s="1" customFormat="1" ht="45" customHeight="1">
      <c r="B102" s="320"/>
      <c r="C102" s="321" t="s">
        <v>1623</v>
      </c>
      <c r="D102" s="321"/>
      <c r="E102" s="321"/>
      <c r="F102" s="321"/>
      <c r="G102" s="321"/>
      <c r="H102" s="321"/>
      <c r="I102" s="321"/>
      <c r="J102" s="321"/>
      <c r="K102" s="322"/>
    </row>
    <row r="103" s="1" customFormat="1" ht="17.25" customHeight="1">
      <c r="B103" s="320"/>
      <c r="C103" s="323" t="s">
        <v>1578</v>
      </c>
      <c r="D103" s="323"/>
      <c r="E103" s="323"/>
      <c r="F103" s="323" t="s">
        <v>1579</v>
      </c>
      <c r="G103" s="324"/>
      <c r="H103" s="323" t="s">
        <v>57</v>
      </c>
      <c r="I103" s="323" t="s">
        <v>60</v>
      </c>
      <c r="J103" s="323" t="s">
        <v>1580</v>
      </c>
      <c r="K103" s="322"/>
    </row>
    <row r="104" s="1" customFormat="1" ht="17.25" customHeight="1">
      <c r="B104" s="320"/>
      <c r="C104" s="325" t="s">
        <v>1581</v>
      </c>
      <c r="D104" s="325"/>
      <c r="E104" s="325"/>
      <c r="F104" s="326" t="s">
        <v>1582</v>
      </c>
      <c r="G104" s="327"/>
      <c r="H104" s="325"/>
      <c r="I104" s="325"/>
      <c r="J104" s="325" t="s">
        <v>1583</v>
      </c>
      <c r="K104" s="322"/>
    </row>
    <row r="105" s="1" customFormat="1" ht="5.25" customHeight="1">
      <c r="B105" s="320"/>
      <c r="C105" s="323"/>
      <c r="D105" s="323"/>
      <c r="E105" s="323"/>
      <c r="F105" s="323"/>
      <c r="G105" s="341"/>
      <c r="H105" s="323"/>
      <c r="I105" s="323"/>
      <c r="J105" s="323"/>
      <c r="K105" s="322"/>
    </row>
    <row r="106" s="1" customFormat="1" ht="15" customHeight="1">
      <c r="B106" s="320"/>
      <c r="C106" s="308" t="s">
        <v>56</v>
      </c>
      <c r="D106" s="330"/>
      <c r="E106" s="330"/>
      <c r="F106" s="331" t="s">
        <v>1584</v>
      </c>
      <c r="G106" s="308"/>
      <c r="H106" s="308" t="s">
        <v>1624</v>
      </c>
      <c r="I106" s="308" t="s">
        <v>1586</v>
      </c>
      <c r="J106" s="308">
        <v>20</v>
      </c>
      <c r="K106" s="322"/>
    </row>
    <row r="107" s="1" customFormat="1" ht="15" customHeight="1">
      <c r="B107" s="320"/>
      <c r="C107" s="308" t="s">
        <v>1587</v>
      </c>
      <c r="D107" s="308"/>
      <c r="E107" s="308"/>
      <c r="F107" s="331" t="s">
        <v>1584</v>
      </c>
      <c r="G107" s="308"/>
      <c r="H107" s="308" t="s">
        <v>1624</v>
      </c>
      <c r="I107" s="308" t="s">
        <v>1586</v>
      </c>
      <c r="J107" s="308">
        <v>120</v>
      </c>
      <c r="K107" s="322"/>
    </row>
    <row r="108" s="1" customFormat="1" ht="15" customHeight="1">
      <c r="B108" s="333"/>
      <c r="C108" s="308" t="s">
        <v>1589</v>
      </c>
      <c r="D108" s="308"/>
      <c r="E108" s="308"/>
      <c r="F108" s="331" t="s">
        <v>1590</v>
      </c>
      <c r="G108" s="308"/>
      <c r="H108" s="308" t="s">
        <v>1624</v>
      </c>
      <c r="I108" s="308" t="s">
        <v>1586</v>
      </c>
      <c r="J108" s="308">
        <v>50</v>
      </c>
      <c r="K108" s="322"/>
    </row>
    <row r="109" s="1" customFormat="1" ht="15" customHeight="1">
      <c r="B109" s="333"/>
      <c r="C109" s="308" t="s">
        <v>1592</v>
      </c>
      <c r="D109" s="308"/>
      <c r="E109" s="308"/>
      <c r="F109" s="331" t="s">
        <v>1584</v>
      </c>
      <c r="G109" s="308"/>
      <c r="H109" s="308" t="s">
        <v>1624</v>
      </c>
      <c r="I109" s="308" t="s">
        <v>1594</v>
      </c>
      <c r="J109" s="308"/>
      <c r="K109" s="322"/>
    </row>
    <row r="110" s="1" customFormat="1" ht="15" customHeight="1">
      <c r="B110" s="333"/>
      <c r="C110" s="308" t="s">
        <v>1603</v>
      </c>
      <c r="D110" s="308"/>
      <c r="E110" s="308"/>
      <c r="F110" s="331" t="s">
        <v>1590</v>
      </c>
      <c r="G110" s="308"/>
      <c r="H110" s="308" t="s">
        <v>1624</v>
      </c>
      <c r="I110" s="308" t="s">
        <v>1586</v>
      </c>
      <c r="J110" s="308">
        <v>50</v>
      </c>
      <c r="K110" s="322"/>
    </row>
    <row r="111" s="1" customFormat="1" ht="15" customHeight="1">
      <c r="B111" s="333"/>
      <c r="C111" s="308" t="s">
        <v>1611</v>
      </c>
      <c r="D111" s="308"/>
      <c r="E111" s="308"/>
      <c r="F111" s="331" t="s">
        <v>1590</v>
      </c>
      <c r="G111" s="308"/>
      <c r="H111" s="308" t="s">
        <v>1624</v>
      </c>
      <c r="I111" s="308" t="s">
        <v>1586</v>
      </c>
      <c r="J111" s="308">
        <v>50</v>
      </c>
      <c r="K111" s="322"/>
    </row>
    <row r="112" s="1" customFormat="1" ht="15" customHeight="1">
      <c r="B112" s="333"/>
      <c r="C112" s="308" t="s">
        <v>1609</v>
      </c>
      <c r="D112" s="308"/>
      <c r="E112" s="308"/>
      <c r="F112" s="331" t="s">
        <v>1590</v>
      </c>
      <c r="G112" s="308"/>
      <c r="H112" s="308" t="s">
        <v>1624</v>
      </c>
      <c r="I112" s="308" t="s">
        <v>1586</v>
      </c>
      <c r="J112" s="308">
        <v>50</v>
      </c>
      <c r="K112" s="322"/>
    </row>
    <row r="113" s="1" customFormat="1" ht="15" customHeight="1">
      <c r="B113" s="333"/>
      <c r="C113" s="308" t="s">
        <v>56</v>
      </c>
      <c r="D113" s="308"/>
      <c r="E113" s="308"/>
      <c r="F113" s="331" t="s">
        <v>1584</v>
      </c>
      <c r="G113" s="308"/>
      <c r="H113" s="308" t="s">
        <v>1625</v>
      </c>
      <c r="I113" s="308" t="s">
        <v>1586</v>
      </c>
      <c r="J113" s="308">
        <v>20</v>
      </c>
      <c r="K113" s="322"/>
    </row>
    <row r="114" s="1" customFormat="1" ht="15" customHeight="1">
      <c r="B114" s="333"/>
      <c r="C114" s="308" t="s">
        <v>1626</v>
      </c>
      <c r="D114" s="308"/>
      <c r="E114" s="308"/>
      <c r="F114" s="331" t="s">
        <v>1584</v>
      </c>
      <c r="G114" s="308"/>
      <c r="H114" s="308" t="s">
        <v>1627</v>
      </c>
      <c r="I114" s="308" t="s">
        <v>1586</v>
      </c>
      <c r="J114" s="308">
        <v>120</v>
      </c>
      <c r="K114" s="322"/>
    </row>
    <row r="115" s="1" customFormat="1" ht="15" customHeight="1">
      <c r="B115" s="333"/>
      <c r="C115" s="308" t="s">
        <v>41</v>
      </c>
      <c r="D115" s="308"/>
      <c r="E115" s="308"/>
      <c r="F115" s="331" t="s">
        <v>1584</v>
      </c>
      <c r="G115" s="308"/>
      <c r="H115" s="308" t="s">
        <v>1628</v>
      </c>
      <c r="I115" s="308" t="s">
        <v>1619</v>
      </c>
      <c r="J115" s="308"/>
      <c r="K115" s="322"/>
    </row>
    <row r="116" s="1" customFormat="1" ht="15" customHeight="1">
      <c r="B116" s="333"/>
      <c r="C116" s="308" t="s">
        <v>51</v>
      </c>
      <c r="D116" s="308"/>
      <c r="E116" s="308"/>
      <c r="F116" s="331" t="s">
        <v>1584</v>
      </c>
      <c r="G116" s="308"/>
      <c r="H116" s="308" t="s">
        <v>1629</v>
      </c>
      <c r="I116" s="308" t="s">
        <v>1619</v>
      </c>
      <c r="J116" s="308"/>
      <c r="K116" s="322"/>
    </row>
    <row r="117" s="1" customFormat="1" ht="15" customHeight="1">
      <c r="B117" s="333"/>
      <c r="C117" s="308" t="s">
        <v>60</v>
      </c>
      <c r="D117" s="308"/>
      <c r="E117" s="308"/>
      <c r="F117" s="331" t="s">
        <v>1584</v>
      </c>
      <c r="G117" s="308"/>
      <c r="H117" s="308" t="s">
        <v>1630</v>
      </c>
      <c r="I117" s="308" t="s">
        <v>1631</v>
      </c>
      <c r="J117" s="308"/>
      <c r="K117" s="322"/>
    </row>
    <row r="118" s="1" customFormat="1" ht="15" customHeight="1">
      <c r="B118" s="336"/>
      <c r="C118" s="342"/>
      <c r="D118" s="342"/>
      <c r="E118" s="342"/>
      <c r="F118" s="342"/>
      <c r="G118" s="342"/>
      <c r="H118" s="342"/>
      <c r="I118" s="342"/>
      <c r="J118" s="342"/>
      <c r="K118" s="338"/>
    </row>
    <row r="119" s="1" customFormat="1" ht="18.75" customHeight="1">
      <c r="B119" s="343"/>
      <c r="C119" s="344"/>
      <c r="D119" s="344"/>
      <c r="E119" s="344"/>
      <c r="F119" s="345"/>
      <c r="G119" s="344"/>
      <c r="H119" s="344"/>
      <c r="I119" s="344"/>
      <c r="J119" s="344"/>
      <c r="K119" s="343"/>
    </row>
    <row r="120" s="1" customFormat="1" ht="18.75" customHeight="1"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</row>
    <row r="121" s="1" customFormat="1" ht="7.5" customHeight="1">
      <c r="B121" s="346"/>
      <c r="C121" s="347"/>
      <c r="D121" s="347"/>
      <c r="E121" s="347"/>
      <c r="F121" s="347"/>
      <c r="G121" s="347"/>
      <c r="H121" s="347"/>
      <c r="I121" s="347"/>
      <c r="J121" s="347"/>
      <c r="K121" s="348"/>
    </row>
    <row r="122" s="1" customFormat="1" ht="45" customHeight="1">
      <c r="B122" s="349"/>
      <c r="C122" s="299" t="s">
        <v>1632</v>
      </c>
      <c r="D122" s="299"/>
      <c r="E122" s="299"/>
      <c r="F122" s="299"/>
      <c r="G122" s="299"/>
      <c r="H122" s="299"/>
      <c r="I122" s="299"/>
      <c r="J122" s="299"/>
      <c r="K122" s="350"/>
    </row>
    <row r="123" s="1" customFormat="1" ht="17.25" customHeight="1">
      <c r="B123" s="351"/>
      <c r="C123" s="323" t="s">
        <v>1578</v>
      </c>
      <c r="D123" s="323"/>
      <c r="E123" s="323"/>
      <c r="F123" s="323" t="s">
        <v>1579</v>
      </c>
      <c r="G123" s="324"/>
      <c r="H123" s="323" t="s">
        <v>57</v>
      </c>
      <c r="I123" s="323" t="s">
        <v>60</v>
      </c>
      <c r="J123" s="323" t="s">
        <v>1580</v>
      </c>
      <c r="K123" s="352"/>
    </row>
    <row r="124" s="1" customFormat="1" ht="17.25" customHeight="1">
      <c r="B124" s="351"/>
      <c r="C124" s="325" t="s">
        <v>1581</v>
      </c>
      <c r="D124" s="325"/>
      <c r="E124" s="325"/>
      <c r="F124" s="326" t="s">
        <v>1582</v>
      </c>
      <c r="G124" s="327"/>
      <c r="H124" s="325"/>
      <c r="I124" s="325"/>
      <c r="J124" s="325" t="s">
        <v>1583</v>
      </c>
      <c r="K124" s="352"/>
    </row>
    <row r="125" s="1" customFormat="1" ht="5.25" customHeight="1">
      <c r="B125" s="353"/>
      <c r="C125" s="328"/>
      <c r="D125" s="328"/>
      <c r="E125" s="328"/>
      <c r="F125" s="328"/>
      <c r="G125" s="354"/>
      <c r="H125" s="328"/>
      <c r="I125" s="328"/>
      <c r="J125" s="328"/>
      <c r="K125" s="355"/>
    </row>
    <row r="126" s="1" customFormat="1" ht="15" customHeight="1">
      <c r="B126" s="353"/>
      <c r="C126" s="308" t="s">
        <v>1587</v>
      </c>
      <c r="D126" s="330"/>
      <c r="E126" s="330"/>
      <c r="F126" s="331" t="s">
        <v>1584</v>
      </c>
      <c r="G126" s="308"/>
      <c r="H126" s="308" t="s">
        <v>1624</v>
      </c>
      <c r="I126" s="308" t="s">
        <v>1586</v>
      </c>
      <c r="J126" s="308">
        <v>120</v>
      </c>
      <c r="K126" s="356"/>
    </row>
    <row r="127" s="1" customFormat="1" ht="15" customHeight="1">
      <c r="B127" s="353"/>
      <c r="C127" s="308" t="s">
        <v>1633</v>
      </c>
      <c r="D127" s="308"/>
      <c r="E127" s="308"/>
      <c r="F127" s="331" t="s">
        <v>1584</v>
      </c>
      <c r="G127" s="308"/>
      <c r="H127" s="308" t="s">
        <v>1634</v>
      </c>
      <c r="I127" s="308" t="s">
        <v>1586</v>
      </c>
      <c r="J127" s="308" t="s">
        <v>1635</v>
      </c>
      <c r="K127" s="356"/>
    </row>
    <row r="128" s="1" customFormat="1" ht="15" customHeight="1">
      <c r="B128" s="353"/>
      <c r="C128" s="308" t="s">
        <v>1532</v>
      </c>
      <c r="D128" s="308"/>
      <c r="E128" s="308"/>
      <c r="F128" s="331" t="s">
        <v>1584</v>
      </c>
      <c r="G128" s="308"/>
      <c r="H128" s="308" t="s">
        <v>1636</v>
      </c>
      <c r="I128" s="308" t="s">
        <v>1586</v>
      </c>
      <c r="J128" s="308" t="s">
        <v>1635</v>
      </c>
      <c r="K128" s="356"/>
    </row>
    <row r="129" s="1" customFormat="1" ht="15" customHeight="1">
      <c r="B129" s="353"/>
      <c r="C129" s="308" t="s">
        <v>1595</v>
      </c>
      <c r="D129" s="308"/>
      <c r="E129" s="308"/>
      <c r="F129" s="331" t="s">
        <v>1590</v>
      </c>
      <c r="G129" s="308"/>
      <c r="H129" s="308" t="s">
        <v>1596</v>
      </c>
      <c r="I129" s="308" t="s">
        <v>1586</v>
      </c>
      <c r="J129" s="308">
        <v>15</v>
      </c>
      <c r="K129" s="356"/>
    </row>
    <row r="130" s="1" customFormat="1" ht="15" customHeight="1">
      <c r="B130" s="353"/>
      <c r="C130" s="334" t="s">
        <v>1597</v>
      </c>
      <c r="D130" s="334"/>
      <c r="E130" s="334"/>
      <c r="F130" s="335" t="s">
        <v>1590</v>
      </c>
      <c r="G130" s="334"/>
      <c r="H130" s="334" t="s">
        <v>1598</v>
      </c>
      <c r="I130" s="334" t="s">
        <v>1586</v>
      </c>
      <c r="J130" s="334">
        <v>15</v>
      </c>
      <c r="K130" s="356"/>
    </row>
    <row r="131" s="1" customFormat="1" ht="15" customHeight="1">
      <c r="B131" s="353"/>
      <c r="C131" s="334" t="s">
        <v>1599</v>
      </c>
      <c r="D131" s="334"/>
      <c r="E131" s="334"/>
      <c r="F131" s="335" t="s">
        <v>1590</v>
      </c>
      <c r="G131" s="334"/>
      <c r="H131" s="334" t="s">
        <v>1600</v>
      </c>
      <c r="I131" s="334" t="s">
        <v>1586</v>
      </c>
      <c r="J131" s="334">
        <v>20</v>
      </c>
      <c r="K131" s="356"/>
    </row>
    <row r="132" s="1" customFormat="1" ht="15" customHeight="1">
      <c r="B132" s="353"/>
      <c r="C132" s="334" t="s">
        <v>1601</v>
      </c>
      <c r="D132" s="334"/>
      <c r="E132" s="334"/>
      <c r="F132" s="335" t="s">
        <v>1590</v>
      </c>
      <c r="G132" s="334"/>
      <c r="H132" s="334" t="s">
        <v>1602</v>
      </c>
      <c r="I132" s="334" t="s">
        <v>1586</v>
      </c>
      <c r="J132" s="334">
        <v>20</v>
      </c>
      <c r="K132" s="356"/>
    </row>
    <row r="133" s="1" customFormat="1" ht="15" customHeight="1">
      <c r="B133" s="353"/>
      <c r="C133" s="308" t="s">
        <v>1589</v>
      </c>
      <c r="D133" s="308"/>
      <c r="E133" s="308"/>
      <c r="F133" s="331" t="s">
        <v>1590</v>
      </c>
      <c r="G133" s="308"/>
      <c r="H133" s="308" t="s">
        <v>1624</v>
      </c>
      <c r="I133" s="308" t="s">
        <v>1586</v>
      </c>
      <c r="J133" s="308">
        <v>50</v>
      </c>
      <c r="K133" s="356"/>
    </row>
    <row r="134" s="1" customFormat="1" ht="15" customHeight="1">
      <c r="B134" s="353"/>
      <c r="C134" s="308" t="s">
        <v>1603</v>
      </c>
      <c r="D134" s="308"/>
      <c r="E134" s="308"/>
      <c r="F134" s="331" t="s">
        <v>1590</v>
      </c>
      <c r="G134" s="308"/>
      <c r="H134" s="308" t="s">
        <v>1624</v>
      </c>
      <c r="I134" s="308" t="s">
        <v>1586</v>
      </c>
      <c r="J134" s="308">
        <v>50</v>
      </c>
      <c r="K134" s="356"/>
    </row>
    <row r="135" s="1" customFormat="1" ht="15" customHeight="1">
      <c r="B135" s="353"/>
      <c r="C135" s="308" t="s">
        <v>1609</v>
      </c>
      <c r="D135" s="308"/>
      <c r="E135" s="308"/>
      <c r="F135" s="331" t="s">
        <v>1590</v>
      </c>
      <c r="G135" s="308"/>
      <c r="H135" s="308" t="s">
        <v>1624</v>
      </c>
      <c r="I135" s="308" t="s">
        <v>1586</v>
      </c>
      <c r="J135" s="308">
        <v>50</v>
      </c>
      <c r="K135" s="356"/>
    </row>
    <row r="136" s="1" customFormat="1" ht="15" customHeight="1">
      <c r="B136" s="353"/>
      <c r="C136" s="308" t="s">
        <v>1611</v>
      </c>
      <c r="D136" s="308"/>
      <c r="E136" s="308"/>
      <c r="F136" s="331" t="s">
        <v>1590</v>
      </c>
      <c r="G136" s="308"/>
      <c r="H136" s="308" t="s">
        <v>1624</v>
      </c>
      <c r="I136" s="308" t="s">
        <v>1586</v>
      </c>
      <c r="J136" s="308">
        <v>50</v>
      </c>
      <c r="K136" s="356"/>
    </row>
    <row r="137" s="1" customFormat="1" ht="15" customHeight="1">
      <c r="B137" s="353"/>
      <c r="C137" s="308" t="s">
        <v>1612</v>
      </c>
      <c r="D137" s="308"/>
      <c r="E137" s="308"/>
      <c r="F137" s="331" t="s">
        <v>1590</v>
      </c>
      <c r="G137" s="308"/>
      <c r="H137" s="308" t="s">
        <v>1637</v>
      </c>
      <c r="I137" s="308" t="s">
        <v>1586</v>
      </c>
      <c r="J137" s="308">
        <v>255</v>
      </c>
      <c r="K137" s="356"/>
    </row>
    <row r="138" s="1" customFormat="1" ht="15" customHeight="1">
      <c r="B138" s="353"/>
      <c r="C138" s="308" t="s">
        <v>1614</v>
      </c>
      <c r="D138" s="308"/>
      <c r="E138" s="308"/>
      <c r="F138" s="331" t="s">
        <v>1584</v>
      </c>
      <c r="G138" s="308"/>
      <c r="H138" s="308" t="s">
        <v>1638</v>
      </c>
      <c r="I138" s="308" t="s">
        <v>1616</v>
      </c>
      <c r="J138" s="308"/>
      <c r="K138" s="356"/>
    </row>
    <row r="139" s="1" customFormat="1" ht="15" customHeight="1">
      <c r="B139" s="353"/>
      <c r="C139" s="308" t="s">
        <v>1617</v>
      </c>
      <c r="D139" s="308"/>
      <c r="E139" s="308"/>
      <c r="F139" s="331" t="s">
        <v>1584</v>
      </c>
      <c r="G139" s="308"/>
      <c r="H139" s="308" t="s">
        <v>1639</v>
      </c>
      <c r="I139" s="308" t="s">
        <v>1619</v>
      </c>
      <c r="J139" s="308"/>
      <c r="K139" s="356"/>
    </row>
    <row r="140" s="1" customFormat="1" ht="15" customHeight="1">
      <c r="B140" s="353"/>
      <c r="C140" s="308" t="s">
        <v>1620</v>
      </c>
      <c r="D140" s="308"/>
      <c r="E140" s="308"/>
      <c r="F140" s="331" t="s">
        <v>1584</v>
      </c>
      <c r="G140" s="308"/>
      <c r="H140" s="308" t="s">
        <v>1620</v>
      </c>
      <c r="I140" s="308" t="s">
        <v>1619</v>
      </c>
      <c r="J140" s="308"/>
      <c r="K140" s="356"/>
    </row>
    <row r="141" s="1" customFormat="1" ht="15" customHeight="1">
      <c r="B141" s="353"/>
      <c r="C141" s="308" t="s">
        <v>41</v>
      </c>
      <c r="D141" s="308"/>
      <c r="E141" s="308"/>
      <c r="F141" s="331" t="s">
        <v>1584</v>
      </c>
      <c r="G141" s="308"/>
      <c r="H141" s="308" t="s">
        <v>1640</v>
      </c>
      <c r="I141" s="308" t="s">
        <v>1619</v>
      </c>
      <c r="J141" s="308"/>
      <c r="K141" s="356"/>
    </row>
    <row r="142" s="1" customFormat="1" ht="15" customHeight="1">
      <c r="B142" s="353"/>
      <c r="C142" s="308" t="s">
        <v>1641</v>
      </c>
      <c r="D142" s="308"/>
      <c r="E142" s="308"/>
      <c r="F142" s="331" t="s">
        <v>1584</v>
      </c>
      <c r="G142" s="308"/>
      <c r="H142" s="308" t="s">
        <v>1642</v>
      </c>
      <c r="I142" s="308" t="s">
        <v>1619</v>
      </c>
      <c r="J142" s="308"/>
      <c r="K142" s="356"/>
    </row>
    <row r="143" s="1" customFormat="1" ht="15" customHeight="1">
      <c r="B143" s="357"/>
      <c r="C143" s="358"/>
      <c r="D143" s="358"/>
      <c r="E143" s="358"/>
      <c r="F143" s="358"/>
      <c r="G143" s="358"/>
      <c r="H143" s="358"/>
      <c r="I143" s="358"/>
      <c r="J143" s="358"/>
      <c r="K143" s="359"/>
    </row>
    <row r="144" s="1" customFormat="1" ht="18.75" customHeight="1">
      <c r="B144" s="344"/>
      <c r="C144" s="344"/>
      <c r="D144" s="344"/>
      <c r="E144" s="344"/>
      <c r="F144" s="345"/>
      <c r="G144" s="344"/>
      <c r="H144" s="344"/>
      <c r="I144" s="344"/>
      <c r="J144" s="344"/>
      <c r="K144" s="344"/>
    </row>
    <row r="145" s="1" customFormat="1" ht="18.75" customHeight="1"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</row>
    <row r="146" s="1" customFormat="1" ht="7.5" customHeight="1">
      <c r="B146" s="317"/>
      <c r="C146" s="318"/>
      <c r="D146" s="318"/>
      <c r="E146" s="318"/>
      <c r="F146" s="318"/>
      <c r="G146" s="318"/>
      <c r="H146" s="318"/>
      <c r="I146" s="318"/>
      <c r="J146" s="318"/>
      <c r="K146" s="319"/>
    </row>
    <row r="147" s="1" customFormat="1" ht="45" customHeight="1">
      <c r="B147" s="320"/>
      <c r="C147" s="321" t="s">
        <v>1643</v>
      </c>
      <c r="D147" s="321"/>
      <c r="E147" s="321"/>
      <c r="F147" s="321"/>
      <c r="G147" s="321"/>
      <c r="H147" s="321"/>
      <c r="I147" s="321"/>
      <c r="J147" s="321"/>
      <c r="K147" s="322"/>
    </row>
    <row r="148" s="1" customFormat="1" ht="17.25" customHeight="1">
      <c r="B148" s="320"/>
      <c r="C148" s="323" t="s">
        <v>1578</v>
      </c>
      <c r="D148" s="323"/>
      <c r="E148" s="323"/>
      <c r="F148" s="323" t="s">
        <v>1579</v>
      </c>
      <c r="G148" s="324"/>
      <c r="H148" s="323" t="s">
        <v>57</v>
      </c>
      <c r="I148" s="323" t="s">
        <v>60</v>
      </c>
      <c r="J148" s="323" t="s">
        <v>1580</v>
      </c>
      <c r="K148" s="322"/>
    </row>
    <row r="149" s="1" customFormat="1" ht="17.25" customHeight="1">
      <c r="B149" s="320"/>
      <c r="C149" s="325" t="s">
        <v>1581</v>
      </c>
      <c r="D149" s="325"/>
      <c r="E149" s="325"/>
      <c r="F149" s="326" t="s">
        <v>1582</v>
      </c>
      <c r="G149" s="327"/>
      <c r="H149" s="325"/>
      <c r="I149" s="325"/>
      <c r="J149" s="325" t="s">
        <v>1583</v>
      </c>
      <c r="K149" s="322"/>
    </row>
    <row r="150" s="1" customFormat="1" ht="5.25" customHeight="1">
      <c r="B150" s="333"/>
      <c r="C150" s="328"/>
      <c r="D150" s="328"/>
      <c r="E150" s="328"/>
      <c r="F150" s="328"/>
      <c r="G150" s="329"/>
      <c r="H150" s="328"/>
      <c r="I150" s="328"/>
      <c r="J150" s="328"/>
      <c r="K150" s="356"/>
    </row>
    <row r="151" s="1" customFormat="1" ht="15" customHeight="1">
      <c r="B151" s="333"/>
      <c r="C151" s="360" t="s">
        <v>1587</v>
      </c>
      <c r="D151" s="308"/>
      <c r="E151" s="308"/>
      <c r="F151" s="361" t="s">
        <v>1584</v>
      </c>
      <c r="G151" s="308"/>
      <c r="H151" s="360" t="s">
        <v>1624</v>
      </c>
      <c r="I151" s="360" t="s">
        <v>1586</v>
      </c>
      <c r="J151" s="360">
        <v>120</v>
      </c>
      <c r="K151" s="356"/>
    </row>
    <row r="152" s="1" customFormat="1" ht="15" customHeight="1">
      <c r="B152" s="333"/>
      <c r="C152" s="360" t="s">
        <v>1633</v>
      </c>
      <c r="D152" s="308"/>
      <c r="E152" s="308"/>
      <c r="F152" s="361" t="s">
        <v>1584</v>
      </c>
      <c r="G152" s="308"/>
      <c r="H152" s="360" t="s">
        <v>1644</v>
      </c>
      <c r="I152" s="360" t="s">
        <v>1586</v>
      </c>
      <c r="J152" s="360" t="s">
        <v>1635</v>
      </c>
      <c r="K152" s="356"/>
    </row>
    <row r="153" s="1" customFormat="1" ht="15" customHeight="1">
      <c r="B153" s="333"/>
      <c r="C153" s="360" t="s">
        <v>1532</v>
      </c>
      <c r="D153" s="308"/>
      <c r="E153" s="308"/>
      <c r="F153" s="361" t="s">
        <v>1584</v>
      </c>
      <c r="G153" s="308"/>
      <c r="H153" s="360" t="s">
        <v>1645</v>
      </c>
      <c r="I153" s="360" t="s">
        <v>1586</v>
      </c>
      <c r="J153" s="360" t="s">
        <v>1635</v>
      </c>
      <c r="K153" s="356"/>
    </row>
    <row r="154" s="1" customFormat="1" ht="15" customHeight="1">
      <c r="B154" s="333"/>
      <c r="C154" s="360" t="s">
        <v>1589</v>
      </c>
      <c r="D154" s="308"/>
      <c r="E154" s="308"/>
      <c r="F154" s="361" t="s">
        <v>1590</v>
      </c>
      <c r="G154" s="308"/>
      <c r="H154" s="360" t="s">
        <v>1624</v>
      </c>
      <c r="I154" s="360" t="s">
        <v>1586</v>
      </c>
      <c r="J154" s="360">
        <v>50</v>
      </c>
      <c r="K154" s="356"/>
    </row>
    <row r="155" s="1" customFormat="1" ht="15" customHeight="1">
      <c r="B155" s="333"/>
      <c r="C155" s="360" t="s">
        <v>1592</v>
      </c>
      <c r="D155" s="308"/>
      <c r="E155" s="308"/>
      <c r="F155" s="361" t="s">
        <v>1584</v>
      </c>
      <c r="G155" s="308"/>
      <c r="H155" s="360" t="s">
        <v>1624</v>
      </c>
      <c r="I155" s="360" t="s">
        <v>1594</v>
      </c>
      <c r="J155" s="360"/>
      <c r="K155" s="356"/>
    </row>
    <row r="156" s="1" customFormat="1" ht="15" customHeight="1">
      <c r="B156" s="333"/>
      <c r="C156" s="360" t="s">
        <v>1603</v>
      </c>
      <c r="D156" s="308"/>
      <c r="E156" s="308"/>
      <c r="F156" s="361" t="s">
        <v>1590</v>
      </c>
      <c r="G156" s="308"/>
      <c r="H156" s="360" t="s">
        <v>1624</v>
      </c>
      <c r="I156" s="360" t="s">
        <v>1586</v>
      </c>
      <c r="J156" s="360">
        <v>50</v>
      </c>
      <c r="K156" s="356"/>
    </row>
    <row r="157" s="1" customFormat="1" ht="15" customHeight="1">
      <c r="B157" s="333"/>
      <c r="C157" s="360" t="s">
        <v>1611</v>
      </c>
      <c r="D157" s="308"/>
      <c r="E157" s="308"/>
      <c r="F157" s="361" t="s">
        <v>1590</v>
      </c>
      <c r="G157" s="308"/>
      <c r="H157" s="360" t="s">
        <v>1624</v>
      </c>
      <c r="I157" s="360" t="s">
        <v>1586</v>
      </c>
      <c r="J157" s="360">
        <v>50</v>
      </c>
      <c r="K157" s="356"/>
    </row>
    <row r="158" s="1" customFormat="1" ht="15" customHeight="1">
      <c r="B158" s="333"/>
      <c r="C158" s="360" t="s">
        <v>1609</v>
      </c>
      <c r="D158" s="308"/>
      <c r="E158" s="308"/>
      <c r="F158" s="361" t="s">
        <v>1590</v>
      </c>
      <c r="G158" s="308"/>
      <c r="H158" s="360" t="s">
        <v>1624</v>
      </c>
      <c r="I158" s="360" t="s">
        <v>1586</v>
      </c>
      <c r="J158" s="360">
        <v>50</v>
      </c>
      <c r="K158" s="356"/>
    </row>
    <row r="159" s="1" customFormat="1" ht="15" customHeight="1">
      <c r="B159" s="333"/>
      <c r="C159" s="360" t="s">
        <v>111</v>
      </c>
      <c r="D159" s="308"/>
      <c r="E159" s="308"/>
      <c r="F159" s="361" t="s">
        <v>1584</v>
      </c>
      <c r="G159" s="308"/>
      <c r="H159" s="360" t="s">
        <v>1646</v>
      </c>
      <c r="I159" s="360" t="s">
        <v>1586</v>
      </c>
      <c r="J159" s="360" t="s">
        <v>1647</v>
      </c>
      <c r="K159" s="356"/>
    </row>
    <row r="160" s="1" customFormat="1" ht="15" customHeight="1">
      <c r="B160" s="333"/>
      <c r="C160" s="360" t="s">
        <v>1648</v>
      </c>
      <c r="D160" s="308"/>
      <c r="E160" s="308"/>
      <c r="F160" s="361" t="s">
        <v>1584</v>
      </c>
      <c r="G160" s="308"/>
      <c r="H160" s="360" t="s">
        <v>1649</v>
      </c>
      <c r="I160" s="360" t="s">
        <v>1619</v>
      </c>
      <c r="J160" s="360"/>
      <c r="K160" s="356"/>
    </row>
    <row r="161" s="1" customFormat="1" ht="15" customHeight="1">
      <c r="B161" s="362"/>
      <c r="C161" s="342"/>
      <c r="D161" s="342"/>
      <c r="E161" s="342"/>
      <c r="F161" s="342"/>
      <c r="G161" s="342"/>
      <c r="H161" s="342"/>
      <c r="I161" s="342"/>
      <c r="J161" s="342"/>
      <c r="K161" s="363"/>
    </row>
    <row r="162" s="1" customFormat="1" ht="18.75" customHeight="1">
      <c r="B162" s="344"/>
      <c r="C162" s="354"/>
      <c r="D162" s="354"/>
      <c r="E162" s="354"/>
      <c r="F162" s="364"/>
      <c r="G162" s="354"/>
      <c r="H162" s="354"/>
      <c r="I162" s="354"/>
      <c r="J162" s="354"/>
      <c r="K162" s="344"/>
    </row>
    <row r="163" s="1" customFormat="1" ht="18.75" customHeight="1"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</row>
    <row r="164" s="1" customFormat="1" ht="7.5" customHeight="1">
      <c r="B164" s="295"/>
      <c r="C164" s="296"/>
      <c r="D164" s="296"/>
      <c r="E164" s="296"/>
      <c r="F164" s="296"/>
      <c r="G164" s="296"/>
      <c r="H164" s="296"/>
      <c r="I164" s="296"/>
      <c r="J164" s="296"/>
      <c r="K164" s="297"/>
    </row>
    <row r="165" s="1" customFormat="1" ht="45" customHeight="1">
      <c r="B165" s="298"/>
      <c r="C165" s="299" t="s">
        <v>1650</v>
      </c>
      <c r="D165" s="299"/>
      <c r="E165" s="299"/>
      <c r="F165" s="299"/>
      <c r="G165" s="299"/>
      <c r="H165" s="299"/>
      <c r="I165" s="299"/>
      <c r="J165" s="299"/>
      <c r="K165" s="300"/>
    </row>
    <row r="166" s="1" customFormat="1" ht="17.25" customHeight="1">
      <c r="B166" s="298"/>
      <c r="C166" s="323" t="s">
        <v>1578</v>
      </c>
      <c r="D166" s="323"/>
      <c r="E166" s="323"/>
      <c r="F166" s="323" t="s">
        <v>1579</v>
      </c>
      <c r="G166" s="365"/>
      <c r="H166" s="366" t="s">
        <v>57</v>
      </c>
      <c r="I166" s="366" t="s">
        <v>60</v>
      </c>
      <c r="J166" s="323" t="s">
        <v>1580</v>
      </c>
      <c r="K166" s="300"/>
    </row>
    <row r="167" s="1" customFormat="1" ht="17.25" customHeight="1">
      <c r="B167" s="301"/>
      <c r="C167" s="325" t="s">
        <v>1581</v>
      </c>
      <c r="D167" s="325"/>
      <c r="E167" s="325"/>
      <c r="F167" s="326" t="s">
        <v>1582</v>
      </c>
      <c r="G167" s="367"/>
      <c r="H167" s="368"/>
      <c r="I167" s="368"/>
      <c r="J167" s="325" t="s">
        <v>1583</v>
      </c>
      <c r="K167" s="303"/>
    </row>
    <row r="168" s="1" customFormat="1" ht="5.25" customHeight="1">
      <c r="B168" s="333"/>
      <c r="C168" s="328"/>
      <c r="D168" s="328"/>
      <c r="E168" s="328"/>
      <c r="F168" s="328"/>
      <c r="G168" s="329"/>
      <c r="H168" s="328"/>
      <c r="I168" s="328"/>
      <c r="J168" s="328"/>
      <c r="K168" s="356"/>
    </row>
    <row r="169" s="1" customFormat="1" ht="15" customHeight="1">
      <c r="B169" s="333"/>
      <c r="C169" s="308" t="s">
        <v>1587</v>
      </c>
      <c r="D169" s="308"/>
      <c r="E169" s="308"/>
      <c r="F169" s="331" t="s">
        <v>1584</v>
      </c>
      <c r="G169" s="308"/>
      <c r="H169" s="308" t="s">
        <v>1624</v>
      </c>
      <c r="I169" s="308" t="s">
        <v>1586</v>
      </c>
      <c r="J169" s="308">
        <v>120</v>
      </c>
      <c r="K169" s="356"/>
    </row>
    <row r="170" s="1" customFormat="1" ht="15" customHeight="1">
      <c r="B170" s="333"/>
      <c r="C170" s="308" t="s">
        <v>1633</v>
      </c>
      <c r="D170" s="308"/>
      <c r="E170" s="308"/>
      <c r="F170" s="331" t="s">
        <v>1584</v>
      </c>
      <c r="G170" s="308"/>
      <c r="H170" s="308" t="s">
        <v>1634</v>
      </c>
      <c r="I170" s="308" t="s">
        <v>1586</v>
      </c>
      <c r="J170" s="308" t="s">
        <v>1635</v>
      </c>
      <c r="K170" s="356"/>
    </row>
    <row r="171" s="1" customFormat="1" ht="15" customHeight="1">
      <c r="B171" s="333"/>
      <c r="C171" s="308" t="s">
        <v>1532</v>
      </c>
      <c r="D171" s="308"/>
      <c r="E171" s="308"/>
      <c r="F171" s="331" t="s">
        <v>1584</v>
      </c>
      <c r="G171" s="308"/>
      <c r="H171" s="308" t="s">
        <v>1651</v>
      </c>
      <c r="I171" s="308" t="s">
        <v>1586</v>
      </c>
      <c r="J171" s="308" t="s">
        <v>1635</v>
      </c>
      <c r="K171" s="356"/>
    </row>
    <row r="172" s="1" customFormat="1" ht="15" customHeight="1">
      <c r="B172" s="333"/>
      <c r="C172" s="308" t="s">
        <v>1589</v>
      </c>
      <c r="D172" s="308"/>
      <c r="E172" s="308"/>
      <c r="F172" s="331" t="s">
        <v>1590</v>
      </c>
      <c r="G172" s="308"/>
      <c r="H172" s="308" t="s">
        <v>1651</v>
      </c>
      <c r="I172" s="308" t="s">
        <v>1586</v>
      </c>
      <c r="J172" s="308">
        <v>50</v>
      </c>
      <c r="K172" s="356"/>
    </row>
    <row r="173" s="1" customFormat="1" ht="15" customHeight="1">
      <c r="B173" s="333"/>
      <c r="C173" s="308" t="s">
        <v>1592</v>
      </c>
      <c r="D173" s="308"/>
      <c r="E173" s="308"/>
      <c r="F173" s="331" t="s">
        <v>1584</v>
      </c>
      <c r="G173" s="308"/>
      <c r="H173" s="308" t="s">
        <v>1651</v>
      </c>
      <c r="I173" s="308" t="s">
        <v>1594</v>
      </c>
      <c r="J173" s="308"/>
      <c r="K173" s="356"/>
    </row>
    <row r="174" s="1" customFormat="1" ht="15" customHeight="1">
      <c r="B174" s="333"/>
      <c r="C174" s="308" t="s">
        <v>1603</v>
      </c>
      <c r="D174" s="308"/>
      <c r="E174" s="308"/>
      <c r="F174" s="331" t="s">
        <v>1590</v>
      </c>
      <c r="G174" s="308"/>
      <c r="H174" s="308" t="s">
        <v>1651</v>
      </c>
      <c r="I174" s="308" t="s">
        <v>1586</v>
      </c>
      <c r="J174" s="308">
        <v>50</v>
      </c>
      <c r="K174" s="356"/>
    </row>
    <row r="175" s="1" customFormat="1" ht="15" customHeight="1">
      <c r="B175" s="333"/>
      <c r="C175" s="308" t="s">
        <v>1611</v>
      </c>
      <c r="D175" s="308"/>
      <c r="E175" s="308"/>
      <c r="F175" s="331" t="s">
        <v>1590</v>
      </c>
      <c r="G175" s="308"/>
      <c r="H175" s="308" t="s">
        <v>1651</v>
      </c>
      <c r="I175" s="308" t="s">
        <v>1586</v>
      </c>
      <c r="J175" s="308">
        <v>50</v>
      </c>
      <c r="K175" s="356"/>
    </row>
    <row r="176" s="1" customFormat="1" ht="15" customHeight="1">
      <c r="B176" s="333"/>
      <c r="C176" s="308" t="s">
        <v>1609</v>
      </c>
      <c r="D176" s="308"/>
      <c r="E176" s="308"/>
      <c r="F176" s="331" t="s">
        <v>1590</v>
      </c>
      <c r="G176" s="308"/>
      <c r="H176" s="308" t="s">
        <v>1651</v>
      </c>
      <c r="I176" s="308" t="s">
        <v>1586</v>
      </c>
      <c r="J176" s="308">
        <v>50</v>
      </c>
      <c r="K176" s="356"/>
    </row>
    <row r="177" s="1" customFormat="1" ht="15" customHeight="1">
      <c r="B177" s="333"/>
      <c r="C177" s="308" t="s">
        <v>143</v>
      </c>
      <c r="D177" s="308"/>
      <c r="E177" s="308"/>
      <c r="F177" s="331" t="s">
        <v>1584</v>
      </c>
      <c r="G177" s="308"/>
      <c r="H177" s="308" t="s">
        <v>1652</v>
      </c>
      <c r="I177" s="308" t="s">
        <v>1653</v>
      </c>
      <c r="J177" s="308"/>
      <c r="K177" s="356"/>
    </row>
    <row r="178" s="1" customFormat="1" ht="15" customHeight="1">
      <c r="B178" s="333"/>
      <c r="C178" s="308" t="s">
        <v>60</v>
      </c>
      <c r="D178" s="308"/>
      <c r="E178" s="308"/>
      <c r="F178" s="331" t="s">
        <v>1584</v>
      </c>
      <c r="G178" s="308"/>
      <c r="H178" s="308" t="s">
        <v>1654</v>
      </c>
      <c r="I178" s="308" t="s">
        <v>1655</v>
      </c>
      <c r="J178" s="308">
        <v>1</v>
      </c>
      <c r="K178" s="356"/>
    </row>
    <row r="179" s="1" customFormat="1" ht="15" customHeight="1">
      <c r="B179" s="333"/>
      <c r="C179" s="308" t="s">
        <v>56</v>
      </c>
      <c r="D179" s="308"/>
      <c r="E179" s="308"/>
      <c r="F179" s="331" t="s">
        <v>1584</v>
      </c>
      <c r="G179" s="308"/>
      <c r="H179" s="308" t="s">
        <v>1656</v>
      </c>
      <c r="I179" s="308" t="s">
        <v>1586</v>
      </c>
      <c r="J179" s="308">
        <v>20</v>
      </c>
      <c r="K179" s="356"/>
    </row>
    <row r="180" s="1" customFormat="1" ht="15" customHeight="1">
      <c r="B180" s="333"/>
      <c r="C180" s="308" t="s">
        <v>57</v>
      </c>
      <c r="D180" s="308"/>
      <c r="E180" s="308"/>
      <c r="F180" s="331" t="s">
        <v>1584</v>
      </c>
      <c r="G180" s="308"/>
      <c r="H180" s="308" t="s">
        <v>1657</v>
      </c>
      <c r="I180" s="308" t="s">
        <v>1586</v>
      </c>
      <c r="J180" s="308">
        <v>255</v>
      </c>
      <c r="K180" s="356"/>
    </row>
    <row r="181" s="1" customFormat="1" ht="15" customHeight="1">
      <c r="B181" s="333"/>
      <c r="C181" s="308" t="s">
        <v>144</v>
      </c>
      <c r="D181" s="308"/>
      <c r="E181" s="308"/>
      <c r="F181" s="331" t="s">
        <v>1584</v>
      </c>
      <c r="G181" s="308"/>
      <c r="H181" s="308" t="s">
        <v>1548</v>
      </c>
      <c r="I181" s="308" t="s">
        <v>1586</v>
      </c>
      <c r="J181" s="308">
        <v>10</v>
      </c>
      <c r="K181" s="356"/>
    </row>
    <row r="182" s="1" customFormat="1" ht="15" customHeight="1">
      <c r="B182" s="333"/>
      <c r="C182" s="308" t="s">
        <v>145</v>
      </c>
      <c r="D182" s="308"/>
      <c r="E182" s="308"/>
      <c r="F182" s="331" t="s">
        <v>1584</v>
      </c>
      <c r="G182" s="308"/>
      <c r="H182" s="308" t="s">
        <v>1658</v>
      </c>
      <c r="I182" s="308" t="s">
        <v>1619</v>
      </c>
      <c r="J182" s="308"/>
      <c r="K182" s="356"/>
    </row>
    <row r="183" s="1" customFormat="1" ht="15" customHeight="1">
      <c r="B183" s="333"/>
      <c r="C183" s="308" t="s">
        <v>1659</v>
      </c>
      <c r="D183" s="308"/>
      <c r="E183" s="308"/>
      <c r="F183" s="331" t="s">
        <v>1584</v>
      </c>
      <c r="G183" s="308"/>
      <c r="H183" s="308" t="s">
        <v>1660</v>
      </c>
      <c r="I183" s="308" t="s">
        <v>1619</v>
      </c>
      <c r="J183" s="308"/>
      <c r="K183" s="356"/>
    </row>
    <row r="184" s="1" customFormat="1" ht="15" customHeight="1">
      <c r="B184" s="333"/>
      <c r="C184" s="308" t="s">
        <v>1648</v>
      </c>
      <c r="D184" s="308"/>
      <c r="E184" s="308"/>
      <c r="F184" s="331" t="s">
        <v>1584</v>
      </c>
      <c r="G184" s="308"/>
      <c r="H184" s="308" t="s">
        <v>1661</v>
      </c>
      <c r="I184" s="308" t="s">
        <v>1619</v>
      </c>
      <c r="J184" s="308"/>
      <c r="K184" s="356"/>
    </row>
    <row r="185" s="1" customFormat="1" ht="15" customHeight="1">
      <c r="B185" s="333"/>
      <c r="C185" s="308" t="s">
        <v>148</v>
      </c>
      <c r="D185" s="308"/>
      <c r="E185" s="308"/>
      <c r="F185" s="331" t="s">
        <v>1590</v>
      </c>
      <c r="G185" s="308"/>
      <c r="H185" s="308" t="s">
        <v>1662</v>
      </c>
      <c r="I185" s="308" t="s">
        <v>1586</v>
      </c>
      <c r="J185" s="308">
        <v>50</v>
      </c>
      <c r="K185" s="356"/>
    </row>
    <row r="186" s="1" customFormat="1" ht="15" customHeight="1">
      <c r="B186" s="333"/>
      <c r="C186" s="308" t="s">
        <v>1663</v>
      </c>
      <c r="D186" s="308"/>
      <c r="E186" s="308"/>
      <c r="F186" s="331" t="s">
        <v>1590</v>
      </c>
      <c r="G186" s="308"/>
      <c r="H186" s="308" t="s">
        <v>1664</v>
      </c>
      <c r="I186" s="308" t="s">
        <v>1665</v>
      </c>
      <c r="J186" s="308"/>
      <c r="K186" s="356"/>
    </row>
    <row r="187" s="1" customFormat="1" ht="15" customHeight="1">
      <c r="B187" s="333"/>
      <c r="C187" s="308" t="s">
        <v>1666</v>
      </c>
      <c r="D187" s="308"/>
      <c r="E187" s="308"/>
      <c r="F187" s="331" t="s">
        <v>1590</v>
      </c>
      <c r="G187" s="308"/>
      <c r="H187" s="308" t="s">
        <v>1667</v>
      </c>
      <c r="I187" s="308" t="s">
        <v>1665</v>
      </c>
      <c r="J187" s="308"/>
      <c r="K187" s="356"/>
    </row>
    <row r="188" s="1" customFormat="1" ht="15" customHeight="1">
      <c r="B188" s="333"/>
      <c r="C188" s="308" t="s">
        <v>1668</v>
      </c>
      <c r="D188" s="308"/>
      <c r="E188" s="308"/>
      <c r="F188" s="331" t="s">
        <v>1590</v>
      </c>
      <c r="G188" s="308"/>
      <c r="H188" s="308" t="s">
        <v>1669</v>
      </c>
      <c r="I188" s="308" t="s">
        <v>1665</v>
      </c>
      <c r="J188" s="308"/>
      <c r="K188" s="356"/>
    </row>
    <row r="189" s="1" customFormat="1" ht="15" customHeight="1">
      <c r="B189" s="333"/>
      <c r="C189" s="369" t="s">
        <v>1670</v>
      </c>
      <c r="D189" s="308"/>
      <c r="E189" s="308"/>
      <c r="F189" s="331" t="s">
        <v>1590</v>
      </c>
      <c r="G189" s="308"/>
      <c r="H189" s="308" t="s">
        <v>1671</v>
      </c>
      <c r="I189" s="308" t="s">
        <v>1672</v>
      </c>
      <c r="J189" s="370" t="s">
        <v>1673</v>
      </c>
      <c r="K189" s="356"/>
    </row>
    <row r="190" s="17" customFormat="1" ht="15" customHeight="1">
      <c r="B190" s="371"/>
      <c r="C190" s="372" t="s">
        <v>1674</v>
      </c>
      <c r="D190" s="373"/>
      <c r="E190" s="373"/>
      <c r="F190" s="374" t="s">
        <v>1590</v>
      </c>
      <c r="G190" s="373"/>
      <c r="H190" s="373" t="s">
        <v>1675</v>
      </c>
      <c r="I190" s="373" t="s">
        <v>1672</v>
      </c>
      <c r="J190" s="375" t="s">
        <v>1673</v>
      </c>
      <c r="K190" s="376"/>
    </row>
    <row r="191" s="1" customFormat="1" ht="15" customHeight="1">
      <c r="B191" s="333"/>
      <c r="C191" s="369" t="s">
        <v>45</v>
      </c>
      <c r="D191" s="308"/>
      <c r="E191" s="308"/>
      <c r="F191" s="331" t="s">
        <v>1584</v>
      </c>
      <c r="G191" s="308"/>
      <c r="H191" s="305" t="s">
        <v>1676</v>
      </c>
      <c r="I191" s="308" t="s">
        <v>1677</v>
      </c>
      <c r="J191" s="308"/>
      <c r="K191" s="356"/>
    </row>
    <row r="192" s="1" customFormat="1" ht="15" customHeight="1">
      <c r="B192" s="333"/>
      <c r="C192" s="369" t="s">
        <v>1678</v>
      </c>
      <c r="D192" s="308"/>
      <c r="E192" s="308"/>
      <c r="F192" s="331" t="s">
        <v>1584</v>
      </c>
      <c r="G192" s="308"/>
      <c r="H192" s="308" t="s">
        <v>1679</v>
      </c>
      <c r="I192" s="308" t="s">
        <v>1619</v>
      </c>
      <c r="J192" s="308"/>
      <c r="K192" s="356"/>
    </row>
    <row r="193" s="1" customFormat="1" ht="15" customHeight="1">
      <c r="B193" s="333"/>
      <c r="C193" s="369" t="s">
        <v>1680</v>
      </c>
      <c r="D193" s="308"/>
      <c r="E193" s="308"/>
      <c r="F193" s="331" t="s">
        <v>1584</v>
      </c>
      <c r="G193" s="308"/>
      <c r="H193" s="308" t="s">
        <v>1681</v>
      </c>
      <c r="I193" s="308" t="s">
        <v>1619</v>
      </c>
      <c r="J193" s="308"/>
      <c r="K193" s="356"/>
    </row>
    <row r="194" s="1" customFormat="1" ht="15" customHeight="1">
      <c r="B194" s="333"/>
      <c r="C194" s="369" t="s">
        <v>1682</v>
      </c>
      <c r="D194" s="308"/>
      <c r="E194" s="308"/>
      <c r="F194" s="331" t="s">
        <v>1590</v>
      </c>
      <c r="G194" s="308"/>
      <c r="H194" s="308" t="s">
        <v>1683</v>
      </c>
      <c r="I194" s="308" t="s">
        <v>1619</v>
      </c>
      <c r="J194" s="308"/>
      <c r="K194" s="356"/>
    </row>
    <row r="195" s="1" customFormat="1" ht="15" customHeight="1">
      <c r="B195" s="362"/>
      <c r="C195" s="377"/>
      <c r="D195" s="342"/>
      <c r="E195" s="342"/>
      <c r="F195" s="342"/>
      <c r="G195" s="342"/>
      <c r="H195" s="342"/>
      <c r="I195" s="342"/>
      <c r="J195" s="342"/>
      <c r="K195" s="363"/>
    </row>
    <row r="196" s="1" customFormat="1" ht="18.75" customHeight="1">
      <c r="B196" s="344"/>
      <c r="C196" s="354"/>
      <c r="D196" s="354"/>
      <c r="E196" s="354"/>
      <c r="F196" s="364"/>
      <c r="G196" s="354"/>
      <c r="H196" s="354"/>
      <c r="I196" s="354"/>
      <c r="J196" s="354"/>
      <c r="K196" s="344"/>
    </row>
    <row r="197" s="1" customFormat="1" ht="18.75" customHeight="1">
      <c r="B197" s="344"/>
      <c r="C197" s="354"/>
      <c r="D197" s="354"/>
      <c r="E197" s="354"/>
      <c r="F197" s="364"/>
      <c r="G197" s="354"/>
      <c r="H197" s="354"/>
      <c r="I197" s="354"/>
      <c r="J197" s="354"/>
      <c r="K197" s="344"/>
    </row>
    <row r="198" s="1" customFormat="1" ht="18.75" customHeight="1"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</row>
    <row r="199" s="1" customFormat="1" ht="13.5">
      <c r="B199" s="295"/>
      <c r="C199" s="296"/>
      <c r="D199" s="296"/>
      <c r="E199" s="296"/>
      <c r="F199" s="296"/>
      <c r="G199" s="296"/>
      <c r="H199" s="296"/>
      <c r="I199" s="296"/>
      <c r="J199" s="296"/>
      <c r="K199" s="297"/>
    </row>
    <row r="200" s="1" customFormat="1" ht="21">
      <c r="B200" s="298"/>
      <c r="C200" s="299" t="s">
        <v>1684</v>
      </c>
      <c r="D200" s="299"/>
      <c r="E200" s="299"/>
      <c r="F200" s="299"/>
      <c r="G200" s="299"/>
      <c r="H200" s="299"/>
      <c r="I200" s="299"/>
      <c r="J200" s="299"/>
      <c r="K200" s="300"/>
    </row>
    <row r="201" s="1" customFormat="1" ht="25.5" customHeight="1">
      <c r="B201" s="298"/>
      <c r="C201" s="378" t="s">
        <v>1685</v>
      </c>
      <c r="D201" s="378"/>
      <c r="E201" s="378"/>
      <c r="F201" s="378" t="s">
        <v>1686</v>
      </c>
      <c r="G201" s="379"/>
      <c r="H201" s="378" t="s">
        <v>1687</v>
      </c>
      <c r="I201" s="378"/>
      <c r="J201" s="378"/>
      <c r="K201" s="300"/>
    </row>
    <row r="202" s="1" customFormat="1" ht="5.25" customHeight="1">
      <c r="B202" s="333"/>
      <c r="C202" s="328"/>
      <c r="D202" s="328"/>
      <c r="E202" s="328"/>
      <c r="F202" s="328"/>
      <c r="G202" s="354"/>
      <c r="H202" s="328"/>
      <c r="I202" s="328"/>
      <c r="J202" s="328"/>
      <c r="K202" s="356"/>
    </row>
    <row r="203" s="1" customFormat="1" ht="15" customHeight="1">
      <c r="B203" s="333"/>
      <c r="C203" s="308" t="s">
        <v>1677</v>
      </c>
      <c r="D203" s="308"/>
      <c r="E203" s="308"/>
      <c r="F203" s="331" t="s">
        <v>46</v>
      </c>
      <c r="G203" s="308"/>
      <c r="H203" s="308" t="s">
        <v>1688</v>
      </c>
      <c r="I203" s="308"/>
      <c r="J203" s="308"/>
      <c r="K203" s="356"/>
    </row>
    <row r="204" s="1" customFormat="1" ht="15" customHeight="1">
      <c r="B204" s="333"/>
      <c r="C204" s="308"/>
      <c r="D204" s="308"/>
      <c r="E204" s="308"/>
      <c r="F204" s="331" t="s">
        <v>47</v>
      </c>
      <c r="G204" s="308"/>
      <c r="H204" s="308" t="s">
        <v>1689</v>
      </c>
      <c r="I204" s="308"/>
      <c r="J204" s="308"/>
      <c r="K204" s="356"/>
    </row>
    <row r="205" s="1" customFormat="1" ht="15" customHeight="1">
      <c r="B205" s="333"/>
      <c r="C205" s="308"/>
      <c r="D205" s="308"/>
      <c r="E205" s="308"/>
      <c r="F205" s="331" t="s">
        <v>50</v>
      </c>
      <c r="G205" s="308"/>
      <c r="H205" s="308" t="s">
        <v>1690</v>
      </c>
      <c r="I205" s="308"/>
      <c r="J205" s="308"/>
      <c r="K205" s="356"/>
    </row>
    <row r="206" s="1" customFormat="1" ht="15" customHeight="1">
      <c r="B206" s="333"/>
      <c r="C206" s="308"/>
      <c r="D206" s="308"/>
      <c r="E206" s="308"/>
      <c r="F206" s="331" t="s">
        <v>48</v>
      </c>
      <c r="G206" s="308"/>
      <c r="H206" s="308" t="s">
        <v>1691</v>
      </c>
      <c r="I206" s="308"/>
      <c r="J206" s="308"/>
      <c r="K206" s="356"/>
    </row>
    <row r="207" s="1" customFormat="1" ht="15" customHeight="1">
      <c r="B207" s="333"/>
      <c r="C207" s="308"/>
      <c r="D207" s="308"/>
      <c r="E207" s="308"/>
      <c r="F207" s="331" t="s">
        <v>49</v>
      </c>
      <c r="G207" s="308"/>
      <c r="H207" s="308" t="s">
        <v>1692</v>
      </c>
      <c r="I207" s="308"/>
      <c r="J207" s="308"/>
      <c r="K207" s="356"/>
    </row>
    <row r="208" s="1" customFormat="1" ht="15" customHeight="1">
      <c r="B208" s="333"/>
      <c r="C208" s="308"/>
      <c r="D208" s="308"/>
      <c r="E208" s="308"/>
      <c r="F208" s="331"/>
      <c r="G208" s="308"/>
      <c r="H208" s="308"/>
      <c r="I208" s="308"/>
      <c r="J208" s="308"/>
      <c r="K208" s="356"/>
    </row>
    <row r="209" s="1" customFormat="1" ht="15" customHeight="1">
      <c r="B209" s="333"/>
      <c r="C209" s="308" t="s">
        <v>1631</v>
      </c>
      <c r="D209" s="308"/>
      <c r="E209" s="308"/>
      <c r="F209" s="331" t="s">
        <v>84</v>
      </c>
      <c r="G209" s="308"/>
      <c r="H209" s="308" t="s">
        <v>1693</v>
      </c>
      <c r="I209" s="308"/>
      <c r="J209" s="308"/>
      <c r="K209" s="356"/>
    </row>
    <row r="210" s="1" customFormat="1" ht="15" customHeight="1">
      <c r="B210" s="333"/>
      <c r="C210" s="308"/>
      <c r="D210" s="308"/>
      <c r="E210" s="308"/>
      <c r="F210" s="331" t="s">
        <v>1526</v>
      </c>
      <c r="G210" s="308"/>
      <c r="H210" s="308" t="s">
        <v>1527</v>
      </c>
      <c r="I210" s="308"/>
      <c r="J210" s="308"/>
      <c r="K210" s="356"/>
    </row>
    <row r="211" s="1" customFormat="1" ht="15" customHeight="1">
      <c r="B211" s="333"/>
      <c r="C211" s="308"/>
      <c r="D211" s="308"/>
      <c r="E211" s="308"/>
      <c r="F211" s="331" t="s">
        <v>1524</v>
      </c>
      <c r="G211" s="308"/>
      <c r="H211" s="308" t="s">
        <v>1694</v>
      </c>
      <c r="I211" s="308"/>
      <c r="J211" s="308"/>
      <c r="K211" s="356"/>
    </row>
    <row r="212" s="1" customFormat="1" ht="15" customHeight="1">
      <c r="B212" s="380"/>
      <c r="C212" s="308"/>
      <c r="D212" s="308"/>
      <c r="E212" s="308"/>
      <c r="F212" s="331" t="s">
        <v>1528</v>
      </c>
      <c r="G212" s="369"/>
      <c r="H212" s="360" t="s">
        <v>1529</v>
      </c>
      <c r="I212" s="360"/>
      <c r="J212" s="360"/>
      <c r="K212" s="381"/>
    </row>
    <row r="213" s="1" customFormat="1" ht="15" customHeight="1">
      <c r="B213" s="380"/>
      <c r="C213" s="308"/>
      <c r="D213" s="308"/>
      <c r="E213" s="308"/>
      <c r="F213" s="331" t="s">
        <v>1530</v>
      </c>
      <c r="G213" s="369"/>
      <c r="H213" s="360" t="s">
        <v>1487</v>
      </c>
      <c r="I213" s="360"/>
      <c r="J213" s="360"/>
      <c r="K213" s="381"/>
    </row>
    <row r="214" s="1" customFormat="1" ht="15" customHeight="1">
      <c r="B214" s="380"/>
      <c r="C214" s="308"/>
      <c r="D214" s="308"/>
      <c r="E214" s="308"/>
      <c r="F214" s="331"/>
      <c r="G214" s="369"/>
      <c r="H214" s="360"/>
      <c r="I214" s="360"/>
      <c r="J214" s="360"/>
      <c r="K214" s="381"/>
    </row>
    <row r="215" s="1" customFormat="1" ht="15" customHeight="1">
      <c r="B215" s="380"/>
      <c r="C215" s="308" t="s">
        <v>1655</v>
      </c>
      <c r="D215" s="308"/>
      <c r="E215" s="308"/>
      <c r="F215" s="331">
        <v>1</v>
      </c>
      <c r="G215" s="369"/>
      <c r="H215" s="360" t="s">
        <v>1695</v>
      </c>
      <c r="I215" s="360"/>
      <c r="J215" s="360"/>
      <c r="K215" s="381"/>
    </row>
    <row r="216" s="1" customFormat="1" ht="15" customHeight="1">
      <c r="B216" s="380"/>
      <c r="C216" s="308"/>
      <c r="D216" s="308"/>
      <c r="E216" s="308"/>
      <c r="F216" s="331">
        <v>2</v>
      </c>
      <c r="G216" s="369"/>
      <c r="H216" s="360" t="s">
        <v>1696</v>
      </c>
      <c r="I216" s="360"/>
      <c r="J216" s="360"/>
      <c r="K216" s="381"/>
    </row>
    <row r="217" s="1" customFormat="1" ht="15" customHeight="1">
      <c r="B217" s="380"/>
      <c r="C217" s="308"/>
      <c r="D217" s="308"/>
      <c r="E217" s="308"/>
      <c r="F217" s="331">
        <v>3</v>
      </c>
      <c r="G217" s="369"/>
      <c r="H217" s="360" t="s">
        <v>1697</v>
      </c>
      <c r="I217" s="360"/>
      <c r="J217" s="360"/>
      <c r="K217" s="381"/>
    </row>
    <row r="218" s="1" customFormat="1" ht="15" customHeight="1">
      <c r="B218" s="380"/>
      <c r="C218" s="308"/>
      <c r="D218" s="308"/>
      <c r="E218" s="308"/>
      <c r="F218" s="331">
        <v>4</v>
      </c>
      <c r="G218" s="369"/>
      <c r="H218" s="360" t="s">
        <v>1698</v>
      </c>
      <c r="I218" s="360"/>
      <c r="J218" s="360"/>
      <c r="K218" s="381"/>
    </row>
    <row r="219" s="1" customFormat="1" ht="12.75" customHeight="1">
      <c r="B219" s="382"/>
      <c r="C219" s="383"/>
      <c r="D219" s="383"/>
      <c r="E219" s="383"/>
      <c r="F219" s="383"/>
      <c r="G219" s="383"/>
      <c r="H219" s="383"/>
      <c r="I219" s="383"/>
      <c r="J219" s="383"/>
      <c r="K219" s="38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DESKTOP-8GEUR1G\Jana</dc:creator>
  <cp:lastModifiedBy>DESKTOP-8GEUR1G\Jana</cp:lastModifiedBy>
  <dcterms:created xsi:type="dcterms:W3CDTF">2025-04-25T08:21:38Z</dcterms:created>
  <dcterms:modified xsi:type="dcterms:W3CDTF">2025-04-25T08:21:44Z</dcterms:modified>
</cp:coreProperties>
</file>