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1 - SO 01 - interiery..." sheetId="2" r:id="rId2"/>
  </sheets>
  <definedNames>
    <definedName name="_xlnm.Print_Area" localSheetId="0">'Rekapitulace stavby'!$D$4:$AO$76,'Rekapitulace stavby'!$C$82:$AQ$96</definedName>
    <definedName name="_xlnm._FilterDatabase" localSheetId="1" hidden="1">'7 - 1 - SO 01 - interiery...'!$C$116:$K$119</definedName>
    <definedName name="_xlnm.Print_Area" localSheetId="1">'7 - 1 - SO 01 - interiery...'!$C$82:$J$98,'7 - 1 - SO 01 - interiery...'!$C$104:$K$119</definedName>
    <definedName name="_xlnm.Print_Titles" localSheetId="0">'Rekapitulace stavby'!$92:$92</definedName>
    <definedName name="_xlnm.Print_Titles" localSheetId="1">'7 - 1 - SO 01 - interiery...'!$116:$116</definedName>
  </definedNames>
  <calcPr fullCalcOnLoad="1"/>
</workbook>
</file>

<file path=xl/sharedStrings.xml><?xml version="1.0" encoding="utf-8"?>
<sst xmlns="http://schemas.openxmlformats.org/spreadsheetml/2006/main" count="260" uniqueCount="115">
  <si>
    <t>Export Komplet</t>
  </si>
  <si>
    <t/>
  </si>
  <si>
    <t>2.0</t>
  </si>
  <si>
    <t>ZAMOK</t>
  </si>
  <si>
    <t>False</t>
  </si>
  <si>
    <t>{bb420839-f743-4bc8-9123-4cf6f9d4e96b}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</si>
  <si>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</si>
  <si>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</si>
  <si>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</si>
  <si>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</si>
  <si>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</si>
  <si>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</si>
  <si>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</si>
  <si>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</si>
  <si>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</si>
  <si>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</si>
  <si>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</si>
  <si>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DZR-R-interier-22092021</t>
  </si>
  <si>
    <t>KSO:</t>
  </si>
  <si>
    <t>CC-CZ:</t>
  </si>
  <si>
    <t>Místo:</t>
  </si>
  <si>
    <t xml:space="preserve"> </t>
  </si>
  <si>
    <t>Datum:</t>
  </si>
  <si>
    <t>20. 7. 2022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</si>
  <si>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</si>
  <si>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</si>
  <si>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</si>
  <si>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</si>
  <si>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</si>
  <si>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</si>
  <si>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</si>
  <si>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</si>
  <si>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</si>
  <si>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</si>
  <si>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</si>
  <si>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</si>
  <si>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</si>
  <si>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</si>
  <si>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</si>
  <si>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</si>
  <si>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</si>
  <si>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</si>
  <si>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</si>
  <si>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</si>
  <si>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</si>
  <si>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</si>
  <si>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</si>
  <si>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</si>
  <si>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</si>
  <si>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</si>
  <si>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</si>
  <si>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</si>
  <si>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</si>
  <si>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</si>
  <si>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</si>
  <si>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</si>
  <si>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</si>
  <si>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</si>
  <si>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</si>
  <si>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</si>
  <si>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</si>
  <si>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</si>
  <si>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</si>
  <si>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</si>
  <si>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</si>
  <si>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</si>
  <si>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</si>
  <si>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</si>
  <si>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</si>
  <si>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</si>
  <si>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</si>
  <si>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</si>
  <si>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</si>
  <si>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</si>
  <si>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</si>
  <si>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</si>
  <si>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</si>
  <si>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</si>
  <si>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7 - 1</t>
  </si>
  <si>
    <t>SO 01 - interiery - vybavení II</t>
  </si>
  <si>
    <t>STA</t>
  </si>
  <si>
    <t>1</t>
  </si>
  <si>
    <t>{374a5cb8-34e2-4513-8255-0e7c231e442c}</t>
  </si>
  <si>
    <t>2</t>
  </si>
  <si>
    <t>KRYCÍ LIST SOUPISU PRACÍ</t>
  </si>
  <si>
    <t>Objekt:</t>
  </si>
  <si>
    <t>7 - 1 - SO 01 - interiery - vybavení II</t>
  </si>
  <si>
    <t>REKAPITULACE ČLENĚNÍ SOUPISU PRACÍ</t>
  </si>
  <si>
    <t>Kód dílu - Popis</t>
  </si>
  <si>
    <t>Cena celkem [CZK]</t>
  </si>
  <si>
    <t>Náklady ze soupisu prací</t>
  </si>
  <si>
    <t>-1</t>
  </si>
  <si>
    <t>D2 - Typový nábytek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</si>
  <si>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</si>
  <si>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</si>
  <si>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</si>
  <si>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</si>
  <si>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</si>
  <si>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</si>
  <si>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</si>
  <si>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</si>
  <si>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</si>
  <si>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</si>
  <si>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</si>
  <si>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</si>
  <si>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</si>
  <si>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</si>
  <si>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Typový nábytek</t>
  </si>
  <si>
    <t>ROZPOCET</t>
  </si>
  <si>
    <t>K</t>
  </si>
  <si>
    <t>Pol175</t>
  </si>
  <si>
    <t>plohovatelné lůžko</t>
  </si>
  <si>
    <t>ks</t>
  </si>
  <si>
    <t>4</t>
  </si>
  <si>
    <t>1720003227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</si>
</sst>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30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37</v>
      </c>
      <c r="E29" s="43"/>
      <c r="F29" s="28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48</v>
      </c>
      <c r="AI60" s="38"/>
      <c r="AJ60" s="38"/>
      <c r="AK60" s="38"/>
      <c r="AL60" s="38"/>
      <c r="AM60" s="60" t="s">
        <v>49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51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48</v>
      </c>
      <c r="AI75" s="38"/>
      <c r="AJ75" s="38"/>
      <c r="AK75" s="38"/>
      <c r="AL75" s="38"/>
      <c r="AM75" s="60" t="s">
        <v>49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20FBC606E-III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DZR-R-interier-22092021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20. 7. 2022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31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54</v>
      </c>
      <c r="D92" s="90"/>
      <c r="E92" s="90"/>
      <c r="F92" s="90"/>
      <c r="G92" s="90"/>
      <c r="H92" s="91"/>
      <c r="I92" s="92" t="s">
        <v>55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56</v>
      </c>
      <c r="AH92" s="90"/>
      <c r="AI92" s="90"/>
      <c r="AJ92" s="90"/>
      <c r="AK92" s="90"/>
      <c r="AL92" s="90"/>
      <c r="AM92" s="90"/>
      <c r="AN92" s="92" t="s">
        <v>57</v>
      </c>
      <c r="AO92" s="90"/>
      <c r="AP92" s="94"/>
      <c r="AQ92" s="95" t="s">
        <v>58</v>
      </c>
      <c r="AR92" s="40"/>
      <c r="AS92" s="96" t="s">
        <v>59</v>
      </c>
      <c r="AT92" s="97" t="s">
        <v>60</v>
      </c>
      <c r="AU92" s="97" t="s">
        <v>61</v>
      </c>
      <c r="AV92" s="97" t="s">
        <v>62</v>
      </c>
      <c r="AW92" s="97" t="s">
        <v>63</v>
      </c>
      <c r="AX92" s="97" t="s">
        <v>64</v>
      </c>
      <c r="AY92" s="97" t="s">
        <v>65</v>
      </c>
      <c r="AZ92" s="97" t="s">
        <v>66</v>
      </c>
      <c r="BA92" s="97" t="s">
        <v>67</v>
      </c>
      <c r="BB92" s="97" t="s">
        <v>68</v>
      </c>
      <c r="BC92" s="97" t="s">
        <v>69</v>
      </c>
      <c r="BD92" s="9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72</v>
      </c>
      <c r="BT94" s="113" t="s">
        <v>73</v>
      </c>
      <c r="BU94" s="114" t="s">
        <v>74</v>
      </c>
      <c r="BV94" s="113" t="s">
        <v>75</v>
      </c>
      <c r="BW94" s="113" t="s">
        <v>5</v>
      </c>
      <c r="BX94" s="113" t="s">
        <v>76</v>
      </c>
      <c r="CL94" s="113" t="s">
        <v>1</v>
      </c>
    </row>
    <row r="95" spans="1:91" s="7" customFormat="1" ht="16.5" customHeight="1">
      <c r="A95" s="115" t="s">
        <v>77</v>
      </c>
      <c r="B95" s="116"/>
      <c r="C95" s="117"/>
      <c r="D95" s="118" t="s">
        <v>78</v>
      </c>
      <c r="E95" s="118"/>
      <c r="F95" s="118"/>
      <c r="G95" s="118"/>
      <c r="H95" s="118"/>
      <c r="I95" s="119"/>
      <c r="J95" s="118" t="s">
        <v>79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'7 - 1 - SO 01 - interiery...'!J30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'7 - 1 - SO 01 - interiery...'!P117</f>
        <v>0</v>
      </c>
      <c r="AV95" s="124">
        <f>'7 - 1 - SO 01 - interiery...'!J33</f>
        <v>0</v>
      </c>
      <c r="AW95" s="124">
        <f>'7 - 1 - SO 01 - interiery...'!J34</f>
        <v>0</v>
      </c>
      <c r="AX95" s="124">
        <f>'7 - 1 - SO 01 - interiery...'!J35</f>
        <v>0</v>
      </c>
      <c r="AY95" s="124">
        <f>'7 - 1 - SO 01 - interiery...'!J36</f>
        <v>0</v>
      </c>
      <c r="AZ95" s="124">
        <f>'7 - 1 - SO 01 - interiery...'!F33</f>
        <v>0</v>
      </c>
      <c r="BA95" s="124">
        <f>'7 - 1 - SO 01 - interiery...'!F34</f>
        <v>0</v>
      </c>
      <c r="BB95" s="124">
        <f>'7 - 1 - SO 01 - interiery...'!F35</f>
        <v>0</v>
      </c>
      <c r="BC95" s="124">
        <f>'7 - 1 - SO 01 - interiery...'!F36</f>
        <v>0</v>
      </c>
      <c r="BD95" s="126">
        <f>'7 - 1 - SO 01 - interiery...'!F37</f>
        <v>0</v>
      </c>
      <c r="BE95" s="7"/>
      <c r="BT95" s="127" t="s">
        <v>81</v>
      </c>
      <c r="BV95" s="127" t="s">
        <v>75</v>
      </c>
      <c r="BW95" s="127" t="s">
        <v>82</v>
      </c>
      <c r="BX95" s="127" t="s">
        <v>5</v>
      </c>
      <c r="CL95" s="127" t="s">
        <v>1</v>
      </c>
      <c r="CM95" s="127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1 - SO 01 - interier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6"/>
      <c r="AT3" s="13" t="s">
        <v>83</v>
      </c>
    </row>
    <row r="4" spans="2:46" s="1" customFormat="1" ht="24.95" customHeight="1" hidden="1">
      <c r="B4" s="16"/>
      <c r="D4" s="130" t="s">
        <v>84</v>
      </c>
      <c r="L4" s="16"/>
      <c r="M4" s="131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32" t="s">
        <v>16</v>
      </c>
      <c r="L6" s="16"/>
    </row>
    <row r="7" spans="2:12" s="1" customFormat="1" ht="16.5" customHeight="1" hidden="1">
      <c r="B7" s="16"/>
      <c r="E7" s="133" t="str">
        <f>'Rekapitulace stavby'!K6</f>
        <v>DZR-R-interier-22092021</v>
      </c>
      <c r="F7" s="132"/>
      <c r="G7" s="132"/>
      <c r="H7" s="132"/>
      <c r="L7" s="16"/>
    </row>
    <row r="8" spans="1:31" s="2" customFormat="1" ht="12" customHeight="1" hidden="1">
      <c r="A8" s="34"/>
      <c r="B8" s="40"/>
      <c r="C8" s="34"/>
      <c r="D8" s="132" t="s">
        <v>85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4" t="s">
        <v>86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32" t="s">
        <v>18</v>
      </c>
      <c r="E11" s="34"/>
      <c r="F11" s="135" t="s">
        <v>1</v>
      </c>
      <c r="G11" s="34"/>
      <c r="H11" s="34"/>
      <c r="I11" s="132" t="s">
        <v>19</v>
      </c>
      <c r="J11" s="135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32" t="s">
        <v>20</v>
      </c>
      <c r="E12" s="34"/>
      <c r="F12" s="135" t="s">
        <v>21</v>
      </c>
      <c r="G12" s="34"/>
      <c r="H12" s="34"/>
      <c r="I12" s="132" t="s">
        <v>22</v>
      </c>
      <c r="J12" s="136" t="str">
        <f>'Rekapitulace stavby'!AN8</f>
        <v>20. 7. 2022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32" t="s">
        <v>24</v>
      </c>
      <c r="E14" s="34"/>
      <c r="F14" s="34"/>
      <c r="G14" s="34"/>
      <c r="H14" s="34"/>
      <c r="I14" s="132" t="s">
        <v>25</v>
      </c>
      <c r="J14" s="135" t="str">
        <f>IF('Rekapitulace stavby'!AN10="","",'Rekapitulace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5" t="str">
        <f>IF('Rekapitulace stavby'!E11="","",'Rekapitulace stavby'!E11)</f>
        <v xml:space="preserve"> </v>
      </c>
      <c r="F15" s="34"/>
      <c r="G15" s="34"/>
      <c r="H15" s="34"/>
      <c r="I15" s="132" t="s">
        <v>26</v>
      </c>
      <c r="J15" s="135" t="str">
        <f>IF('Rekapitulace stavby'!AN11="","",'Rekapitulace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32" t="s">
        <v>27</v>
      </c>
      <c r="E17" s="34"/>
      <c r="F17" s="34"/>
      <c r="G17" s="34"/>
      <c r="H17" s="34"/>
      <c r="I17" s="132" t="s">
        <v>25</v>
      </c>
      <c r="J17" s="29" t="str">
        <f>'Rekapitulace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5"/>
      <c r="G18" s="135"/>
      <c r="H18" s="135"/>
      <c r="I18" s="132" t="s">
        <v>26</v>
      </c>
      <c r="J18" s="29" t="str">
        <f>'Rekapitulace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32" t="s">
        <v>29</v>
      </c>
      <c r="E20" s="34"/>
      <c r="F20" s="34"/>
      <c r="G20" s="34"/>
      <c r="H20" s="34"/>
      <c r="I20" s="132" t="s">
        <v>25</v>
      </c>
      <c r="J20" s="135" t="str">
        <f>IF('Rekapitulace stavby'!AN16="","",'Rekapitulace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5" t="str">
        <f>IF('Rekapitulace stavby'!E17="","",'Rekapitulace stavby'!E17)</f>
        <v xml:space="preserve"> </v>
      </c>
      <c r="F21" s="34"/>
      <c r="G21" s="34"/>
      <c r="H21" s="34"/>
      <c r="I21" s="132" t="s">
        <v>26</v>
      </c>
      <c r="J21" s="135" t="str">
        <f>IF('Rekapitulace stavby'!AN17="","",'Rekapitulace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32" t="s">
        <v>31</v>
      </c>
      <c r="E23" s="34"/>
      <c r="F23" s="34"/>
      <c r="G23" s="34"/>
      <c r="H23" s="34"/>
      <c r="I23" s="132" t="s">
        <v>25</v>
      </c>
      <c r="J23" s="135" t="str">
        <f>IF('Rekapitulace stavby'!AN19="","",'Rekapitulace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5" t="str">
        <f>IF('Rekapitulace stavby'!E20="","",'Rekapitulace stavby'!E20)</f>
        <v xml:space="preserve"> </v>
      </c>
      <c r="F24" s="34"/>
      <c r="G24" s="34"/>
      <c r="H24" s="34"/>
      <c r="I24" s="132" t="s">
        <v>26</v>
      </c>
      <c r="J24" s="135" t="str">
        <f>IF('Rekapitulace stavby'!AN20="","",'Rekapitulace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32" t="s">
        <v>32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7"/>
      <c r="B27" s="138"/>
      <c r="C27" s="137"/>
      <c r="D27" s="137"/>
      <c r="E27" s="139" t="s">
        <v>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41"/>
      <c r="E29" s="141"/>
      <c r="F29" s="141"/>
      <c r="G29" s="141"/>
      <c r="H29" s="141"/>
      <c r="I29" s="141"/>
      <c r="J29" s="141"/>
      <c r="K29" s="141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42" t="s">
        <v>33</v>
      </c>
      <c r="E30" s="34"/>
      <c r="F30" s="34"/>
      <c r="G30" s="34"/>
      <c r="H30" s="34"/>
      <c r="I30" s="34"/>
      <c r="J30" s="143">
        <f>ROUND(J117,2)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41"/>
      <c r="E31" s="141"/>
      <c r="F31" s="141"/>
      <c r="G31" s="141"/>
      <c r="H31" s="141"/>
      <c r="I31" s="141"/>
      <c r="J31" s="141"/>
      <c r="K31" s="141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4" t="s">
        <v>35</v>
      </c>
      <c r="G32" s="34"/>
      <c r="H32" s="34"/>
      <c r="I32" s="144" t="s">
        <v>34</v>
      </c>
      <c r="J32" s="144" t="s">
        <v>36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5" t="s">
        <v>37</v>
      </c>
      <c r="E33" s="132" t="s">
        <v>38</v>
      </c>
      <c r="F33" s="146">
        <f>ROUND((SUM(BE117:BE119)),2)</f>
        <v>0</v>
      </c>
      <c r="G33" s="34"/>
      <c r="H33" s="34"/>
      <c r="I33" s="147">
        <v>0.21</v>
      </c>
      <c r="J33" s="146">
        <f>ROUND(((SUM(BE117:BE119))*I33),2)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2" t="s">
        <v>39</v>
      </c>
      <c r="F34" s="146">
        <f>ROUND((SUM(BF117:BF119)),2)</f>
        <v>0</v>
      </c>
      <c r="G34" s="34"/>
      <c r="H34" s="34"/>
      <c r="I34" s="147">
        <v>0.15</v>
      </c>
      <c r="J34" s="146">
        <f>ROUND(((SUM(BF117:BF119))*I34),2)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2" t="s">
        <v>40</v>
      </c>
      <c r="F35" s="146">
        <f>ROUND((SUM(BG117:BG119)),2)</f>
        <v>0</v>
      </c>
      <c r="G35" s="34"/>
      <c r="H35" s="34"/>
      <c r="I35" s="147">
        <v>0.21</v>
      </c>
      <c r="J35" s="146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2" t="s">
        <v>41</v>
      </c>
      <c r="F36" s="146">
        <f>ROUND((SUM(BH117:BH119)),2)</f>
        <v>0</v>
      </c>
      <c r="G36" s="34"/>
      <c r="H36" s="34"/>
      <c r="I36" s="147">
        <v>0.15</v>
      </c>
      <c r="J36" s="146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2" t="s">
        <v>42</v>
      </c>
      <c r="F37" s="146">
        <f>ROUND((SUM(BI117:BI119)),2)</f>
        <v>0</v>
      </c>
      <c r="G37" s="34"/>
      <c r="H37" s="34"/>
      <c r="I37" s="147">
        <v>0</v>
      </c>
      <c r="J37" s="146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8"/>
      <c r="D39" s="149" t="s">
        <v>43</v>
      </c>
      <c r="E39" s="150"/>
      <c r="F39" s="150"/>
      <c r="G39" s="151" t="s">
        <v>44</v>
      </c>
      <c r="H39" s="152" t="s">
        <v>45</v>
      </c>
      <c r="I39" s="150"/>
      <c r="J39" s="153">
        <f>SUM(J30:J37)</f>
        <v>0</v>
      </c>
      <c r="K39" s="154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6"/>
      <c r="L41" s="16"/>
    </row>
    <row r="42" spans="2:12" s="1" customFormat="1" ht="14.4" customHeight="1" hidden="1">
      <c r="B42" s="16"/>
      <c r="L42" s="16"/>
    </row>
    <row r="43" spans="2:12" s="1" customFormat="1" ht="14.4" customHeight="1" hidden="1">
      <c r="B43" s="16"/>
      <c r="L43" s="16"/>
    </row>
    <row r="44" spans="2:12" s="1" customFormat="1" ht="14.4" customHeight="1" hidden="1">
      <c r="B44" s="16"/>
      <c r="L44" s="16"/>
    </row>
    <row r="45" spans="2:12" s="1" customFormat="1" ht="14.4" customHeight="1" hidden="1">
      <c r="B45" s="16"/>
      <c r="L45" s="16"/>
    </row>
    <row r="46" spans="2:12" s="1" customFormat="1" ht="14.4" customHeight="1" hidden="1">
      <c r="B46" s="16"/>
      <c r="L46" s="16"/>
    </row>
    <row r="47" spans="2:12" s="1" customFormat="1" ht="14.4" customHeight="1" hidden="1">
      <c r="B47" s="16"/>
      <c r="L47" s="16"/>
    </row>
    <row r="48" spans="2:12" s="1" customFormat="1" ht="14.4" customHeight="1" hidden="1">
      <c r="B48" s="16"/>
      <c r="L48" s="16"/>
    </row>
    <row r="49" spans="2:12" s="1" customFormat="1" ht="14.4" customHeight="1" hidden="1">
      <c r="B49" s="16"/>
      <c r="L49" s="16"/>
    </row>
    <row r="50" spans="2:12" s="2" customFormat="1" ht="14.4" customHeight="1" hidden="1">
      <c r="B50" s="59"/>
      <c r="D50" s="155" t="s">
        <v>46</v>
      </c>
      <c r="E50" s="156"/>
      <c r="F50" s="156"/>
      <c r="G50" s="155" t="s">
        <v>47</v>
      </c>
      <c r="H50" s="156"/>
      <c r="I50" s="156"/>
      <c r="J50" s="156"/>
      <c r="K50" s="156"/>
      <c r="L50" s="5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1:31" s="2" customFormat="1" ht="12" hidden="1">
      <c r="A61" s="34"/>
      <c r="B61" s="40"/>
      <c r="C61" s="34"/>
      <c r="D61" s="157" t="s">
        <v>48</v>
      </c>
      <c r="E61" s="158"/>
      <c r="F61" s="159" t="s">
        <v>49</v>
      </c>
      <c r="G61" s="157" t="s">
        <v>48</v>
      </c>
      <c r="H61" s="158"/>
      <c r="I61" s="158"/>
      <c r="J61" s="160" t="s">
        <v>49</v>
      </c>
      <c r="K61" s="158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1:31" s="2" customFormat="1" ht="12" hidden="1">
      <c r="A65" s="34"/>
      <c r="B65" s="40"/>
      <c r="C65" s="34"/>
      <c r="D65" s="155" t="s">
        <v>50</v>
      </c>
      <c r="E65" s="161"/>
      <c r="F65" s="161"/>
      <c r="G65" s="155" t="s">
        <v>51</v>
      </c>
      <c r="H65" s="161"/>
      <c r="I65" s="161"/>
      <c r="J65" s="161"/>
      <c r="K65" s="161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1:31" s="2" customFormat="1" ht="12" hidden="1">
      <c r="A76" s="34"/>
      <c r="B76" s="40"/>
      <c r="C76" s="34"/>
      <c r="D76" s="157" t="s">
        <v>48</v>
      </c>
      <c r="E76" s="158"/>
      <c r="F76" s="159" t="s">
        <v>49</v>
      </c>
      <c r="G76" s="157" t="s">
        <v>48</v>
      </c>
      <c r="H76" s="158"/>
      <c r="I76" s="158"/>
      <c r="J76" s="160" t="s">
        <v>49</v>
      </c>
      <c r="K76" s="158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87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66" t="str">
        <f>E7</f>
        <v>DZR-R-interier-22092021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85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2" t="str">
        <f>E9</f>
        <v>7 - 1 - SO 01 - interiery - vybavení II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28" t="s">
        <v>22</v>
      </c>
      <c r="J89" s="75" t="str">
        <f>IF(J12="","",J12)</f>
        <v>20. 7. 2022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28" t="s">
        <v>29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31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7" t="s">
        <v>88</v>
      </c>
      <c r="D94" s="168"/>
      <c r="E94" s="168"/>
      <c r="F94" s="168"/>
      <c r="G94" s="168"/>
      <c r="H94" s="168"/>
      <c r="I94" s="168"/>
      <c r="J94" s="169" t="s">
        <v>89</v>
      </c>
      <c r="K94" s="168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70" t="s">
        <v>90</v>
      </c>
      <c r="D96" s="36"/>
      <c r="E96" s="36"/>
      <c r="F96" s="36"/>
      <c r="G96" s="36"/>
      <c r="H96" s="36"/>
      <c r="I96" s="36"/>
      <c r="J96" s="106">
        <f>J117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91</v>
      </c>
    </row>
    <row r="97" spans="1:31" s="9" customFormat="1" ht="24.95" customHeight="1">
      <c r="A97" s="9"/>
      <c r="B97" s="171"/>
      <c r="C97" s="172"/>
      <c r="D97" s="173" t="s">
        <v>92</v>
      </c>
      <c r="E97" s="174"/>
      <c r="F97" s="174"/>
      <c r="G97" s="174"/>
      <c r="H97" s="174"/>
      <c r="I97" s="174"/>
      <c r="J97" s="175">
        <f>J118</f>
        <v>0</v>
      </c>
      <c r="K97" s="172"/>
      <c r="L97" s="17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19" t="s">
        <v>93</v>
      </c>
      <c r="D104" s="36"/>
      <c r="E104" s="36"/>
      <c r="F104" s="36"/>
      <c r="G104" s="36"/>
      <c r="H104" s="36"/>
      <c r="I104" s="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8" t="s">
        <v>16</v>
      </c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166" t="str">
        <f>E7</f>
        <v>DZR-R-interier-22092021</v>
      </c>
      <c r="F107" s="28"/>
      <c r="G107" s="28"/>
      <c r="H107" s="28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85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2" t="str">
        <f>E9</f>
        <v>7 - 1 - SO 01 - interiery - vybavení II</v>
      </c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F12</f>
        <v xml:space="preserve"> </v>
      </c>
      <c r="G111" s="36"/>
      <c r="H111" s="36"/>
      <c r="I111" s="28" t="s">
        <v>22</v>
      </c>
      <c r="J111" s="75" t="str">
        <f>IF(J12="","",J12)</f>
        <v>20. 7. 2022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E15</f>
        <v xml:space="preserve"> </v>
      </c>
      <c r="G113" s="36"/>
      <c r="H113" s="36"/>
      <c r="I113" s="28" t="s">
        <v>29</v>
      </c>
      <c r="J113" s="32" t="str">
        <f>E21</f>
        <v xml:space="preserve"> 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27</v>
      </c>
      <c r="D114" s="36"/>
      <c r="E114" s="36"/>
      <c r="F114" s="23" t="str">
        <f>IF(E18="","",E18)</f>
        <v>Vyplň údaj</v>
      </c>
      <c r="G114" s="36"/>
      <c r="H114" s="36"/>
      <c r="I114" s="28" t="s">
        <v>31</v>
      </c>
      <c r="J114" s="32" t="str">
        <f>E24</f>
        <v xml:space="preserve"> 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77"/>
      <c r="B116" s="178"/>
      <c r="C116" s="179" t="s">
        <v>94</v>
      </c>
      <c r="D116" s="180" t="s">
        <v>58</v>
      </c>
      <c r="E116" s="180" t="s">
        <v>54</v>
      </c>
      <c r="F116" s="180" t="s">
        <v>55</v>
      </c>
      <c r="G116" s="180" t="s">
        <v>95</v>
      </c>
      <c r="H116" s="180" t="s">
        <v>96</v>
      </c>
      <c r="I116" s="180" t="s">
        <v>97</v>
      </c>
      <c r="J116" s="180" t="s">
        <v>89</v>
      </c>
      <c r="K116" s="181" t="s">
        <v>98</v>
      </c>
      <c r="L116" s="182"/>
      <c r="M116" s="96" t="s">
        <v>1</v>
      </c>
      <c r="N116" s="97" t="s">
        <v>37</v>
      </c>
      <c r="O116" s="97" t="s">
        <v>99</v>
      </c>
      <c r="P116" s="97" t="s">
        <v>100</v>
      </c>
      <c r="Q116" s="97" t="s">
        <v>101</v>
      </c>
      <c r="R116" s="97" t="s">
        <v>102</v>
      </c>
      <c r="S116" s="97" t="s">
        <v>103</v>
      </c>
      <c r="T116" s="98" t="s">
        <v>104</v>
      </c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</row>
    <row r="117" spans="1:63" s="2" customFormat="1" ht="22.8" customHeight="1">
      <c r="A117" s="34"/>
      <c r="B117" s="35"/>
      <c r="C117" s="103" t="s">
        <v>105</v>
      </c>
      <c r="D117" s="36"/>
      <c r="E117" s="36"/>
      <c r="F117" s="36"/>
      <c r="G117" s="36"/>
      <c r="H117" s="36"/>
      <c r="I117" s="36"/>
      <c r="J117" s="183">
        <f>BK117</f>
        <v>0</v>
      </c>
      <c r="K117" s="36"/>
      <c r="L117" s="40"/>
      <c r="M117" s="99"/>
      <c r="N117" s="184"/>
      <c r="O117" s="100"/>
      <c r="P117" s="185">
        <f>P118</f>
        <v>0</v>
      </c>
      <c r="Q117" s="100"/>
      <c r="R117" s="185">
        <f>R118</f>
        <v>0</v>
      </c>
      <c r="S117" s="100"/>
      <c r="T117" s="186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72</v>
      </c>
      <c r="AU117" s="13" t="s">
        <v>91</v>
      </c>
      <c r="BK117" s="187">
        <f>BK118</f>
        <v>0</v>
      </c>
    </row>
    <row r="118" spans="1:63" s="11" customFormat="1" ht="25.9" customHeight="1">
      <c r="A118" s="11"/>
      <c r="B118" s="188"/>
      <c r="C118" s="189"/>
      <c r="D118" s="190" t="s">
        <v>72</v>
      </c>
      <c r="E118" s="191" t="s">
        <v>106</v>
      </c>
      <c r="F118" s="191" t="s">
        <v>107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P119</f>
        <v>0</v>
      </c>
      <c r="Q118" s="196"/>
      <c r="R118" s="197">
        <f>R119</f>
        <v>0</v>
      </c>
      <c r="S118" s="196"/>
      <c r="T118" s="198">
        <f>T119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99" t="s">
        <v>81</v>
      </c>
      <c r="AT118" s="200" t="s">
        <v>72</v>
      </c>
      <c r="AU118" s="200" t="s">
        <v>73</v>
      </c>
      <c r="AY118" s="199" t="s">
        <v>108</v>
      </c>
      <c r="BK118" s="201">
        <f>BK119</f>
        <v>0</v>
      </c>
    </row>
    <row r="119" spans="1:65" s="2" customFormat="1" ht="16.5" customHeight="1">
      <c r="A119" s="34"/>
      <c r="B119" s="35"/>
      <c r="C119" s="202" t="s">
        <v>81</v>
      </c>
      <c r="D119" s="202" t="s">
        <v>109</v>
      </c>
      <c r="E119" s="203" t="s">
        <v>110</v>
      </c>
      <c r="F119" s="204" t="s">
        <v>111</v>
      </c>
      <c r="G119" s="205" t="s">
        <v>112</v>
      </c>
      <c r="H119" s="206">
        <v>42</v>
      </c>
      <c r="I119" s="207"/>
      <c r="J119" s="208">
        <f>ROUND(I119*H119,2)</f>
        <v>0</v>
      </c>
      <c r="K119" s="204" t="s">
        <v>1</v>
      </c>
      <c r="L119" s="40"/>
      <c r="M119" s="209" t="s">
        <v>1</v>
      </c>
      <c r="N119" s="210" t="s">
        <v>38</v>
      </c>
      <c r="O119" s="211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4" t="s">
        <v>113</v>
      </c>
      <c r="AT119" s="214" t="s">
        <v>109</v>
      </c>
      <c r="AU119" s="214" t="s">
        <v>81</v>
      </c>
      <c r="AY119" s="13" t="s">
        <v>108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3" t="s">
        <v>81</v>
      </c>
      <c r="BK119" s="215">
        <f>ROUND(I119*H119,2)</f>
        <v>0</v>
      </c>
      <c r="BL119" s="13" t="s">
        <v>113</v>
      </c>
      <c r="BM119" s="214" t="s">
        <v>114</v>
      </c>
    </row>
    <row r="120" spans="1:31" s="2" customFormat="1" ht="6.95" customHeight="1">
      <c r="A120" s="34"/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40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František</dc:creator>
  <cp:keywords/>
  <dc:description/>
  <cp:lastModifiedBy>Bažant František</cp:lastModifiedBy>
  <dcterms:created xsi:type="dcterms:W3CDTF">2022-07-20T08:13:54Z</dcterms:created>
  <dcterms:modified xsi:type="dcterms:W3CDTF">2022-07-20T08:14:00Z</dcterms:modified>
  <cp:category/>
  <cp:version/>
  <cp:contentType/>
  <cp:contentStatus/>
</cp:coreProperties>
</file>