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 activeTab="1"/>
  </bookViews>
  <sheets>
    <sheet name="Rekapitulace" sheetId="3" r:id="rId1"/>
    <sheet name="Rozpočet" sheetId="2" r:id="rId2"/>
    <sheet name="Parametry" sheetId="1" r:id="rId3"/>
  </sheets>
  <definedNames>
    <definedName name="_xlnm.Print_Titles" localSheetId="1">Rozpočet!$1:$1</definedName>
    <definedName name="_xlnm.Print_Area" localSheetId="2">Parametry!$A$1:$B$33</definedName>
    <definedName name="_xlnm.Print_Area" localSheetId="0">Rekapitulace!$A$1:$C$33</definedName>
    <definedName name="_xlnm.Print_Area" localSheetId="1">Rozpočet!$A$1:$J$109</definedName>
  </definedNames>
  <calcPr calcId="145621"/>
</workbook>
</file>

<file path=xl/calcChain.xml><?xml version="1.0" encoding="utf-8"?>
<calcChain xmlns="http://schemas.openxmlformats.org/spreadsheetml/2006/main">
  <c r="B33" i="3" l="1"/>
  <c r="C26" i="3"/>
  <c r="B26" i="3"/>
  <c r="B12" i="3"/>
  <c r="C11" i="3"/>
  <c r="C10" i="3"/>
  <c r="C9" i="3"/>
  <c r="B7" i="3"/>
  <c r="C4" i="3"/>
  <c r="B4" i="3"/>
  <c r="B3" i="3"/>
  <c r="I108" i="2"/>
  <c r="I107" i="2"/>
  <c r="H107" i="2"/>
  <c r="J107" i="2" s="1"/>
  <c r="F107" i="2"/>
  <c r="I106" i="2"/>
  <c r="H106" i="2"/>
  <c r="J106" i="2" s="1"/>
  <c r="F106" i="2"/>
  <c r="I105" i="2"/>
  <c r="H105" i="2"/>
  <c r="J105" i="2" s="1"/>
  <c r="F105" i="2"/>
  <c r="I104" i="2"/>
  <c r="H104" i="2"/>
  <c r="J104" i="2" s="1"/>
  <c r="F104" i="2"/>
  <c r="I103" i="2"/>
  <c r="H103" i="2"/>
  <c r="J103" i="2" s="1"/>
  <c r="F103" i="2"/>
  <c r="I101" i="2"/>
  <c r="H101" i="2"/>
  <c r="J101" i="2" s="1"/>
  <c r="F101" i="2"/>
  <c r="I100" i="2"/>
  <c r="H100" i="2"/>
  <c r="J100" i="2" s="1"/>
  <c r="F100" i="2"/>
  <c r="I99" i="2"/>
  <c r="H99" i="2"/>
  <c r="J99" i="2" s="1"/>
  <c r="F99" i="2"/>
  <c r="I97" i="2"/>
  <c r="H97" i="2"/>
  <c r="J97" i="2" s="1"/>
  <c r="F97" i="2"/>
  <c r="I96" i="2"/>
  <c r="H96" i="2"/>
  <c r="J96" i="2" s="1"/>
  <c r="F96" i="2"/>
  <c r="I94" i="2"/>
  <c r="H94" i="2"/>
  <c r="J94" i="2" s="1"/>
  <c r="F94" i="2"/>
  <c r="I93" i="2"/>
  <c r="H93" i="2"/>
  <c r="J93" i="2" s="1"/>
  <c r="F93" i="2"/>
  <c r="I92" i="2"/>
  <c r="H92" i="2"/>
  <c r="J92" i="2" s="1"/>
  <c r="F92" i="2"/>
  <c r="I91" i="2"/>
  <c r="H91" i="2"/>
  <c r="J91" i="2" s="1"/>
  <c r="F91" i="2"/>
  <c r="I90" i="2"/>
  <c r="H90" i="2"/>
  <c r="F90" i="2"/>
  <c r="J90" i="2" s="1"/>
  <c r="I89" i="2"/>
  <c r="H89" i="2"/>
  <c r="F89" i="2"/>
  <c r="J89" i="2" s="1"/>
  <c r="I88" i="2"/>
  <c r="H88" i="2"/>
  <c r="F88" i="2"/>
  <c r="I87" i="2"/>
  <c r="H87" i="2"/>
  <c r="F87" i="2"/>
  <c r="J87" i="2" s="1"/>
  <c r="I86" i="2"/>
  <c r="H86" i="2"/>
  <c r="J86" i="2" s="1"/>
  <c r="F86" i="2"/>
  <c r="F84" i="2"/>
  <c r="I83" i="2"/>
  <c r="H83" i="2"/>
  <c r="J83" i="2" s="1"/>
  <c r="J84" i="2" s="1"/>
  <c r="F83" i="2"/>
  <c r="I81" i="2"/>
  <c r="H81" i="2"/>
  <c r="F81" i="2"/>
  <c r="J81" i="2" s="1"/>
  <c r="I80" i="2"/>
  <c r="H80" i="2"/>
  <c r="F80" i="2"/>
  <c r="J79" i="2"/>
  <c r="I79" i="2"/>
  <c r="H79" i="2"/>
  <c r="F79" i="2"/>
  <c r="J78" i="2"/>
  <c r="I78" i="2"/>
  <c r="H78" i="2"/>
  <c r="F78" i="2"/>
  <c r="I77" i="2"/>
  <c r="H77" i="2"/>
  <c r="J77" i="2" s="1"/>
  <c r="F77" i="2"/>
  <c r="I76" i="2"/>
  <c r="H76" i="2"/>
  <c r="F76" i="2"/>
  <c r="I75" i="2"/>
  <c r="H75" i="2"/>
  <c r="F75" i="2"/>
  <c r="I74" i="2"/>
  <c r="H74" i="2"/>
  <c r="J74" i="2" s="1"/>
  <c r="F74" i="2"/>
  <c r="I73" i="2"/>
  <c r="H73" i="2"/>
  <c r="F73" i="2"/>
  <c r="J73" i="2" s="1"/>
  <c r="J72" i="2"/>
  <c r="I72" i="2"/>
  <c r="H72" i="2"/>
  <c r="F72" i="2"/>
  <c r="I71" i="2"/>
  <c r="H71" i="2"/>
  <c r="F71" i="2"/>
  <c r="I69" i="2"/>
  <c r="H69" i="2"/>
  <c r="F69" i="2"/>
  <c r="J69" i="2" s="1"/>
  <c r="I68" i="2"/>
  <c r="H68" i="2"/>
  <c r="J68" i="2" s="1"/>
  <c r="F68" i="2"/>
  <c r="I67" i="2"/>
  <c r="H67" i="2"/>
  <c r="J67" i="2" s="1"/>
  <c r="F67" i="2"/>
  <c r="I66" i="2"/>
  <c r="H66" i="2"/>
  <c r="F66" i="2"/>
  <c r="J66" i="2" s="1"/>
  <c r="I65" i="2"/>
  <c r="H65" i="2"/>
  <c r="F65" i="2"/>
  <c r="J65" i="2" s="1"/>
  <c r="I64" i="2"/>
  <c r="H64" i="2"/>
  <c r="F64" i="2"/>
  <c r="I63" i="2"/>
  <c r="H63" i="2"/>
  <c r="F63" i="2"/>
  <c r="I61" i="2"/>
  <c r="H61" i="2"/>
  <c r="F61" i="2"/>
  <c r="I60" i="2"/>
  <c r="H60" i="2"/>
  <c r="J60" i="2" s="1"/>
  <c r="F60" i="2"/>
  <c r="I59" i="2"/>
  <c r="H59" i="2"/>
  <c r="F59" i="2"/>
  <c r="J59" i="2" s="1"/>
  <c r="J58" i="2"/>
  <c r="I58" i="2"/>
  <c r="H58" i="2"/>
  <c r="F58" i="2"/>
  <c r="I57" i="2"/>
  <c r="H57" i="2"/>
  <c r="F57" i="2"/>
  <c r="J56" i="2"/>
  <c r="I56" i="2"/>
  <c r="H56" i="2"/>
  <c r="F56" i="2"/>
  <c r="I55" i="2"/>
  <c r="H55" i="2"/>
  <c r="J55" i="2" s="1"/>
  <c r="F55" i="2"/>
  <c r="I54" i="2"/>
  <c r="H54" i="2"/>
  <c r="F54" i="2"/>
  <c r="I53" i="2"/>
  <c r="H53" i="2"/>
  <c r="F53" i="2"/>
  <c r="J53" i="2" s="1"/>
  <c r="I52" i="2"/>
  <c r="H52" i="2"/>
  <c r="F52" i="2"/>
  <c r="J52" i="2" s="1"/>
  <c r="I51" i="2"/>
  <c r="H51" i="2"/>
  <c r="F51" i="2"/>
  <c r="I50" i="2"/>
  <c r="H50" i="2"/>
  <c r="F50" i="2"/>
  <c r="I49" i="2"/>
  <c r="H49" i="2"/>
  <c r="J49" i="2" s="1"/>
  <c r="F49" i="2"/>
  <c r="I47" i="2"/>
  <c r="H47" i="2"/>
  <c r="F47" i="2"/>
  <c r="J47" i="2" s="1"/>
  <c r="I46" i="2"/>
  <c r="H46" i="2"/>
  <c r="F46" i="2"/>
  <c r="J46" i="2" s="1"/>
  <c r="I45" i="2"/>
  <c r="H45" i="2"/>
  <c r="F45" i="2"/>
  <c r="I44" i="2"/>
  <c r="H44" i="2"/>
  <c r="F44" i="2"/>
  <c r="J42" i="2"/>
  <c r="I42" i="2"/>
  <c r="H42" i="2"/>
  <c r="F42" i="2"/>
  <c r="I41" i="2"/>
  <c r="H41" i="2"/>
  <c r="F41" i="2"/>
  <c r="J41" i="2" s="1"/>
  <c r="I40" i="2"/>
  <c r="H40" i="2"/>
  <c r="F40" i="2"/>
  <c r="J40" i="2" s="1"/>
  <c r="I39" i="2"/>
  <c r="H39" i="2"/>
  <c r="J39" i="2" s="1"/>
  <c r="F39" i="2"/>
  <c r="I38" i="2"/>
  <c r="H38" i="2"/>
  <c r="J38" i="2" s="1"/>
  <c r="F38" i="2"/>
  <c r="J36" i="2"/>
  <c r="I36" i="2"/>
  <c r="H36" i="2"/>
  <c r="F36" i="2"/>
  <c r="I35" i="2"/>
  <c r="H35" i="2"/>
  <c r="F35" i="2"/>
  <c r="J35" i="2" s="1"/>
  <c r="I32" i="2"/>
  <c r="H32" i="2"/>
  <c r="F32" i="2"/>
  <c r="J32" i="2" s="1"/>
  <c r="I31" i="2"/>
  <c r="H31" i="2"/>
  <c r="F31" i="2"/>
  <c r="J31" i="2" s="1"/>
  <c r="I29" i="2"/>
  <c r="H29" i="2"/>
  <c r="F29" i="2"/>
  <c r="J29" i="2" s="1"/>
  <c r="I27" i="2"/>
  <c r="H27" i="2"/>
  <c r="J27" i="2" s="1"/>
  <c r="F27" i="2"/>
  <c r="I26" i="2"/>
  <c r="H26" i="2"/>
  <c r="F26" i="2"/>
  <c r="I25" i="2"/>
  <c r="H25" i="2"/>
  <c r="F25" i="2"/>
  <c r="I24" i="2"/>
  <c r="H24" i="2"/>
  <c r="F24" i="2"/>
  <c r="J24" i="2" s="1"/>
  <c r="I22" i="2"/>
  <c r="H22" i="2"/>
  <c r="F22" i="2"/>
  <c r="J22" i="2" s="1"/>
  <c r="I21" i="2"/>
  <c r="H21" i="2"/>
  <c r="F21" i="2"/>
  <c r="J19" i="2"/>
  <c r="I19" i="2"/>
  <c r="H19" i="2"/>
  <c r="F19" i="2"/>
  <c r="I16" i="2"/>
  <c r="H16" i="2"/>
  <c r="J16" i="2" s="1"/>
  <c r="F16" i="2"/>
  <c r="I15" i="2"/>
  <c r="H15" i="2"/>
  <c r="F15" i="2"/>
  <c r="J14" i="2"/>
  <c r="I14" i="2"/>
  <c r="H14" i="2"/>
  <c r="F14" i="2"/>
  <c r="I12" i="2"/>
  <c r="H12" i="2"/>
  <c r="F12" i="2"/>
  <c r="J12" i="2" s="1"/>
  <c r="I11" i="2"/>
  <c r="H11" i="2"/>
  <c r="F11" i="2"/>
  <c r="J11" i="2" s="1"/>
  <c r="J10" i="2"/>
  <c r="I10" i="2"/>
  <c r="H10" i="2"/>
  <c r="F10" i="2"/>
  <c r="I9" i="2"/>
  <c r="H9" i="2"/>
  <c r="F9" i="2"/>
  <c r="J8" i="2"/>
  <c r="I8" i="2"/>
  <c r="H8" i="2"/>
  <c r="F8" i="2"/>
  <c r="I7" i="2"/>
  <c r="H7" i="2"/>
  <c r="F7" i="2"/>
  <c r="I5" i="2"/>
  <c r="H5" i="2"/>
  <c r="F5" i="2"/>
  <c r="J5" i="2" s="1"/>
  <c r="J88" i="2" l="1"/>
  <c r="H84" i="2"/>
  <c r="C33" i="3" s="1"/>
  <c r="J80" i="2"/>
  <c r="J76" i="2"/>
  <c r="J75" i="2"/>
  <c r="J71" i="2"/>
  <c r="J64" i="2"/>
  <c r="J63" i="2"/>
  <c r="J61" i="2"/>
  <c r="J57" i="2"/>
  <c r="J54" i="2"/>
  <c r="J51" i="2"/>
  <c r="J50" i="2"/>
  <c r="J45" i="2"/>
  <c r="J44" i="2"/>
  <c r="J26" i="2"/>
  <c r="J25" i="2"/>
  <c r="J21" i="2"/>
  <c r="H109" i="2"/>
  <c r="C32" i="3" s="1"/>
  <c r="J15" i="2"/>
  <c r="J9" i="2"/>
  <c r="J7" i="2"/>
  <c r="M1" i="2"/>
  <c r="M2" i="2" s="1"/>
  <c r="M3" i="2" s="1"/>
  <c r="F108" i="2" s="1"/>
  <c r="J108" i="2" s="1"/>
  <c r="J109" i="2" l="1"/>
  <c r="C6" i="3"/>
  <c r="F109" i="2"/>
  <c r="B32" i="3" s="1"/>
  <c r="C5" i="3" l="1"/>
  <c r="C8" i="3" s="1"/>
  <c r="C7" i="3" l="1"/>
  <c r="C15" i="3" s="1"/>
  <c r="C12" i="3" l="1"/>
  <c r="C19" i="3" s="1"/>
  <c r="C13" i="3" l="1"/>
  <c r="C14" i="3"/>
  <c r="C16" i="3" l="1"/>
  <c r="C22" i="3" s="1"/>
  <c r="C20" i="3" l="1"/>
  <c r="C21" i="3" s="1"/>
  <c r="C24" i="3" s="1"/>
  <c r="B25" i="3" l="1"/>
  <c r="C25" i="3" s="1"/>
  <c r="C27" i="3" s="1"/>
  <c r="C30" i="3"/>
  <c r="C29" i="3"/>
</calcChain>
</file>

<file path=xl/sharedStrings.xml><?xml version="1.0" encoding="utf-8"?>
<sst xmlns="http://schemas.openxmlformats.org/spreadsheetml/2006/main" count="440" uniqueCount="272">
  <si>
    <t>Název</t>
  </si>
  <si>
    <t>Hodnota</t>
  </si>
  <si>
    <t>Nadpis rekapitulace</t>
  </si>
  <si>
    <t>Seznam prací a dodávek elektrotechnických zařízení</t>
  </si>
  <si>
    <t>Akce</t>
  </si>
  <si>
    <t>ZŠ Na Stráni, Děčín</t>
  </si>
  <si>
    <t>Projekt</t>
  </si>
  <si>
    <t>Elektroinstalace část "C"</t>
  </si>
  <si>
    <t>Investor</t>
  </si>
  <si>
    <t>město Děčín</t>
  </si>
  <si>
    <t>Z. č.</t>
  </si>
  <si>
    <t>2243</t>
  </si>
  <si>
    <t>A. č.</t>
  </si>
  <si>
    <t/>
  </si>
  <si>
    <t>Smlouva</t>
  </si>
  <si>
    <t>Vypracoval</t>
  </si>
  <si>
    <t>Moravanský</t>
  </si>
  <si>
    <t>Kontroloval</t>
  </si>
  <si>
    <t>Datum</t>
  </si>
  <si>
    <t>17.6.2022</t>
  </si>
  <si>
    <t>Zpracovatel</t>
  </si>
  <si>
    <t>CÚ</t>
  </si>
  <si>
    <t>JKSO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</si>
  <si>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</si>
  <si>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</si>
  <si>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</si>
  <si>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</si>
  <si>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</si>
  <si>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</si>
  <si>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</si>
  <si>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</si>
  <si>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</si>
  <si>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</si>
  <si>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</si>
  <si>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</si>
  <si>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</si>
  <si>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</si>
  <si>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3,25</t>
  </si>
  <si>
    <t>Rezerva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</si>
  <si>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</si>
  <si>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</si>
  <si>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</si>
  <si>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</si>
  <si>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</si>
  <si>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</si>
  <si>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</si>
  <si>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</si>
  <si>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</si>
  <si>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</si>
  <si>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</si>
  <si>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</si>
  <si>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</si>
  <si>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</si>
  <si>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</si>
  <si>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</si>
  <si>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</si>
  <si>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</si>
  <si>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</si>
  <si>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</si>
  <si>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</si>
  <si>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</si>
  <si>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ŠIKMÉ PLOŠINY</t>
  </si>
  <si>
    <t>Rozváděč RH - úprava</t>
  </si>
  <si>
    <t>1</t>
  </si>
  <si>
    <t>Jistič B10/1</t>
  </si>
  <si>
    <t>ks</t>
  </si>
  <si>
    <t>Vstup</t>
  </si>
  <si>
    <t>2</t>
  </si>
  <si>
    <t>Terminál-dveřní čtečka</t>
  </si>
  <si>
    <t>3</t>
  </si>
  <si>
    <t>Čtečka čipů k PC</t>
  </si>
  <si>
    <t>4</t>
  </si>
  <si>
    <t>Konfigurace systému</t>
  </si>
  <si>
    <t>5</t>
  </si>
  <si>
    <t>Školení a podpora</t>
  </si>
  <si>
    <t>6</t>
  </si>
  <si>
    <t>RFID čip</t>
  </si>
  <si>
    <t>7</t>
  </si>
  <si>
    <t>Elektrický zámek 12V</t>
  </si>
  <si>
    <t>Kabely</t>
  </si>
  <si>
    <t>8</t>
  </si>
  <si>
    <t>CYKY-J 3x1.5</t>
  </si>
  <si>
    <t>m</t>
  </si>
  <si>
    <t>9</t>
  </si>
  <si>
    <t>Datový kabel LSOH UTP cat 5e</t>
  </si>
  <si>
    <t>10</t>
  </si>
  <si>
    <t>Konektor RJ45</t>
  </si>
  <si>
    <t>BEZBARIEROVÉ WC</t>
  </si>
  <si>
    <t>Nouzová signalizace 398/2009</t>
  </si>
  <si>
    <t>11</t>
  </si>
  <si>
    <t>Sada pro nouzovou signalizaci, kompletní dodávka</t>
  </si>
  <si>
    <t>Osvětlení</t>
  </si>
  <si>
    <t>12</t>
  </si>
  <si>
    <t>D - LENTIL IP44 3450/840 32W</t>
  </si>
  <si>
    <t>13</t>
  </si>
  <si>
    <t>NO - HALM EXIT 1,6W, 1h, piktogram</t>
  </si>
  <si>
    <t>Instalační materiál</t>
  </si>
  <si>
    <t>14</t>
  </si>
  <si>
    <t>Spínač jednopólový; řazení 1</t>
  </si>
  <si>
    <t>Automatické pohybové čidlo</t>
  </si>
  <si>
    <t>16</t>
  </si>
  <si>
    <t>Ventilátor s doběhem 230V</t>
  </si>
  <si>
    <t>17</t>
  </si>
  <si>
    <t>Průtokový ohřívač pod umyvadlo</t>
  </si>
  <si>
    <t>Rozváděč R12 - úprava</t>
  </si>
  <si>
    <t>18</t>
  </si>
  <si>
    <t>16B-1N-030AC Proudový chránič s nadproudovou ochranou</t>
  </si>
  <si>
    <t>19</t>
  </si>
  <si>
    <t>20</t>
  </si>
  <si>
    <t>CYKY-J 3x2.5</t>
  </si>
  <si>
    <t>ODBORNÁ UČEBNA FYZIKY</t>
  </si>
  <si>
    <t>Rozváděč R15 - úprava</t>
  </si>
  <si>
    <t>Jistič C25/3</t>
  </si>
  <si>
    <t>22</t>
  </si>
  <si>
    <t>Jistič C16/1</t>
  </si>
  <si>
    <t>Rozváděč R15.1</t>
  </si>
  <si>
    <t>23</t>
  </si>
  <si>
    <t>Rozváděč oceloplastový 28M zapuštěný, IP30, Svorka PE+N, DIN, kryty, plechové dveře, kompletný</t>
  </si>
  <si>
    <t>24</t>
  </si>
  <si>
    <t>Hlavní vypínač 40A/3</t>
  </si>
  <si>
    <t>25</t>
  </si>
  <si>
    <t>10C-1N-030A Proudový chránič s nadproudovou ochranou, In 10 A, Ue AC 230 V, charakteristika C, Idn 30 mA, 1+N-pól, šířka 1 modul, Icn 6 kA, typ A</t>
  </si>
  <si>
    <t>26</t>
  </si>
  <si>
    <t>16C-1N-030A Proudový chránič s nadproudovou ochranou, In 10 A, Ue AC 230 V, charakteristika C, Idn 30 mA, 1+N-pól, šířka 1 modul, Icn 6 kA, typ A</t>
  </si>
  <si>
    <t>27</t>
  </si>
  <si>
    <t>Jistič 20C-3</t>
  </si>
  <si>
    <t>28</t>
  </si>
  <si>
    <t>A - ZCLED3G54L840/Flat 250-Mikro-C 54W, 4000K, CRI&gt;80 stmívání DALI</t>
  </si>
  <si>
    <t>29</t>
  </si>
  <si>
    <t>A - ZCLED3G54L840/Flat 250-Mikro-C 54W, 4000K, CRI&gt;80, stmívání DALI nouzový modul 1h</t>
  </si>
  <si>
    <t>30</t>
  </si>
  <si>
    <t>B - ZCLED3G32L840/ASHR Asymetr 32W</t>
  </si>
  <si>
    <t>31</t>
  </si>
  <si>
    <t>32</t>
  </si>
  <si>
    <t>Zásuvka jednonásobná, s ochranným kolíkem; 2P+PE</t>
  </si>
  <si>
    <t>33</t>
  </si>
  <si>
    <t>Dvojzásuvka jednonásobná, s ochranným kolíkem; 2P+PE</t>
  </si>
  <si>
    <t>34</t>
  </si>
  <si>
    <t>SVD-335-1N-AS Svodič přepětí</t>
  </si>
  <si>
    <t>35</t>
  </si>
  <si>
    <t>Přístrojová krabice</t>
  </si>
  <si>
    <t>36</t>
  </si>
  <si>
    <t>37</t>
  </si>
  <si>
    <t>čidlo QBM220-240 LI/PD HB CI DALI EASYFIT Bluetooth switch</t>
  </si>
  <si>
    <t>38</t>
  </si>
  <si>
    <t>Ovládací prvek DALI EASYFIT EWSDB</t>
  </si>
  <si>
    <t>39</t>
  </si>
  <si>
    <t>Podlahová krabice vybavená zásuvkami 3x 230V, 2x DAT</t>
  </si>
  <si>
    <t>40</t>
  </si>
  <si>
    <t>Ohebná hadice PVC 25</t>
  </si>
  <si>
    <t>41</t>
  </si>
  <si>
    <t>Ohebná hadice PVC 40</t>
  </si>
  <si>
    <t>42</t>
  </si>
  <si>
    <t>Dvojkomorový kabelový žlab do podlahy 150x38</t>
  </si>
  <si>
    <t>43</t>
  </si>
  <si>
    <t>Spínač rolety</t>
  </si>
  <si>
    <t>44</t>
  </si>
  <si>
    <t>Reléový box</t>
  </si>
  <si>
    <t>Slaboproudy</t>
  </si>
  <si>
    <t>45</t>
  </si>
  <si>
    <t>Dvojzásuvka datová RJ45</t>
  </si>
  <si>
    <t>46</t>
  </si>
  <si>
    <t>WIFI AP</t>
  </si>
  <si>
    <t>47</t>
  </si>
  <si>
    <t>HDMI zásuvka</t>
  </si>
  <si>
    <t>48</t>
  </si>
  <si>
    <t>HDMI kabel 30m</t>
  </si>
  <si>
    <t>49</t>
  </si>
  <si>
    <t>Kabelová chránička pro HDMI kabel</t>
  </si>
  <si>
    <t>50</t>
  </si>
  <si>
    <t>51</t>
  </si>
  <si>
    <t>Datový kabel LSOH cat 6</t>
  </si>
  <si>
    <t>Kabely silové</t>
  </si>
  <si>
    <t>52</t>
  </si>
  <si>
    <t>CYKY-J 5x6</t>
  </si>
  <si>
    <t>53</t>
  </si>
  <si>
    <t>CYKY-J 5x4</t>
  </si>
  <si>
    <t>54</t>
  </si>
  <si>
    <t>55</t>
  </si>
  <si>
    <t>56</t>
  </si>
  <si>
    <t>CYKY-J 5x1.5</t>
  </si>
  <si>
    <t>57</t>
  </si>
  <si>
    <t>CYKY-J 5x2.5</t>
  </si>
  <si>
    <t>58</t>
  </si>
  <si>
    <t>CYKY-O 2x2.5</t>
  </si>
  <si>
    <t>59</t>
  </si>
  <si>
    <t>CYKY-O 3x1.5</t>
  </si>
  <si>
    <t>60</t>
  </si>
  <si>
    <t>H07 Z-K 1x6</t>
  </si>
  <si>
    <t>61</t>
  </si>
  <si>
    <t>H07 Z-K 1x4</t>
  </si>
  <si>
    <t>62</t>
  </si>
  <si>
    <t>H07 Z-K 1x16</t>
  </si>
  <si>
    <t>Demontáže</t>
  </si>
  <si>
    <t>63</t>
  </si>
  <si>
    <t>Demontáž stávajícího zařízení</t>
  </si>
  <si>
    <t>hod</t>
  </si>
  <si>
    <t>Demontáže - celkem</t>
  </si>
  <si>
    <t>Ostatní</t>
  </si>
  <si>
    <t>64</t>
  </si>
  <si>
    <t>Protipožární ucpávka</t>
  </si>
  <si>
    <t>65</t>
  </si>
  <si>
    <t>Drážky pro uložení kabelů</t>
  </si>
  <si>
    <t>66</t>
  </si>
  <si>
    <t>Hrubá výplň kabelových rýh</t>
  </si>
  <si>
    <t>67</t>
  </si>
  <si>
    <t>Jemná omítka kabelových rýh</t>
  </si>
  <si>
    <t>68</t>
  </si>
  <si>
    <t>Začištění ostatních otvorů</t>
  </si>
  <si>
    <t>69</t>
  </si>
  <si>
    <t>Oživení, nastavení, uvedení do provozu</t>
  </si>
  <si>
    <t>70</t>
  </si>
  <si>
    <t>Úklid</t>
  </si>
  <si>
    <t>71</t>
  </si>
  <si>
    <t>Zednické přípomoci</t>
  </si>
  <si>
    <t>72</t>
  </si>
  <si>
    <t>Napojení slaboproudů na stávající datový rozvod</t>
  </si>
  <si>
    <t>Ukončení vodičů izolovaných s označením a zapojením na svorkovnici s otevřením a uzavřením krytu</t>
  </si>
  <si>
    <t>73</t>
  </si>
  <si>
    <t>Silnoproudé kabely komplet</t>
  </si>
  <si>
    <t>74</t>
  </si>
  <si>
    <t>Slaboproudé kabely komplet</t>
  </si>
  <si>
    <t>Zkoušky a prohlídky elektrických rozvodů a zařízení celková prohlídka a vyhotovení revizní zprávy pro objem montážních prací</t>
  </si>
  <si>
    <t>75</t>
  </si>
  <si>
    <t>Revize</t>
  </si>
  <si>
    <t>76</t>
  </si>
  <si>
    <t>Měření osvětlení, protokol</t>
  </si>
  <si>
    <t>77</t>
  </si>
  <si>
    <t>Měření zemních odporů</t>
  </si>
  <si>
    <t>Hodinové zúčtovací sazby</t>
  </si>
  <si>
    <t>78</t>
  </si>
  <si>
    <t>Zabezpečení pracoviště</t>
  </si>
  <si>
    <t>79</t>
  </si>
  <si>
    <t>Napojení na stávající zařízení</t>
  </si>
  <si>
    <t>80</t>
  </si>
  <si>
    <t>Úprava stávajícího rozváděče</t>
  </si>
  <si>
    <t>81</t>
  </si>
  <si>
    <t>Nepředvídatelná práce</t>
  </si>
  <si>
    <t>82</t>
  </si>
  <si>
    <t>Dokumentace skutečného provedení</t>
  </si>
  <si>
    <t>83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</si>
  <si>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</si>
  <si>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</si>
  <si>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</si>
  <si>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</si>
  <si>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</si>
  <si>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</si>
  <si>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</si>
  <si>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</si>
  <si>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</si>
  <si>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</si>
  <si>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</si>
  <si>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</si>
  <si>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</si>
  <si>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</si>
  <si>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</si>
  <si>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</si>
  <si>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</si>
  <si>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</si>
  <si>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</si>
  <si>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</si>
  <si>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3,25% z pravé strany mezisoučtu 2</t>
  </si>
  <si>
    <t>Rezerva 0,00%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</si>
  <si>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</si>
  <si>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</si>
  <si>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</si>
  <si>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</si>
  <si>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</si>
  <si>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</si>
  <si>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</si>
  <si>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</si>
  <si>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 xml:space="preserve"> 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</si>
</sst>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ᬀ摼㰘i☸3_x0008_"/>
      <charset val="238"/>
    </font>
    <font>
      <b/>
      <sz val="11"/>
      <color rgb="FF000000"/>
      <name val="敓潧⁥䥕ᬀ摼㰘i☸3_x0008_"/>
      <charset val="238"/>
    </font>
    <font>
      <b/>
      <sz val="10"/>
      <color rgb="FF000000"/>
      <name val="敓潧⁥䥕ᬀ摼㰘i☸3_x0008_"/>
      <charset val="238"/>
    </font>
    <font>
      <b/>
      <sz val="9"/>
      <color rgb="FF000000"/>
      <name val="敓潧⁥䥕ᬀ摼㰘i☸3_x0008_"/>
      <charset val="238"/>
    </font>
    <font>
      <i/>
      <sz val="10"/>
      <color rgb="FF000000"/>
      <name val="敓潧⁥䥕ᬀ摼㰘i☸3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/>
  </sheetViews>
  <sheetFormatPr defaultRowHeight="15"/>
  <cols>
    <col min="1" max="1" width="35.85546875" style="1" bestFit="1" customWidth="1"/>
    <col min="2" max="2" width="11.28515625" style="10" bestFit="1" customWidth="1"/>
    <col min="3" max="3" width="13.140625" style="10" bestFit="1" customWidth="1"/>
    <col min="6" max="6" width="0" style="9" hidden="1" customWidth="1"/>
  </cols>
  <sheetData>
    <row r="1" spans="1:4">
      <c r="A1" s="2" t="s">
        <v>0</v>
      </c>
      <c r="B1" s="11" t="s">
        <v>243</v>
      </c>
      <c r="C1" s="11" t="s">
        <v>244</v>
      </c>
      <c r="D1" s="3"/>
    </row>
    <row r="2" spans="1:4">
      <c r="A2" s="5" t="s">
        <v>245</v>
      </c>
      <c r="B2" s="17"/>
      <c r="C2" s="17"/>
      <c r="D2" s="3"/>
    </row>
    <row r="3" spans="1:4">
      <c r="A3" s="6" t="s">
        <v>246</v>
      </c>
      <c r="B3" s="15">
        <f>0</f>
        <v>0</v>
      </c>
      <c r="C3" s="15"/>
      <c r="D3" s="3"/>
    </row>
    <row r="4" spans="1:4">
      <c r="A4" s="6" t="s">
        <v>247</v>
      </c>
      <c r="B4" s="15">
        <f>B3 * Parametry!B16 / 100</f>
        <v>0</v>
      </c>
      <c r="C4" s="15">
        <f>B3 * Parametry!B17 / 100</f>
        <v>0</v>
      </c>
      <c r="D4" s="3"/>
    </row>
    <row r="5" spans="1:4">
      <c r="A5" s="6" t="s">
        <v>248</v>
      </c>
      <c r="B5" s="15"/>
      <c r="C5" s="15">
        <f>(Rozpočet!F109) + 0</f>
        <v>0</v>
      </c>
      <c r="D5" s="3"/>
    </row>
    <row r="6" spans="1:4">
      <c r="A6" s="6" t="s">
        <v>249</v>
      </c>
      <c r="B6" s="15"/>
      <c r="C6" s="15">
        <f>0 + (Rozpočet!H109) + 0</f>
        <v>0</v>
      </c>
      <c r="D6" s="3"/>
    </row>
    <row r="7" spans="1:4">
      <c r="A7" s="7" t="s">
        <v>250</v>
      </c>
      <c r="B7" s="16">
        <f>B3 + B4</f>
        <v>0</v>
      </c>
      <c r="C7" s="16">
        <f>C3 + C4 + C5 + C6</f>
        <v>0</v>
      </c>
      <c r="D7" s="3"/>
    </row>
    <row r="8" spans="1:4">
      <c r="A8" s="6" t="s">
        <v>251</v>
      </c>
      <c r="B8" s="15"/>
      <c r="C8" s="15">
        <f>(C5 + C6) * Parametry!B18 / 100</f>
        <v>0</v>
      </c>
      <c r="D8" s="3"/>
    </row>
    <row r="9" spans="1:4">
      <c r="A9" s="6" t="s">
        <v>252</v>
      </c>
      <c r="B9" s="15"/>
      <c r="C9" s="15">
        <f>0 + 0</f>
        <v>0</v>
      </c>
      <c r="D9" s="3"/>
    </row>
    <row r="10" spans="1:4">
      <c r="A10" s="6" t="s">
        <v>253</v>
      </c>
      <c r="B10" s="15"/>
      <c r="C10" s="15">
        <f>0 + 0</f>
        <v>0</v>
      </c>
      <c r="D10" s="3"/>
    </row>
    <row r="11" spans="1:4">
      <c r="A11" s="6" t="s">
        <v>254</v>
      </c>
      <c r="B11" s="15"/>
      <c r="C11" s="15">
        <f>(C9 + C10) * Parametry!B19 / 100</f>
        <v>0</v>
      </c>
      <c r="D11" s="3"/>
    </row>
    <row r="12" spans="1:4">
      <c r="A12" s="7" t="s">
        <v>255</v>
      </c>
      <c r="B12" s="16">
        <f>B7</f>
        <v>0</v>
      </c>
      <c r="C12" s="16">
        <f>C7 + C8 + C9 + C10 + C11</f>
        <v>0</v>
      </c>
      <c r="D12" s="3"/>
    </row>
    <row r="13" spans="1:4">
      <c r="A13" s="6" t="s">
        <v>256</v>
      </c>
      <c r="B13" s="15"/>
      <c r="C13" s="15">
        <f>(B12 + C12) * Parametry!B20 / 100</f>
        <v>0</v>
      </c>
      <c r="D13" s="3"/>
    </row>
    <row r="14" spans="1:4">
      <c r="A14" s="6" t="s">
        <v>257</v>
      </c>
      <c r="B14" s="15"/>
      <c r="C14" s="15">
        <f>(B12 + C12) * Parametry!B21 / 100</f>
        <v>0</v>
      </c>
      <c r="D14" s="3"/>
    </row>
    <row r="15" spans="1:4">
      <c r="A15" s="6" t="s">
        <v>258</v>
      </c>
      <c r="B15" s="15"/>
      <c r="C15" s="15">
        <f>(B7 + C7) * Parametry!B22 / 100</f>
        <v>0</v>
      </c>
      <c r="D15" s="3"/>
    </row>
    <row r="16" spans="1:4">
      <c r="A16" s="5" t="s">
        <v>259</v>
      </c>
      <c r="B16" s="17"/>
      <c r="C16" s="17">
        <f>B12 + C12 + C13 + C14 + C15</f>
        <v>0</v>
      </c>
      <c r="D16" s="3"/>
    </row>
    <row r="17" spans="1:4">
      <c r="A17" s="6" t="s">
        <v>13</v>
      </c>
      <c r="B17" s="15"/>
      <c r="C17" s="15"/>
      <c r="D17" s="3"/>
    </row>
    <row r="18" spans="1:4">
      <c r="A18" s="5" t="s">
        <v>260</v>
      </c>
      <c r="B18" s="17"/>
      <c r="C18" s="17"/>
      <c r="D18" s="3"/>
    </row>
    <row r="19" spans="1:4">
      <c r="A19" s="6" t="s">
        <v>261</v>
      </c>
      <c r="B19" s="15"/>
      <c r="C19" s="15">
        <f>C12 * Parametry!B23 / 100</f>
        <v>0</v>
      </c>
      <c r="D19" s="3"/>
    </row>
    <row r="20" spans="1:4">
      <c r="A20" s="6" t="s">
        <v>262</v>
      </c>
      <c r="B20" s="15"/>
      <c r="C20" s="15">
        <f>C16 * Parametry!B24 / 100</f>
        <v>0</v>
      </c>
      <c r="D20" s="3"/>
    </row>
    <row r="21" spans="1:4">
      <c r="A21" s="5" t="s">
        <v>263</v>
      </c>
      <c r="B21" s="17"/>
      <c r="C21" s="17">
        <f>C19 + C20</f>
        <v>0</v>
      </c>
      <c r="D21" s="3"/>
    </row>
    <row r="22" spans="1:4">
      <c r="A22" s="6" t="s">
        <v>264</v>
      </c>
      <c r="B22" s="15"/>
      <c r="C22" s="15">
        <f>Parametry!B25 * Parametry!B28 * (C16 * Parametry!B27)^Parametry!B26</f>
        <v>0</v>
      </c>
      <c r="D22" s="3"/>
    </row>
    <row r="23" spans="1:4">
      <c r="A23" s="6" t="s">
        <v>13</v>
      </c>
      <c r="B23" s="15"/>
      <c r="C23" s="15"/>
      <c r="D23" s="3"/>
    </row>
    <row r="24" spans="1:4">
      <c r="A24" s="4" t="s">
        <v>265</v>
      </c>
      <c r="B24" s="12"/>
      <c r="C24" s="12">
        <f>C16 + C21 + C22</f>
        <v>0</v>
      </c>
      <c r="D24" s="3"/>
    </row>
    <row r="25" spans="1:4">
      <c r="A25" s="6" t="s">
        <v>266</v>
      </c>
      <c r="B25" s="15">
        <f>(SUM(Rozpočet!F3:F81,Rozpočet!F83,Rozpočet!F85:F108)) + (SUM(Rozpočet!H3:H81,Rozpočet!H83,Rozpočet!H85:H107)) + B4 + C4 + C8 + C11 + C13 + C14 + C15 + C21 + C22</f>
        <v>0</v>
      </c>
      <c r="C25" s="15">
        <f>B25 * Parametry!B31 / 100</f>
        <v>0</v>
      </c>
      <c r="D25" s="3"/>
    </row>
    <row r="26" spans="1:4">
      <c r="A26" s="6" t="s">
        <v>267</v>
      </c>
      <c r="B26" s="15">
        <f>(SUM(Rozpočet!F3:F4,Rozpočet!F6,Rozpočet!F13,Rozpočet!F17:F18,Rozpočet!F20,Rozpočet!F23,Rozpočet!F28,Rozpočet!F30,Rozpočet!F33:F34,Rozpočet!F37,Rozpočet!F43,Rozpočet!F48,Rozpočet!F62,Rozpočet!F70,Rozpočet!F85,Rozpočet!F95,Rozpočet!F98,Rozpočet!F102)) + (SUM(Rozpočet!H3:H4,Rozpočet!H6,Rozpočet!H13,Rozpočet!H17:H18,Rozpočet!H20,Rozpočet!H23,Rozpočet!H28,Rozpočet!H30,Rozpočet!H33:H34,Rozpočet!H37,Rozpočet!H43,Rozpočet!H48,Rozpočet!H62,Rozpočet!H70,Rozpočet!H85,Rozpočet!H95,Rozpočet!H98,Rozpočet!H102))</f>
        <v>0</v>
      </c>
      <c r="C26" s="15">
        <f>B26 * Parametry!B32 / 100</f>
        <v>0</v>
      </c>
      <c r="D26" s="3"/>
    </row>
    <row r="27" spans="1:4">
      <c r="A27" s="4" t="s">
        <v>268</v>
      </c>
      <c r="B27" s="12"/>
      <c r="C27" s="12">
        <f>C24 + C25 + C26</f>
        <v>0</v>
      </c>
      <c r="D27" s="3"/>
    </row>
    <row r="28" spans="1:4">
      <c r="A28" s="6" t="s">
        <v>13</v>
      </c>
      <c r="B28" s="15"/>
      <c r="C28" s="15"/>
      <c r="D28" s="3"/>
    </row>
    <row r="29" spans="1:4">
      <c r="A29" s="6" t="s">
        <v>269</v>
      </c>
      <c r="B29" s="15"/>
      <c r="C29" s="15">
        <f>C24 * Parametry!B29 / 100</f>
        <v>0</v>
      </c>
      <c r="D29" s="3"/>
    </row>
    <row r="30" spans="1:4">
      <c r="A30" s="6" t="s">
        <v>269</v>
      </c>
      <c r="B30" s="15"/>
      <c r="C30" s="15">
        <f>C24 * Parametry!B30 / 100</f>
        <v>0</v>
      </c>
      <c r="D30" s="3"/>
    </row>
    <row r="31" spans="1:4">
      <c r="A31" s="5" t="s">
        <v>270</v>
      </c>
      <c r="B31" s="18" t="s">
        <v>54</v>
      </c>
      <c r="C31" s="18" t="s">
        <v>56</v>
      </c>
      <c r="D31" s="3"/>
    </row>
    <row r="32" spans="1:4">
      <c r="A32" s="6" t="s">
        <v>60</v>
      </c>
      <c r="B32" s="15">
        <f>(Rozpočet!F109)</f>
        <v>0</v>
      </c>
      <c r="C32" s="15">
        <f>(Rozpočet!H109)</f>
        <v>0</v>
      </c>
      <c r="D32" s="3"/>
    </row>
    <row r="33" spans="1:4">
      <c r="A33" s="6" t="s">
        <v>271</v>
      </c>
      <c r="B33" s="15">
        <f>(Rozpočet!F84)</f>
        <v>0</v>
      </c>
      <c r="C33" s="15">
        <f>(Rozpočet!H84)</f>
        <v>0</v>
      </c>
      <c r="D33" s="3"/>
    </row>
    <row r="34" spans="1:4">
      <c r="A34" s="6" t="s">
        <v>13</v>
      </c>
      <c r="B34" s="15"/>
      <c r="C34" s="15"/>
      <c r="D34" s="3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topLeftCell="A89" zoomScaleNormal="100" workbookViewId="0">
      <selection activeCell="G108" sqref="G108"/>
    </sheetView>
  </sheetViews>
  <sheetFormatPr defaultRowHeight="15"/>
  <cols>
    <col min="1" max="1" width="6.140625" style="1" bestFit="1" customWidth="1"/>
    <col min="2" max="2" width="119.7109375" style="1" bestFit="1" customWidth="1"/>
    <col min="3" max="3" width="4" style="1" bestFit="1" customWidth="1"/>
    <col min="4" max="5" width="7.85546875" style="10" bestFit="1" customWidth="1"/>
    <col min="6" max="6" width="13.42578125" style="10" bestFit="1" customWidth="1"/>
    <col min="7" max="7" width="8.85546875" style="10" bestFit="1" customWidth="1"/>
    <col min="8" max="8" width="12.5703125" style="10" bestFit="1" customWidth="1"/>
    <col min="9" max="9" width="8.85546875" style="10" bestFit="1" customWidth="1"/>
    <col min="10" max="10" width="11.42578125" style="10" bestFit="1" customWidth="1"/>
    <col min="13" max="13" width="10" style="9" hidden="1" customWidth="1"/>
  </cols>
  <sheetData>
    <row r="1" spans="1:13">
      <c r="A1" s="2" t="s">
        <v>51</v>
      </c>
      <c r="B1" s="2" t="s">
        <v>0</v>
      </c>
      <c r="C1" s="2" t="s">
        <v>52</v>
      </c>
      <c r="D1" s="11" t="s">
        <v>53</v>
      </c>
      <c r="E1" s="11" t="s">
        <v>54</v>
      </c>
      <c r="F1" s="11" t="s">
        <v>55</v>
      </c>
      <c r="G1" s="11" t="s">
        <v>56</v>
      </c>
      <c r="H1" s="11" t="s">
        <v>57</v>
      </c>
      <c r="I1" s="11" t="s">
        <v>58</v>
      </c>
      <c r="J1" s="11" t="s">
        <v>59</v>
      </c>
      <c r="K1" s="3"/>
      <c r="L1" s="3"/>
      <c r="M1" s="9">
        <f>Parametry!B33/100*F5+Parametry!B33/100*F7+Parametry!B33/100*F8+Parametry!B33/100*F9+Parametry!B33/100*F10+Parametry!B33/100*F11+Parametry!B33/100*F12+Parametry!B33/100*F14+Parametry!B33/100*F15+Parametry!B33/100*F16+Parametry!B33/100*F19+Parametry!B33/100*F21+Parametry!B33/100*F22+Parametry!B33/100*F24+Parametry!B33/100*F25+Parametry!B33/100*F26+Parametry!B33/100*F27+Parametry!B33/100*F29+Parametry!B33/100*F31+Parametry!B33/100*F32+Parametry!B33/100*F35+Parametry!B33/100*F36+Parametry!B33/100*F38</f>
        <v>0</v>
      </c>
    </row>
    <row r="2" spans="1:13">
      <c r="A2" s="4" t="s">
        <v>13</v>
      </c>
      <c r="B2" s="4" t="s">
        <v>60</v>
      </c>
      <c r="C2" s="4" t="s">
        <v>13</v>
      </c>
      <c r="D2" s="12"/>
      <c r="E2" s="12"/>
      <c r="F2" s="12"/>
      <c r="G2" s="12"/>
      <c r="H2" s="12"/>
      <c r="I2" s="12"/>
      <c r="J2" s="12"/>
      <c r="K2" s="3"/>
      <c r="L2" s="3"/>
      <c r="M2" s="9">
        <f>M1+Parametry!B33/100*F39+Parametry!B33/100*F40+Parametry!B33/100*F41+Parametry!B33/100*F42+Parametry!B33/100*F44+Parametry!B33/100*F45+Parametry!B33/100*F46+Parametry!B33/100*F47+Parametry!B33/100*F49+Parametry!B33/100*F50+Parametry!B33/100*F51+Parametry!B33/100*F52+Parametry!B33/100*F53+Parametry!B33/100*F54+Parametry!B33/100*F55+Parametry!B33/100*F56+Parametry!B33/100*F57+Parametry!B33/100*F58+Parametry!B33/100*F59+Parametry!B33/100*F60+Parametry!B33/100*F61+Parametry!B33/100*F63+Parametry!B33/100*F64</f>
        <v>0</v>
      </c>
    </row>
    <row r="3" spans="1:13">
      <c r="A3" s="13" t="s">
        <v>13</v>
      </c>
      <c r="B3" s="13" t="s">
        <v>61</v>
      </c>
      <c r="C3" s="13" t="s">
        <v>13</v>
      </c>
      <c r="D3" s="14"/>
      <c r="E3" s="14"/>
      <c r="F3" s="14"/>
      <c r="G3" s="14"/>
      <c r="H3" s="14"/>
      <c r="I3" s="14"/>
      <c r="J3" s="14"/>
      <c r="K3" s="3"/>
      <c r="L3" s="3"/>
      <c r="M3" s="9">
        <f>M2+Parametry!B33/100*F65+Parametry!B33/100*F66+Parametry!B33/100*F67+Parametry!B33/100*F68+Parametry!B33/100*F69+Parametry!B33/100*F71+Parametry!B33/100*F72+Parametry!B33/100*F73+Parametry!B33/100*F74+Parametry!B33/100*F75+Parametry!B33/100*F76+Parametry!B33/100*F77+Parametry!B33/100*F78+Parametry!B33/100*F79+Parametry!B33/100*F80+Parametry!B33/100*F81+Parametry!B33/100*F83+Parametry!B33/100*F86+Parametry!B33/100*F93+Parametry!B33/100*F94+Parametry!B33/100*F99+Parametry!B33/100*F100+Parametry!B33/100*F101</f>
        <v>0</v>
      </c>
    </row>
    <row r="4" spans="1:13">
      <c r="A4" s="13" t="s">
        <v>13</v>
      </c>
      <c r="B4" s="13" t="s">
        <v>62</v>
      </c>
      <c r="C4" s="13" t="s">
        <v>13</v>
      </c>
      <c r="D4" s="14"/>
      <c r="E4" s="14"/>
      <c r="F4" s="14"/>
      <c r="G4" s="14"/>
      <c r="H4" s="14"/>
      <c r="I4" s="14"/>
      <c r="J4" s="14"/>
      <c r="K4" s="3"/>
      <c r="L4" s="3"/>
    </row>
    <row r="5" spans="1:13">
      <c r="A5" s="6" t="s">
        <v>63</v>
      </c>
      <c r="B5" s="6" t="s">
        <v>64</v>
      </c>
      <c r="C5" s="6" t="s">
        <v>65</v>
      </c>
      <c r="D5" s="15">
        <v>2</v>
      </c>
      <c r="E5" s="15">
        <v>0</v>
      </c>
      <c r="F5" s="15">
        <f>D5*E5</f>
        <v>0</v>
      </c>
      <c r="G5" s="15">
        <v>0</v>
      </c>
      <c r="H5" s="15">
        <f>D5*G5</f>
        <v>0</v>
      </c>
      <c r="I5" s="15">
        <f>E5+G5</f>
        <v>0</v>
      </c>
      <c r="J5" s="15">
        <f>F5+H5</f>
        <v>0</v>
      </c>
      <c r="K5" s="3"/>
      <c r="L5" s="3"/>
    </row>
    <row r="6" spans="1:13">
      <c r="A6" s="13" t="s">
        <v>13</v>
      </c>
      <c r="B6" s="13" t="s">
        <v>66</v>
      </c>
      <c r="C6" s="13" t="s">
        <v>13</v>
      </c>
      <c r="D6" s="14"/>
      <c r="E6" s="14"/>
      <c r="F6" s="14"/>
      <c r="G6" s="14"/>
      <c r="H6" s="14"/>
      <c r="I6" s="14"/>
      <c r="J6" s="14"/>
      <c r="K6" s="3"/>
      <c r="L6" s="3"/>
    </row>
    <row r="7" spans="1:13">
      <c r="A7" s="6" t="s">
        <v>67</v>
      </c>
      <c r="B7" s="6" t="s">
        <v>68</v>
      </c>
      <c r="C7" s="6" t="s">
        <v>65</v>
      </c>
      <c r="D7" s="15">
        <v>2</v>
      </c>
      <c r="E7" s="15">
        <v>0</v>
      </c>
      <c r="F7" s="15">
        <f t="shared" ref="F7:F12" si="0">D7*E7</f>
        <v>0</v>
      </c>
      <c r="G7" s="15">
        <v>0</v>
      </c>
      <c r="H7" s="15">
        <f t="shared" ref="H7:H12" si="1">D7*G7</f>
        <v>0</v>
      </c>
      <c r="I7" s="15">
        <f t="shared" ref="I7:J12" si="2">E7+G7</f>
        <v>0</v>
      </c>
      <c r="J7" s="15">
        <f t="shared" si="2"/>
        <v>0</v>
      </c>
      <c r="K7" s="3"/>
      <c r="L7" s="3"/>
    </row>
    <row r="8" spans="1:13">
      <c r="A8" s="6" t="s">
        <v>69</v>
      </c>
      <c r="B8" s="6" t="s">
        <v>70</v>
      </c>
      <c r="C8" s="6" t="s">
        <v>65</v>
      </c>
      <c r="D8" s="15">
        <v>2</v>
      </c>
      <c r="E8" s="15">
        <v>0</v>
      </c>
      <c r="F8" s="15">
        <f t="shared" si="0"/>
        <v>0</v>
      </c>
      <c r="G8" s="15">
        <v>0</v>
      </c>
      <c r="H8" s="15">
        <f t="shared" si="1"/>
        <v>0</v>
      </c>
      <c r="I8" s="15">
        <f t="shared" si="2"/>
        <v>0</v>
      </c>
      <c r="J8" s="15">
        <f t="shared" si="2"/>
        <v>0</v>
      </c>
      <c r="K8" s="3"/>
      <c r="L8" s="3"/>
    </row>
    <row r="9" spans="1:13">
      <c r="A9" s="6" t="s">
        <v>71</v>
      </c>
      <c r="B9" s="6" t="s">
        <v>72</v>
      </c>
      <c r="C9" s="6" t="s">
        <v>65</v>
      </c>
      <c r="D9" s="15">
        <v>1</v>
      </c>
      <c r="E9" s="15">
        <v>0</v>
      </c>
      <c r="F9" s="15">
        <f t="shared" si="0"/>
        <v>0</v>
      </c>
      <c r="G9" s="15">
        <v>0</v>
      </c>
      <c r="H9" s="15">
        <f t="shared" si="1"/>
        <v>0</v>
      </c>
      <c r="I9" s="15">
        <f t="shared" si="2"/>
        <v>0</v>
      </c>
      <c r="J9" s="15">
        <f t="shared" si="2"/>
        <v>0</v>
      </c>
      <c r="K9" s="3"/>
      <c r="L9" s="3"/>
    </row>
    <row r="10" spans="1:13">
      <c r="A10" s="6" t="s">
        <v>73</v>
      </c>
      <c r="B10" s="6" t="s">
        <v>74</v>
      </c>
      <c r="C10" s="6" t="s">
        <v>65</v>
      </c>
      <c r="D10" s="15">
        <v>1</v>
      </c>
      <c r="E10" s="15">
        <v>0</v>
      </c>
      <c r="F10" s="15">
        <f t="shared" si="0"/>
        <v>0</v>
      </c>
      <c r="G10" s="15">
        <v>0</v>
      </c>
      <c r="H10" s="15">
        <f t="shared" si="1"/>
        <v>0</v>
      </c>
      <c r="I10" s="15">
        <f t="shared" si="2"/>
        <v>0</v>
      </c>
      <c r="J10" s="15">
        <f t="shared" si="2"/>
        <v>0</v>
      </c>
      <c r="K10" s="3"/>
      <c r="L10" s="3"/>
    </row>
    <row r="11" spans="1:13">
      <c r="A11" s="6" t="s">
        <v>75</v>
      </c>
      <c r="B11" s="6" t="s">
        <v>76</v>
      </c>
      <c r="C11" s="6" t="s">
        <v>65</v>
      </c>
      <c r="D11" s="15">
        <v>10</v>
      </c>
      <c r="E11" s="15">
        <v>0</v>
      </c>
      <c r="F11" s="15">
        <f t="shared" si="0"/>
        <v>0</v>
      </c>
      <c r="G11" s="15">
        <v>0</v>
      </c>
      <c r="H11" s="15">
        <f t="shared" si="1"/>
        <v>0</v>
      </c>
      <c r="I11" s="15">
        <f t="shared" si="2"/>
        <v>0</v>
      </c>
      <c r="J11" s="15">
        <f t="shared" si="2"/>
        <v>0</v>
      </c>
      <c r="K11" s="3"/>
      <c r="L11" s="3"/>
    </row>
    <row r="12" spans="1:13">
      <c r="A12" s="6" t="s">
        <v>77</v>
      </c>
      <c r="B12" s="6" t="s">
        <v>78</v>
      </c>
      <c r="C12" s="6" t="s">
        <v>65</v>
      </c>
      <c r="D12" s="15">
        <v>2</v>
      </c>
      <c r="E12" s="15">
        <v>0</v>
      </c>
      <c r="F12" s="15">
        <f t="shared" si="0"/>
        <v>0</v>
      </c>
      <c r="G12" s="15">
        <v>0</v>
      </c>
      <c r="H12" s="15">
        <f t="shared" si="1"/>
        <v>0</v>
      </c>
      <c r="I12" s="15">
        <f t="shared" si="2"/>
        <v>0</v>
      </c>
      <c r="J12" s="15">
        <f t="shared" si="2"/>
        <v>0</v>
      </c>
      <c r="K12" s="3"/>
      <c r="L12" s="3"/>
    </row>
    <row r="13" spans="1:13">
      <c r="A13" s="13" t="s">
        <v>13</v>
      </c>
      <c r="B13" s="13" t="s">
        <v>79</v>
      </c>
      <c r="C13" s="13" t="s">
        <v>13</v>
      </c>
      <c r="D13" s="14"/>
      <c r="E13" s="14"/>
      <c r="F13" s="14"/>
      <c r="G13" s="14"/>
      <c r="H13" s="14"/>
      <c r="I13" s="14"/>
      <c r="J13" s="14"/>
      <c r="K13" s="3"/>
      <c r="L13" s="3"/>
    </row>
    <row r="14" spans="1:13">
      <c r="A14" s="6" t="s">
        <v>80</v>
      </c>
      <c r="B14" s="6" t="s">
        <v>81</v>
      </c>
      <c r="C14" s="6" t="s">
        <v>82</v>
      </c>
      <c r="D14" s="15">
        <v>60</v>
      </c>
      <c r="E14" s="15">
        <v>0</v>
      </c>
      <c r="F14" s="15">
        <f>D14*E14</f>
        <v>0</v>
      </c>
      <c r="G14" s="15">
        <v>0</v>
      </c>
      <c r="H14" s="15">
        <f>D14*G14</f>
        <v>0</v>
      </c>
      <c r="I14" s="15">
        <f t="shared" ref="I14:J16" si="3">E14+G14</f>
        <v>0</v>
      </c>
      <c r="J14" s="15">
        <f t="shared" si="3"/>
        <v>0</v>
      </c>
      <c r="K14" s="3"/>
      <c r="L14" s="3"/>
    </row>
    <row r="15" spans="1:13">
      <c r="A15" s="6" t="s">
        <v>83</v>
      </c>
      <c r="B15" s="6" t="s">
        <v>84</v>
      </c>
      <c r="C15" s="6" t="s">
        <v>82</v>
      </c>
      <c r="D15" s="15">
        <v>180</v>
      </c>
      <c r="E15" s="15">
        <v>0</v>
      </c>
      <c r="F15" s="15">
        <f>D15*E15</f>
        <v>0</v>
      </c>
      <c r="G15" s="15">
        <v>0</v>
      </c>
      <c r="H15" s="15">
        <f>D15*G15</f>
        <v>0</v>
      </c>
      <c r="I15" s="15">
        <f t="shared" si="3"/>
        <v>0</v>
      </c>
      <c r="J15" s="15">
        <f t="shared" si="3"/>
        <v>0</v>
      </c>
      <c r="K15" s="3"/>
      <c r="L15" s="3"/>
    </row>
    <row r="16" spans="1:13">
      <c r="A16" s="6" t="s">
        <v>85</v>
      </c>
      <c r="B16" s="6" t="s">
        <v>86</v>
      </c>
      <c r="C16" s="6" t="s">
        <v>65</v>
      </c>
      <c r="D16" s="15">
        <v>2</v>
      </c>
      <c r="E16" s="15">
        <v>0</v>
      </c>
      <c r="F16" s="15">
        <f>D16*E16</f>
        <v>0</v>
      </c>
      <c r="G16" s="15">
        <v>0</v>
      </c>
      <c r="H16" s="15">
        <f>D16*G16</f>
        <v>0</v>
      </c>
      <c r="I16" s="15">
        <f t="shared" si="3"/>
        <v>0</v>
      </c>
      <c r="J16" s="15">
        <f t="shared" si="3"/>
        <v>0</v>
      </c>
      <c r="K16" s="3"/>
      <c r="L16" s="3"/>
    </row>
    <row r="17" spans="1:12">
      <c r="A17" s="13" t="s">
        <v>13</v>
      </c>
      <c r="B17" s="13" t="s">
        <v>87</v>
      </c>
      <c r="C17" s="13" t="s">
        <v>13</v>
      </c>
      <c r="D17" s="14"/>
      <c r="E17" s="14"/>
      <c r="F17" s="14"/>
      <c r="G17" s="14"/>
      <c r="H17" s="14"/>
      <c r="I17" s="14"/>
      <c r="J17" s="14"/>
      <c r="K17" s="3"/>
      <c r="L17" s="3"/>
    </row>
    <row r="18" spans="1:12">
      <c r="A18" s="13" t="s">
        <v>13</v>
      </c>
      <c r="B18" s="13" t="s">
        <v>88</v>
      </c>
      <c r="C18" s="13" t="s">
        <v>13</v>
      </c>
      <c r="D18" s="14"/>
      <c r="E18" s="14"/>
      <c r="F18" s="14"/>
      <c r="G18" s="14"/>
      <c r="H18" s="14"/>
      <c r="I18" s="14"/>
      <c r="J18" s="14"/>
      <c r="K18" s="3"/>
      <c r="L18" s="3"/>
    </row>
    <row r="19" spans="1:12">
      <c r="A19" s="6" t="s">
        <v>89</v>
      </c>
      <c r="B19" s="6" t="s">
        <v>90</v>
      </c>
      <c r="C19" s="6" t="s">
        <v>65</v>
      </c>
      <c r="D19" s="15">
        <v>1</v>
      </c>
      <c r="E19" s="15">
        <v>0</v>
      </c>
      <c r="F19" s="15">
        <f>D19*E19</f>
        <v>0</v>
      </c>
      <c r="G19" s="15">
        <v>0</v>
      </c>
      <c r="H19" s="15">
        <f>D19*G19</f>
        <v>0</v>
      </c>
      <c r="I19" s="15">
        <f>E19+G19</f>
        <v>0</v>
      </c>
      <c r="J19" s="15">
        <f>F19+H19</f>
        <v>0</v>
      </c>
      <c r="K19" s="3"/>
      <c r="L19" s="3"/>
    </row>
    <row r="20" spans="1:12">
      <c r="A20" s="13" t="s">
        <v>13</v>
      </c>
      <c r="B20" s="13" t="s">
        <v>91</v>
      </c>
      <c r="C20" s="13" t="s">
        <v>13</v>
      </c>
      <c r="D20" s="14"/>
      <c r="E20" s="14"/>
      <c r="F20" s="14"/>
      <c r="G20" s="14"/>
      <c r="H20" s="14"/>
      <c r="I20" s="14"/>
      <c r="J20" s="14"/>
      <c r="K20" s="3"/>
      <c r="L20" s="3"/>
    </row>
    <row r="21" spans="1:12">
      <c r="A21" s="6" t="s">
        <v>92</v>
      </c>
      <c r="B21" s="6" t="s">
        <v>93</v>
      </c>
      <c r="C21" s="6" t="s">
        <v>65</v>
      </c>
      <c r="D21" s="15">
        <v>2</v>
      </c>
      <c r="E21" s="15">
        <v>0</v>
      </c>
      <c r="F21" s="15">
        <f>D21*E21</f>
        <v>0</v>
      </c>
      <c r="G21" s="15">
        <v>0</v>
      </c>
      <c r="H21" s="15">
        <f>D21*G21</f>
        <v>0</v>
      </c>
      <c r="I21" s="15">
        <f>E21+G21</f>
        <v>0</v>
      </c>
      <c r="J21" s="15">
        <f>F21+H21</f>
        <v>0</v>
      </c>
      <c r="K21" s="3"/>
      <c r="L21" s="3"/>
    </row>
    <row r="22" spans="1:12">
      <c r="A22" s="6" t="s">
        <v>94</v>
      </c>
      <c r="B22" s="6" t="s">
        <v>95</v>
      </c>
      <c r="C22" s="6" t="s">
        <v>65</v>
      </c>
      <c r="D22" s="15">
        <v>1</v>
      </c>
      <c r="E22" s="15">
        <v>0</v>
      </c>
      <c r="F22" s="15">
        <f>D22*E22</f>
        <v>0</v>
      </c>
      <c r="G22" s="15">
        <v>0</v>
      </c>
      <c r="H22" s="15">
        <f>D22*G22</f>
        <v>0</v>
      </c>
      <c r="I22" s="15">
        <f>E22+G22</f>
        <v>0</v>
      </c>
      <c r="J22" s="15">
        <f>F22+H22</f>
        <v>0</v>
      </c>
      <c r="K22" s="3"/>
      <c r="L22" s="3"/>
    </row>
    <row r="23" spans="1:12">
      <c r="A23" s="13" t="s">
        <v>13</v>
      </c>
      <c r="B23" s="13" t="s">
        <v>96</v>
      </c>
      <c r="C23" s="13" t="s">
        <v>13</v>
      </c>
      <c r="D23" s="14"/>
      <c r="E23" s="14"/>
      <c r="F23" s="14"/>
      <c r="G23" s="14"/>
      <c r="H23" s="14"/>
      <c r="I23" s="14"/>
      <c r="J23" s="14"/>
      <c r="K23" s="3"/>
      <c r="L23" s="3"/>
    </row>
    <row r="24" spans="1:12">
      <c r="A24" s="6" t="s">
        <v>97</v>
      </c>
      <c r="B24" s="6" t="s">
        <v>98</v>
      </c>
      <c r="C24" s="6" t="s">
        <v>65</v>
      </c>
      <c r="D24" s="15">
        <v>1</v>
      </c>
      <c r="E24" s="15">
        <v>0</v>
      </c>
      <c r="F24" s="15">
        <f>D24*E24</f>
        <v>0</v>
      </c>
      <c r="G24" s="15">
        <v>0</v>
      </c>
      <c r="H24" s="15">
        <f>D24*G24</f>
        <v>0</v>
      </c>
      <c r="I24" s="15">
        <f t="shared" ref="I24:J27" si="4">E24+G24</f>
        <v>0</v>
      </c>
      <c r="J24" s="15">
        <f t="shared" si="4"/>
        <v>0</v>
      </c>
      <c r="K24" s="3"/>
      <c r="L24" s="3"/>
    </row>
    <row r="25" spans="1:12">
      <c r="A25" s="6" t="s">
        <v>49</v>
      </c>
      <c r="B25" s="6" t="s">
        <v>99</v>
      </c>
      <c r="C25" s="6" t="s">
        <v>65</v>
      </c>
      <c r="D25" s="15">
        <v>1</v>
      </c>
      <c r="E25" s="15">
        <v>0</v>
      </c>
      <c r="F25" s="15">
        <f>D25*E25</f>
        <v>0</v>
      </c>
      <c r="G25" s="15">
        <v>0</v>
      </c>
      <c r="H25" s="15">
        <f>D25*G25</f>
        <v>0</v>
      </c>
      <c r="I25" s="15">
        <f t="shared" si="4"/>
        <v>0</v>
      </c>
      <c r="J25" s="15">
        <f t="shared" si="4"/>
        <v>0</v>
      </c>
      <c r="K25" s="3"/>
      <c r="L25" s="3"/>
    </row>
    <row r="26" spans="1:12">
      <c r="A26" s="6" t="s">
        <v>100</v>
      </c>
      <c r="B26" s="6" t="s">
        <v>101</v>
      </c>
      <c r="C26" s="6" t="s">
        <v>65</v>
      </c>
      <c r="D26" s="15">
        <v>1</v>
      </c>
      <c r="E26" s="15">
        <v>0</v>
      </c>
      <c r="F26" s="15">
        <f>D26*E26</f>
        <v>0</v>
      </c>
      <c r="G26" s="15">
        <v>0</v>
      </c>
      <c r="H26" s="15">
        <f>D26*G26</f>
        <v>0</v>
      </c>
      <c r="I26" s="15">
        <f t="shared" si="4"/>
        <v>0</v>
      </c>
      <c r="J26" s="15">
        <f t="shared" si="4"/>
        <v>0</v>
      </c>
      <c r="K26" s="3"/>
      <c r="L26" s="3"/>
    </row>
    <row r="27" spans="1:12">
      <c r="A27" s="6" t="s">
        <v>102</v>
      </c>
      <c r="B27" s="6" t="s">
        <v>103</v>
      </c>
      <c r="C27" s="6" t="s">
        <v>65</v>
      </c>
      <c r="D27" s="15">
        <v>1</v>
      </c>
      <c r="E27" s="15">
        <v>0</v>
      </c>
      <c r="F27" s="15">
        <f>D27*E27</f>
        <v>0</v>
      </c>
      <c r="G27" s="15">
        <v>0</v>
      </c>
      <c r="H27" s="15">
        <f>D27*G27</f>
        <v>0</v>
      </c>
      <c r="I27" s="15">
        <f t="shared" si="4"/>
        <v>0</v>
      </c>
      <c r="J27" s="15">
        <f t="shared" si="4"/>
        <v>0</v>
      </c>
      <c r="K27" s="3"/>
      <c r="L27" s="3"/>
    </row>
    <row r="28" spans="1:12">
      <c r="A28" s="13" t="s">
        <v>13</v>
      </c>
      <c r="B28" s="13" t="s">
        <v>104</v>
      </c>
      <c r="C28" s="13" t="s">
        <v>13</v>
      </c>
      <c r="D28" s="14"/>
      <c r="E28" s="14"/>
      <c r="F28" s="14"/>
      <c r="G28" s="14"/>
      <c r="H28" s="14"/>
      <c r="I28" s="14"/>
      <c r="J28" s="14"/>
      <c r="K28" s="3"/>
      <c r="L28" s="3"/>
    </row>
    <row r="29" spans="1:12">
      <c r="A29" s="6" t="s">
        <v>105</v>
      </c>
      <c r="B29" s="6" t="s">
        <v>106</v>
      </c>
      <c r="C29" s="6" t="s">
        <v>65</v>
      </c>
      <c r="D29" s="15">
        <v>1</v>
      </c>
      <c r="E29" s="15">
        <v>0</v>
      </c>
      <c r="F29" s="15">
        <f>D29*E29</f>
        <v>0</v>
      </c>
      <c r="G29" s="15">
        <v>0</v>
      </c>
      <c r="H29" s="15">
        <f>D29*G29</f>
        <v>0</v>
      </c>
      <c r="I29" s="15">
        <f>E29+G29</f>
        <v>0</v>
      </c>
      <c r="J29" s="15">
        <f>F29+H29</f>
        <v>0</v>
      </c>
      <c r="K29" s="3"/>
      <c r="L29" s="3"/>
    </row>
    <row r="30" spans="1:12">
      <c r="A30" s="13" t="s">
        <v>13</v>
      </c>
      <c r="B30" s="13" t="s">
        <v>79</v>
      </c>
      <c r="C30" s="13" t="s">
        <v>13</v>
      </c>
      <c r="D30" s="14"/>
      <c r="E30" s="14"/>
      <c r="F30" s="14"/>
      <c r="G30" s="14"/>
      <c r="H30" s="14"/>
      <c r="I30" s="14"/>
      <c r="J30" s="14"/>
      <c r="K30" s="3"/>
      <c r="L30" s="3"/>
    </row>
    <row r="31" spans="1:12">
      <c r="A31" s="6" t="s">
        <v>107</v>
      </c>
      <c r="B31" s="6" t="s">
        <v>81</v>
      </c>
      <c r="C31" s="6" t="s">
        <v>82</v>
      </c>
      <c r="D31" s="15">
        <v>50</v>
      </c>
      <c r="E31" s="15">
        <v>0</v>
      </c>
      <c r="F31" s="15">
        <f>D31*E31</f>
        <v>0</v>
      </c>
      <c r="G31" s="15">
        <v>0</v>
      </c>
      <c r="H31" s="15">
        <f>D31*G31</f>
        <v>0</v>
      </c>
      <c r="I31" s="15">
        <f>E31+G31</f>
        <v>0</v>
      </c>
      <c r="J31" s="15">
        <f>F31+H31</f>
        <v>0</v>
      </c>
      <c r="K31" s="3"/>
      <c r="L31" s="3"/>
    </row>
    <row r="32" spans="1:12">
      <c r="A32" s="6" t="s">
        <v>108</v>
      </c>
      <c r="B32" s="6" t="s">
        <v>109</v>
      </c>
      <c r="C32" s="6" t="s">
        <v>82</v>
      </c>
      <c r="D32" s="15">
        <v>50</v>
      </c>
      <c r="E32" s="15">
        <v>0</v>
      </c>
      <c r="F32" s="15">
        <f>D32*E32</f>
        <v>0</v>
      </c>
      <c r="G32" s="15">
        <v>0</v>
      </c>
      <c r="H32" s="15">
        <f>D32*G32</f>
        <v>0</v>
      </c>
      <c r="I32" s="15">
        <f>E32+G32</f>
        <v>0</v>
      </c>
      <c r="J32" s="15">
        <f>F32+H32</f>
        <v>0</v>
      </c>
      <c r="K32" s="3"/>
      <c r="L32" s="3"/>
    </row>
    <row r="33" spans="1:12">
      <c r="A33" s="13" t="s">
        <v>13</v>
      </c>
      <c r="B33" s="13" t="s">
        <v>110</v>
      </c>
      <c r="C33" s="13" t="s">
        <v>13</v>
      </c>
      <c r="D33" s="14"/>
      <c r="E33" s="14"/>
      <c r="F33" s="14"/>
      <c r="G33" s="14"/>
      <c r="H33" s="14"/>
      <c r="I33" s="14"/>
      <c r="J33" s="14"/>
      <c r="K33" s="3"/>
      <c r="L33" s="3"/>
    </row>
    <row r="34" spans="1:12">
      <c r="A34" s="13" t="s">
        <v>13</v>
      </c>
      <c r="B34" s="13" t="s">
        <v>111</v>
      </c>
      <c r="C34" s="13" t="s">
        <v>13</v>
      </c>
      <c r="D34" s="14"/>
      <c r="E34" s="14"/>
      <c r="F34" s="14"/>
      <c r="G34" s="14"/>
      <c r="H34" s="14"/>
      <c r="I34" s="14"/>
      <c r="J34" s="14"/>
      <c r="K34" s="3"/>
      <c r="L34" s="3"/>
    </row>
    <row r="35" spans="1:12">
      <c r="A35" s="6" t="s">
        <v>47</v>
      </c>
      <c r="B35" s="6" t="s">
        <v>112</v>
      </c>
      <c r="C35" s="6" t="s">
        <v>65</v>
      </c>
      <c r="D35" s="15">
        <v>1</v>
      </c>
      <c r="E35" s="15">
        <v>0</v>
      </c>
      <c r="F35" s="15">
        <f>D35*E35</f>
        <v>0</v>
      </c>
      <c r="G35" s="15">
        <v>0</v>
      </c>
      <c r="H35" s="15">
        <f>D35*G35</f>
        <v>0</v>
      </c>
      <c r="I35" s="15">
        <f>E35+G35</f>
        <v>0</v>
      </c>
      <c r="J35" s="15">
        <f>F35+H35</f>
        <v>0</v>
      </c>
      <c r="K35" s="3"/>
      <c r="L35" s="3"/>
    </row>
    <row r="36" spans="1:12">
      <c r="A36" s="6" t="s">
        <v>113</v>
      </c>
      <c r="B36" s="6" t="s">
        <v>114</v>
      </c>
      <c r="C36" s="6" t="s">
        <v>65</v>
      </c>
      <c r="D36" s="15">
        <v>1</v>
      </c>
      <c r="E36" s="15">
        <v>0</v>
      </c>
      <c r="F36" s="15">
        <f>D36*E36</f>
        <v>0</v>
      </c>
      <c r="G36" s="15">
        <v>0</v>
      </c>
      <c r="H36" s="15">
        <f>D36*G36</f>
        <v>0</v>
      </c>
      <c r="I36" s="15">
        <f>E36+G36</f>
        <v>0</v>
      </c>
      <c r="J36" s="15">
        <f>F36+H36</f>
        <v>0</v>
      </c>
      <c r="K36" s="3"/>
      <c r="L36" s="3"/>
    </row>
    <row r="37" spans="1:12">
      <c r="A37" s="13" t="s">
        <v>13</v>
      </c>
      <c r="B37" s="13" t="s">
        <v>115</v>
      </c>
      <c r="C37" s="13" t="s">
        <v>13</v>
      </c>
      <c r="D37" s="14"/>
      <c r="E37" s="14"/>
      <c r="F37" s="14"/>
      <c r="G37" s="14"/>
      <c r="H37" s="14"/>
      <c r="I37" s="14"/>
      <c r="J37" s="14"/>
      <c r="K37" s="3"/>
      <c r="L37" s="3"/>
    </row>
    <row r="38" spans="1:12">
      <c r="A38" s="6" t="s">
        <v>116</v>
      </c>
      <c r="B38" s="6" t="s">
        <v>117</v>
      </c>
      <c r="C38" s="6" t="s">
        <v>65</v>
      </c>
      <c r="D38" s="15">
        <v>1</v>
      </c>
      <c r="E38" s="15">
        <v>0</v>
      </c>
      <c r="F38" s="15">
        <f>D38*E38</f>
        <v>0</v>
      </c>
      <c r="G38" s="15">
        <v>0</v>
      </c>
      <c r="H38" s="15">
        <f>D38*G38</f>
        <v>0</v>
      </c>
      <c r="I38" s="15">
        <f t="shared" ref="I38:J42" si="5">E38+G38</f>
        <v>0</v>
      </c>
      <c r="J38" s="15">
        <f t="shared" si="5"/>
        <v>0</v>
      </c>
      <c r="K38" s="3"/>
      <c r="L38" s="3"/>
    </row>
    <row r="39" spans="1:12">
      <c r="A39" s="6" t="s">
        <v>118</v>
      </c>
      <c r="B39" s="6" t="s">
        <v>119</v>
      </c>
      <c r="C39" s="6" t="s">
        <v>65</v>
      </c>
      <c r="D39" s="15">
        <v>1</v>
      </c>
      <c r="E39" s="15">
        <v>0</v>
      </c>
      <c r="F39" s="15">
        <f>D39*E39</f>
        <v>0</v>
      </c>
      <c r="G39" s="15">
        <v>0</v>
      </c>
      <c r="H39" s="15">
        <f>D39*G39</f>
        <v>0</v>
      </c>
      <c r="I39" s="15">
        <f t="shared" si="5"/>
        <v>0</v>
      </c>
      <c r="J39" s="15">
        <f t="shared" si="5"/>
        <v>0</v>
      </c>
      <c r="K39" s="3"/>
      <c r="L39" s="3"/>
    </row>
    <row r="40" spans="1:12">
      <c r="A40" s="6" t="s">
        <v>120</v>
      </c>
      <c r="B40" s="6" t="s">
        <v>121</v>
      </c>
      <c r="C40" s="6" t="s">
        <v>65</v>
      </c>
      <c r="D40" s="15">
        <v>1</v>
      </c>
      <c r="E40" s="15">
        <v>0</v>
      </c>
      <c r="F40" s="15">
        <f>D40*E40</f>
        <v>0</v>
      </c>
      <c r="G40" s="15">
        <v>0</v>
      </c>
      <c r="H40" s="15">
        <f>D40*G40</f>
        <v>0</v>
      </c>
      <c r="I40" s="15">
        <f t="shared" si="5"/>
        <v>0</v>
      </c>
      <c r="J40" s="15">
        <f t="shared" si="5"/>
        <v>0</v>
      </c>
      <c r="K40" s="3"/>
      <c r="L40" s="3"/>
    </row>
    <row r="41" spans="1:12">
      <c r="A41" s="6" t="s">
        <v>122</v>
      </c>
      <c r="B41" s="6" t="s">
        <v>123</v>
      </c>
      <c r="C41" s="6" t="s">
        <v>65</v>
      </c>
      <c r="D41" s="15">
        <v>4</v>
      </c>
      <c r="E41" s="15">
        <v>0</v>
      </c>
      <c r="F41" s="15">
        <f>D41*E41</f>
        <v>0</v>
      </c>
      <c r="G41" s="15">
        <v>0</v>
      </c>
      <c r="H41" s="15">
        <f>D41*G41</f>
        <v>0</v>
      </c>
      <c r="I41" s="15">
        <f t="shared" si="5"/>
        <v>0</v>
      </c>
      <c r="J41" s="15">
        <f t="shared" si="5"/>
        <v>0</v>
      </c>
      <c r="K41" s="3"/>
      <c r="L41" s="3"/>
    </row>
    <row r="42" spans="1:12">
      <c r="A42" s="6" t="s">
        <v>124</v>
      </c>
      <c r="B42" s="6" t="s">
        <v>125</v>
      </c>
      <c r="C42" s="6" t="s">
        <v>65</v>
      </c>
      <c r="D42" s="15">
        <v>1</v>
      </c>
      <c r="E42" s="15">
        <v>0</v>
      </c>
      <c r="F42" s="15">
        <f>D42*E42</f>
        <v>0</v>
      </c>
      <c r="G42" s="15">
        <v>0</v>
      </c>
      <c r="H42" s="15">
        <f>D42*G42</f>
        <v>0</v>
      </c>
      <c r="I42" s="15">
        <f t="shared" si="5"/>
        <v>0</v>
      </c>
      <c r="J42" s="15">
        <f t="shared" si="5"/>
        <v>0</v>
      </c>
      <c r="K42" s="3"/>
      <c r="L42" s="3"/>
    </row>
    <row r="43" spans="1:12">
      <c r="A43" s="13" t="s">
        <v>13</v>
      </c>
      <c r="B43" s="13" t="s">
        <v>91</v>
      </c>
      <c r="C43" s="13" t="s">
        <v>13</v>
      </c>
      <c r="D43" s="14"/>
      <c r="E43" s="14"/>
      <c r="F43" s="14"/>
      <c r="G43" s="14"/>
      <c r="H43" s="14"/>
      <c r="I43" s="14"/>
      <c r="J43" s="14"/>
      <c r="K43" s="3"/>
      <c r="L43" s="3"/>
    </row>
    <row r="44" spans="1:12">
      <c r="A44" s="6" t="s">
        <v>126</v>
      </c>
      <c r="B44" s="6" t="s">
        <v>127</v>
      </c>
      <c r="C44" s="6" t="s">
        <v>65</v>
      </c>
      <c r="D44" s="15">
        <v>15</v>
      </c>
      <c r="E44" s="15">
        <v>0</v>
      </c>
      <c r="F44" s="15">
        <f>D44*E44</f>
        <v>0</v>
      </c>
      <c r="G44" s="15">
        <v>0</v>
      </c>
      <c r="H44" s="15">
        <f>D44*G44</f>
        <v>0</v>
      </c>
      <c r="I44" s="15">
        <f t="shared" ref="I44:J47" si="6">E44+G44</f>
        <v>0</v>
      </c>
      <c r="J44" s="15">
        <f t="shared" si="6"/>
        <v>0</v>
      </c>
      <c r="K44" s="3"/>
      <c r="L44" s="3"/>
    </row>
    <row r="45" spans="1:12">
      <c r="A45" s="6" t="s">
        <v>128</v>
      </c>
      <c r="B45" s="6" t="s">
        <v>129</v>
      </c>
      <c r="C45" s="6" t="s">
        <v>65</v>
      </c>
      <c r="D45" s="15">
        <v>1</v>
      </c>
      <c r="E45" s="15">
        <v>0</v>
      </c>
      <c r="F45" s="15">
        <f>D45*E45</f>
        <v>0</v>
      </c>
      <c r="G45" s="15">
        <v>0</v>
      </c>
      <c r="H45" s="15">
        <f>D45*G45</f>
        <v>0</v>
      </c>
      <c r="I45" s="15">
        <f t="shared" si="6"/>
        <v>0</v>
      </c>
      <c r="J45" s="15">
        <f t="shared" si="6"/>
        <v>0</v>
      </c>
      <c r="K45" s="3"/>
      <c r="L45" s="3"/>
    </row>
    <row r="46" spans="1:12">
      <c r="A46" s="6" t="s">
        <v>130</v>
      </c>
      <c r="B46" s="6" t="s">
        <v>131</v>
      </c>
      <c r="C46" s="6" t="s">
        <v>65</v>
      </c>
      <c r="D46" s="15">
        <v>2</v>
      </c>
      <c r="E46" s="15">
        <v>0</v>
      </c>
      <c r="F46" s="15">
        <f>D46*E46</f>
        <v>0</v>
      </c>
      <c r="G46" s="15">
        <v>0</v>
      </c>
      <c r="H46" s="15">
        <f>D46*G46</f>
        <v>0</v>
      </c>
      <c r="I46" s="15">
        <f t="shared" si="6"/>
        <v>0</v>
      </c>
      <c r="J46" s="15">
        <f t="shared" si="6"/>
        <v>0</v>
      </c>
      <c r="K46" s="3"/>
      <c r="L46" s="3"/>
    </row>
    <row r="47" spans="1:12">
      <c r="A47" s="6" t="s">
        <v>132</v>
      </c>
      <c r="B47" s="6" t="s">
        <v>95</v>
      </c>
      <c r="C47" s="6" t="s">
        <v>65</v>
      </c>
      <c r="D47" s="15">
        <v>1</v>
      </c>
      <c r="E47" s="15">
        <v>0</v>
      </c>
      <c r="F47" s="15">
        <f>D47*E47</f>
        <v>0</v>
      </c>
      <c r="G47" s="15">
        <v>0</v>
      </c>
      <c r="H47" s="15">
        <f>D47*G47</f>
        <v>0</v>
      </c>
      <c r="I47" s="15">
        <f t="shared" si="6"/>
        <v>0</v>
      </c>
      <c r="J47" s="15">
        <f t="shared" si="6"/>
        <v>0</v>
      </c>
      <c r="K47" s="3"/>
      <c r="L47" s="3"/>
    </row>
    <row r="48" spans="1:12">
      <c r="A48" s="13" t="s">
        <v>13</v>
      </c>
      <c r="B48" s="13" t="s">
        <v>96</v>
      </c>
      <c r="C48" s="13" t="s">
        <v>13</v>
      </c>
      <c r="D48" s="14"/>
      <c r="E48" s="14"/>
      <c r="F48" s="14"/>
      <c r="G48" s="14"/>
      <c r="H48" s="14"/>
      <c r="I48" s="14"/>
      <c r="J48" s="14"/>
      <c r="K48" s="3"/>
      <c r="L48" s="3"/>
    </row>
    <row r="49" spans="1:12">
      <c r="A49" s="6" t="s">
        <v>133</v>
      </c>
      <c r="B49" s="6" t="s">
        <v>134</v>
      </c>
      <c r="C49" s="6" t="s">
        <v>65</v>
      </c>
      <c r="D49" s="15">
        <v>3</v>
      </c>
      <c r="E49" s="15">
        <v>0</v>
      </c>
      <c r="F49" s="15">
        <f t="shared" ref="F49:F61" si="7">D49*E49</f>
        <v>0</v>
      </c>
      <c r="G49" s="15">
        <v>0</v>
      </c>
      <c r="H49" s="15">
        <f t="shared" ref="H49:H61" si="8">D49*G49</f>
        <v>0</v>
      </c>
      <c r="I49" s="15">
        <f t="shared" ref="I49:I61" si="9">E49+G49</f>
        <v>0</v>
      </c>
      <c r="J49" s="15">
        <f t="shared" ref="J49:J61" si="10">F49+H49</f>
        <v>0</v>
      </c>
      <c r="K49" s="3"/>
      <c r="L49" s="3"/>
    </row>
    <row r="50" spans="1:12">
      <c r="A50" s="6" t="s">
        <v>135</v>
      </c>
      <c r="B50" s="6" t="s">
        <v>136</v>
      </c>
      <c r="C50" s="6" t="s">
        <v>65</v>
      </c>
      <c r="D50" s="15">
        <v>3</v>
      </c>
      <c r="E50" s="15">
        <v>0</v>
      </c>
      <c r="F50" s="15">
        <f t="shared" si="7"/>
        <v>0</v>
      </c>
      <c r="G50" s="15">
        <v>0</v>
      </c>
      <c r="H50" s="15">
        <f t="shared" si="8"/>
        <v>0</v>
      </c>
      <c r="I50" s="15">
        <f t="shared" si="9"/>
        <v>0</v>
      </c>
      <c r="J50" s="15">
        <f t="shared" si="10"/>
        <v>0</v>
      </c>
      <c r="K50" s="3"/>
      <c r="L50" s="3"/>
    </row>
    <row r="51" spans="1:12">
      <c r="A51" s="6" t="s">
        <v>137</v>
      </c>
      <c r="B51" s="6" t="s">
        <v>138</v>
      </c>
      <c r="C51" s="6" t="s">
        <v>65</v>
      </c>
      <c r="D51" s="15">
        <v>3</v>
      </c>
      <c r="E51" s="15">
        <v>0</v>
      </c>
      <c r="F51" s="15">
        <f t="shared" si="7"/>
        <v>0</v>
      </c>
      <c r="G51" s="15">
        <v>0</v>
      </c>
      <c r="H51" s="15">
        <f t="shared" si="8"/>
        <v>0</v>
      </c>
      <c r="I51" s="15">
        <f t="shared" si="9"/>
        <v>0</v>
      </c>
      <c r="J51" s="15">
        <f t="shared" si="10"/>
        <v>0</v>
      </c>
      <c r="K51" s="3"/>
      <c r="L51" s="3"/>
    </row>
    <row r="52" spans="1:12">
      <c r="A52" s="6" t="s">
        <v>139</v>
      </c>
      <c r="B52" s="6" t="s">
        <v>140</v>
      </c>
      <c r="C52" s="6" t="s">
        <v>65</v>
      </c>
      <c r="D52" s="15">
        <v>12</v>
      </c>
      <c r="E52" s="15">
        <v>0</v>
      </c>
      <c r="F52" s="15">
        <f t="shared" si="7"/>
        <v>0</v>
      </c>
      <c r="G52" s="15">
        <v>0</v>
      </c>
      <c r="H52" s="15">
        <f t="shared" si="8"/>
        <v>0</v>
      </c>
      <c r="I52" s="15">
        <f t="shared" si="9"/>
        <v>0</v>
      </c>
      <c r="J52" s="15">
        <f t="shared" si="10"/>
        <v>0</v>
      </c>
      <c r="K52" s="3"/>
      <c r="L52" s="3"/>
    </row>
    <row r="53" spans="1:12">
      <c r="A53" s="6" t="s">
        <v>141</v>
      </c>
      <c r="B53" s="6" t="s">
        <v>98</v>
      </c>
      <c r="C53" s="6" t="s">
        <v>65</v>
      </c>
      <c r="D53" s="15">
        <v>1</v>
      </c>
      <c r="E53" s="15">
        <v>0</v>
      </c>
      <c r="F53" s="15">
        <f t="shared" si="7"/>
        <v>0</v>
      </c>
      <c r="G53" s="15">
        <v>0</v>
      </c>
      <c r="H53" s="15">
        <f t="shared" si="8"/>
        <v>0</v>
      </c>
      <c r="I53" s="15">
        <f t="shared" si="9"/>
        <v>0</v>
      </c>
      <c r="J53" s="15">
        <f t="shared" si="10"/>
        <v>0</v>
      </c>
      <c r="K53" s="3"/>
      <c r="L53" s="3"/>
    </row>
    <row r="54" spans="1:12">
      <c r="A54" s="6" t="s">
        <v>142</v>
      </c>
      <c r="B54" s="6" t="s">
        <v>143</v>
      </c>
      <c r="C54" s="6" t="s">
        <v>65</v>
      </c>
      <c r="D54" s="15">
        <v>4</v>
      </c>
      <c r="E54" s="15">
        <v>0</v>
      </c>
      <c r="F54" s="15">
        <f t="shared" si="7"/>
        <v>0</v>
      </c>
      <c r="G54" s="15">
        <v>0</v>
      </c>
      <c r="H54" s="15">
        <f t="shared" si="8"/>
        <v>0</v>
      </c>
      <c r="I54" s="15">
        <f t="shared" si="9"/>
        <v>0</v>
      </c>
      <c r="J54" s="15">
        <f t="shared" si="10"/>
        <v>0</v>
      </c>
      <c r="K54" s="3"/>
      <c r="L54" s="3"/>
    </row>
    <row r="55" spans="1:12">
      <c r="A55" s="6" t="s">
        <v>144</v>
      </c>
      <c r="B55" s="6" t="s">
        <v>145</v>
      </c>
      <c r="C55" s="6" t="s">
        <v>65</v>
      </c>
      <c r="D55" s="15">
        <v>1</v>
      </c>
      <c r="E55" s="15">
        <v>0</v>
      </c>
      <c r="F55" s="15">
        <f t="shared" si="7"/>
        <v>0</v>
      </c>
      <c r="G55" s="15">
        <v>0</v>
      </c>
      <c r="H55" s="15">
        <f t="shared" si="8"/>
        <v>0</v>
      </c>
      <c r="I55" s="15">
        <f t="shared" si="9"/>
        <v>0</v>
      </c>
      <c r="J55" s="15">
        <f t="shared" si="10"/>
        <v>0</v>
      </c>
      <c r="K55" s="3"/>
      <c r="L55" s="3"/>
    </row>
    <row r="56" spans="1:12">
      <c r="A56" s="6" t="s">
        <v>146</v>
      </c>
      <c r="B56" s="6" t="s">
        <v>147</v>
      </c>
      <c r="C56" s="6" t="s">
        <v>65</v>
      </c>
      <c r="D56" s="15">
        <v>1</v>
      </c>
      <c r="E56" s="15">
        <v>0</v>
      </c>
      <c r="F56" s="15">
        <f t="shared" si="7"/>
        <v>0</v>
      </c>
      <c r="G56" s="15">
        <v>0</v>
      </c>
      <c r="H56" s="15">
        <f t="shared" si="8"/>
        <v>0</v>
      </c>
      <c r="I56" s="15">
        <f t="shared" si="9"/>
        <v>0</v>
      </c>
      <c r="J56" s="15">
        <f t="shared" si="10"/>
        <v>0</v>
      </c>
      <c r="K56" s="3"/>
      <c r="L56" s="3"/>
    </row>
    <row r="57" spans="1:12">
      <c r="A57" s="6" t="s">
        <v>148</v>
      </c>
      <c r="B57" s="6" t="s">
        <v>149</v>
      </c>
      <c r="C57" s="6" t="s">
        <v>82</v>
      </c>
      <c r="D57" s="15">
        <v>100</v>
      </c>
      <c r="E57" s="15">
        <v>0</v>
      </c>
      <c r="F57" s="15">
        <f t="shared" si="7"/>
        <v>0</v>
      </c>
      <c r="G57" s="15">
        <v>0</v>
      </c>
      <c r="H57" s="15">
        <f t="shared" si="8"/>
        <v>0</v>
      </c>
      <c r="I57" s="15">
        <f t="shared" si="9"/>
        <v>0</v>
      </c>
      <c r="J57" s="15">
        <f t="shared" si="10"/>
        <v>0</v>
      </c>
      <c r="K57" s="3"/>
      <c r="L57" s="3"/>
    </row>
    <row r="58" spans="1:12">
      <c r="A58" s="6" t="s">
        <v>150</v>
      </c>
      <c r="B58" s="6" t="s">
        <v>151</v>
      </c>
      <c r="C58" s="6" t="s">
        <v>82</v>
      </c>
      <c r="D58" s="15">
        <v>100</v>
      </c>
      <c r="E58" s="15">
        <v>0</v>
      </c>
      <c r="F58" s="15">
        <f t="shared" si="7"/>
        <v>0</v>
      </c>
      <c r="G58" s="15">
        <v>0</v>
      </c>
      <c r="H58" s="15">
        <f t="shared" si="8"/>
        <v>0</v>
      </c>
      <c r="I58" s="15">
        <f t="shared" si="9"/>
        <v>0</v>
      </c>
      <c r="J58" s="15">
        <f t="shared" si="10"/>
        <v>0</v>
      </c>
      <c r="K58" s="3"/>
      <c r="L58" s="3"/>
    </row>
    <row r="59" spans="1:12">
      <c r="A59" s="6" t="s">
        <v>152</v>
      </c>
      <c r="B59" s="6" t="s">
        <v>153</v>
      </c>
      <c r="C59" s="6" t="s">
        <v>82</v>
      </c>
      <c r="D59" s="15">
        <v>50</v>
      </c>
      <c r="E59" s="15">
        <v>0</v>
      </c>
      <c r="F59" s="15">
        <f t="shared" si="7"/>
        <v>0</v>
      </c>
      <c r="G59" s="15">
        <v>0</v>
      </c>
      <c r="H59" s="15">
        <f t="shared" si="8"/>
        <v>0</v>
      </c>
      <c r="I59" s="15">
        <f t="shared" si="9"/>
        <v>0</v>
      </c>
      <c r="J59" s="15">
        <f t="shared" si="10"/>
        <v>0</v>
      </c>
      <c r="K59" s="3"/>
      <c r="L59" s="3"/>
    </row>
    <row r="60" spans="1:12">
      <c r="A60" s="6" t="s">
        <v>154</v>
      </c>
      <c r="B60" s="6" t="s">
        <v>155</v>
      </c>
      <c r="C60" s="6" t="s">
        <v>65</v>
      </c>
      <c r="D60" s="15">
        <v>2</v>
      </c>
      <c r="E60" s="15">
        <v>0</v>
      </c>
      <c r="F60" s="15">
        <f t="shared" si="7"/>
        <v>0</v>
      </c>
      <c r="G60" s="15">
        <v>0</v>
      </c>
      <c r="H60" s="15">
        <f t="shared" si="8"/>
        <v>0</v>
      </c>
      <c r="I60" s="15">
        <f t="shared" si="9"/>
        <v>0</v>
      </c>
      <c r="J60" s="15">
        <f t="shared" si="10"/>
        <v>0</v>
      </c>
      <c r="K60" s="3"/>
      <c r="L60" s="3"/>
    </row>
    <row r="61" spans="1:12">
      <c r="A61" s="6" t="s">
        <v>156</v>
      </c>
      <c r="B61" s="6" t="s">
        <v>157</v>
      </c>
      <c r="C61" s="6" t="s">
        <v>65</v>
      </c>
      <c r="D61" s="15">
        <v>2</v>
      </c>
      <c r="E61" s="15">
        <v>0</v>
      </c>
      <c r="F61" s="15">
        <f t="shared" si="7"/>
        <v>0</v>
      </c>
      <c r="G61" s="15">
        <v>0</v>
      </c>
      <c r="H61" s="15">
        <f t="shared" si="8"/>
        <v>0</v>
      </c>
      <c r="I61" s="15">
        <f t="shared" si="9"/>
        <v>0</v>
      </c>
      <c r="J61" s="15">
        <f t="shared" si="10"/>
        <v>0</v>
      </c>
      <c r="K61" s="3"/>
      <c r="L61" s="3"/>
    </row>
    <row r="62" spans="1:12">
      <c r="A62" s="13" t="s">
        <v>13</v>
      </c>
      <c r="B62" s="13" t="s">
        <v>158</v>
      </c>
      <c r="C62" s="13" t="s">
        <v>13</v>
      </c>
      <c r="D62" s="14"/>
      <c r="E62" s="14"/>
      <c r="F62" s="14"/>
      <c r="G62" s="14"/>
      <c r="H62" s="14"/>
      <c r="I62" s="14"/>
      <c r="J62" s="14"/>
      <c r="K62" s="3"/>
      <c r="L62" s="3"/>
    </row>
    <row r="63" spans="1:12">
      <c r="A63" s="6" t="s">
        <v>159</v>
      </c>
      <c r="B63" s="6" t="s">
        <v>160</v>
      </c>
      <c r="C63" s="6" t="s">
        <v>65</v>
      </c>
      <c r="D63" s="15">
        <v>2</v>
      </c>
      <c r="E63" s="15">
        <v>0</v>
      </c>
      <c r="F63" s="15">
        <f t="shared" ref="F63:F69" si="11">D63*E63</f>
        <v>0</v>
      </c>
      <c r="G63" s="15">
        <v>0</v>
      </c>
      <c r="H63" s="15">
        <f t="shared" ref="H63:H69" si="12">D63*G63</f>
        <v>0</v>
      </c>
      <c r="I63" s="15">
        <f t="shared" ref="I63:J69" si="13">E63+G63</f>
        <v>0</v>
      </c>
      <c r="J63" s="15">
        <f t="shared" si="13"/>
        <v>0</v>
      </c>
      <c r="K63" s="3"/>
      <c r="L63" s="3"/>
    </row>
    <row r="64" spans="1:12">
      <c r="A64" s="6" t="s">
        <v>161</v>
      </c>
      <c r="B64" s="6" t="s">
        <v>162</v>
      </c>
      <c r="C64" s="6" t="s">
        <v>65</v>
      </c>
      <c r="D64" s="15">
        <v>1</v>
      </c>
      <c r="E64" s="15">
        <v>0</v>
      </c>
      <c r="F64" s="15">
        <f t="shared" si="11"/>
        <v>0</v>
      </c>
      <c r="G64" s="15">
        <v>0</v>
      </c>
      <c r="H64" s="15">
        <f t="shared" si="12"/>
        <v>0</v>
      </c>
      <c r="I64" s="15">
        <f t="shared" si="13"/>
        <v>0</v>
      </c>
      <c r="J64" s="15">
        <f t="shared" si="13"/>
        <v>0</v>
      </c>
      <c r="K64" s="3"/>
      <c r="L64" s="3"/>
    </row>
    <row r="65" spans="1:12">
      <c r="A65" s="6" t="s">
        <v>163</v>
      </c>
      <c r="B65" s="6" t="s">
        <v>164</v>
      </c>
      <c r="C65" s="6" t="s">
        <v>65</v>
      </c>
      <c r="D65" s="15">
        <v>1</v>
      </c>
      <c r="E65" s="15">
        <v>0</v>
      </c>
      <c r="F65" s="15">
        <f t="shared" si="11"/>
        <v>0</v>
      </c>
      <c r="G65" s="15">
        <v>0</v>
      </c>
      <c r="H65" s="15">
        <f t="shared" si="12"/>
        <v>0</v>
      </c>
      <c r="I65" s="15">
        <f t="shared" si="13"/>
        <v>0</v>
      </c>
      <c r="J65" s="15">
        <f t="shared" si="13"/>
        <v>0</v>
      </c>
      <c r="K65" s="3"/>
      <c r="L65" s="3"/>
    </row>
    <row r="66" spans="1:12">
      <c r="A66" s="6" t="s">
        <v>165</v>
      </c>
      <c r="B66" s="6" t="s">
        <v>166</v>
      </c>
      <c r="C66" s="6" t="s">
        <v>65</v>
      </c>
      <c r="D66" s="15">
        <v>1</v>
      </c>
      <c r="E66" s="15">
        <v>0</v>
      </c>
      <c r="F66" s="15">
        <f t="shared" si="11"/>
        <v>0</v>
      </c>
      <c r="G66" s="15">
        <v>0</v>
      </c>
      <c r="H66" s="15">
        <f t="shared" si="12"/>
        <v>0</v>
      </c>
      <c r="I66" s="15">
        <f t="shared" si="13"/>
        <v>0</v>
      </c>
      <c r="J66" s="15">
        <f t="shared" si="13"/>
        <v>0</v>
      </c>
      <c r="K66" s="3"/>
      <c r="L66" s="3"/>
    </row>
    <row r="67" spans="1:12">
      <c r="A67" s="6" t="s">
        <v>167</v>
      </c>
      <c r="B67" s="6" t="s">
        <v>168</v>
      </c>
      <c r="C67" s="6" t="s">
        <v>82</v>
      </c>
      <c r="D67" s="15">
        <v>30</v>
      </c>
      <c r="E67" s="15">
        <v>0</v>
      </c>
      <c r="F67" s="15">
        <f t="shared" si="11"/>
        <v>0</v>
      </c>
      <c r="G67" s="15">
        <v>0</v>
      </c>
      <c r="H67" s="15">
        <f t="shared" si="12"/>
        <v>0</v>
      </c>
      <c r="I67" s="15">
        <f t="shared" si="13"/>
        <v>0</v>
      </c>
      <c r="J67" s="15">
        <f t="shared" si="13"/>
        <v>0</v>
      </c>
      <c r="K67" s="3"/>
      <c r="L67" s="3"/>
    </row>
    <row r="68" spans="1:12">
      <c r="A68" s="6" t="s">
        <v>169</v>
      </c>
      <c r="B68" s="6" t="s">
        <v>86</v>
      </c>
      <c r="C68" s="6" t="s">
        <v>65</v>
      </c>
      <c r="D68" s="15">
        <v>43</v>
      </c>
      <c r="E68" s="15">
        <v>0</v>
      </c>
      <c r="F68" s="15">
        <f t="shared" si="11"/>
        <v>0</v>
      </c>
      <c r="G68" s="15">
        <v>0</v>
      </c>
      <c r="H68" s="15">
        <f t="shared" si="12"/>
        <v>0</v>
      </c>
      <c r="I68" s="15">
        <f t="shared" si="13"/>
        <v>0</v>
      </c>
      <c r="J68" s="15">
        <f t="shared" si="13"/>
        <v>0</v>
      </c>
      <c r="K68" s="3"/>
      <c r="L68" s="3"/>
    </row>
    <row r="69" spans="1:12">
      <c r="A69" s="6" t="s">
        <v>170</v>
      </c>
      <c r="B69" s="6" t="s">
        <v>171</v>
      </c>
      <c r="C69" s="6" t="s">
        <v>82</v>
      </c>
      <c r="D69" s="15">
        <v>3600</v>
      </c>
      <c r="E69" s="15">
        <v>0</v>
      </c>
      <c r="F69" s="15">
        <f t="shared" si="11"/>
        <v>0</v>
      </c>
      <c r="G69" s="15">
        <v>0</v>
      </c>
      <c r="H69" s="15">
        <f t="shared" si="12"/>
        <v>0</v>
      </c>
      <c r="I69" s="15">
        <f t="shared" si="13"/>
        <v>0</v>
      </c>
      <c r="J69" s="15">
        <f t="shared" si="13"/>
        <v>0</v>
      </c>
      <c r="K69" s="3"/>
      <c r="L69" s="3"/>
    </row>
    <row r="70" spans="1:12">
      <c r="A70" s="13" t="s">
        <v>13</v>
      </c>
      <c r="B70" s="13" t="s">
        <v>172</v>
      </c>
      <c r="C70" s="13" t="s">
        <v>13</v>
      </c>
      <c r="D70" s="14"/>
      <c r="E70" s="14"/>
      <c r="F70" s="14"/>
      <c r="G70" s="14"/>
      <c r="H70" s="14"/>
      <c r="I70" s="14"/>
      <c r="J70" s="14"/>
      <c r="K70" s="3"/>
      <c r="L70" s="3"/>
    </row>
    <row r="71" spans="1:12">
      <c r="A71" s="6" t="s">
        <v>173</v>
      </c>
      <c r="B71" s="6" t="s">
        <v>174</v>
      </c>
      <c r="C71" s="6" t="s">
        <v>82</v>
      </c>
      <c r="D71" s="15">
        <v>50</v>
      </c>
      <c r="E71" s="15">
        <v>0</v>
      </c>
      <c r="F71" s="15">
        <f t="shared" ref="F71:F81" si="14">D71*E71</f>
        <v>0</v>
      </c>
      <c r="G71" s="15">
        <v>0</v>
      </c>
      <c r="H71" s="15">
        <f t="shared" ref="H71:H81" si="15">D71*G71</f>
        <v>0</v>
      </c>
      <c r="I71" s="15">
        <f t="shared" ref="I71:I81" si="16">E71+G71</f>
        <v>0</v>
      </c>
      <c r="J71" s="15">
        <f t="shared" ref="J71:J81" si="17">F71+H71</f>
        <v>0</v>
      </c>
      <c r="K71" s="3"/>
      <c r="L71" s="3"/>
    </row>
    <row r="72" spans="1:12">
      <c r="A72" s="6" t="s">
        <v>175</v>
      </c>
      <c r="B72" s="6" t="s">
        <v>176</v>
      </c>
      <c r="C72" s="6" t="s">
        <v>82</v>
      </c>
      <c r="D72" s="15">
        <v>20</v>
      </c>
      <c r="E72" s="15">
        <v>0</v>
      </c>
      <c r="F72" s="15">
        <f t="shared" si="14"/>
        <v>0</v>
      </c>
      <c r="G72" s="15">
        <v>0</v>
      </c>
      <c r="H72" s="15">
        <f t="shared" si="15"/>
        <v>0</v>
      </c>
      <c r="I72" s="15">
        <f t="shared" si="16"/>
        <v>0</v>
      </c>
      <c r="J72" s="15">
        <f t="shared" si="17"/>
        <v>0</v>
      </c>
      <c r="K72" s="3"/>
      <c r="L72" s="3"/>
    </row>
    <row r="73" spans="1:12">
      <c r="A73" s="6" t="s">
        <v>177</v>
      </c>
      <c r="B73" s="6" t="s">
        <v>81</v>
      </c>
      <c r="C73" s="6" t="s">
        <v>82</v>
      </c>
      <c r="D73" s="15">
        <v>100</v>
      </c>
      <c r="E73" s="15">
        <v>0</v>
      </c>
      <c r="F73" s="15">
        <f t="shared" si="14"/>
        <v>0</v>
      </c>
      <c r="G73" s="15">
        <v>0</v>
      </c>
      <c r="H73" s="15">
        <f t="shared" si="15"/>
        <v>0</v>
      </c>
      <c r="I73" s="15">
        <f t="shared" si="16"/>
        <v>0</v>
      </c>
      <c r="J73" s="15">
        <f t="shared" si="17"/>
        <v>0</v>
      </c>
      <c r="K73" s="3"/>
      <c r="L73" s="3"/>
    </row>
    <row r="74" spans="1:12">
      <c r="A74" s="6" t="s">
        <v>178</v>
      </c>
      <c r="B74" s="6" t="s">
        <v>109</v>
      </c>
      <c r="C74" s="6" t="s">
        <v>82</v>
      </c>
      <c r="D74" s="15">
        <v>2500</v>
      </c>
      <c r="E74" s="15">
        <v>0</v>
      </c>
      <c r="F74" s="15">
        <f t="shared" si="14"/>
        <v>0</v>
      </c>
      <c r="G74" s="15">
        <v>0</v>
      </c>
      <c r="H74" s="15">
        <f t="shared" si="15"/>
        <v>0</v>
      </c>
      <c r="I74" s="15">
        <f t="shared" si="16"/>
        <v>0</v>
      </c>
      <c r="J74" s="15">
        <f t="shared" si="17"/>
        <v>0</v>
      </c>
      <c r="K74" s="3"/>
      <c r="L74" s="3"/>
    </row>
    <row r="75" spans="1:12">
      <c r="A75" s="6" t="s">
        <v>179</v>
      </c>
      <c r="B75" s="6" t="s">
        <v>180</v>
      </c>
      <c r="C75" s="6" t="s">
        <v>82</v>
      </c>
      <c r="D75" s="15">
        <v>50</v>
      </c>
      <c r="E75" s="15">
        <v>0</v>
      </c>
      <c r="F75" s="15">
        <f t="shared" si="14"/>
        <v>0</v>
      </c>
      <c r="G75" s="15">
        <v>0</v>
      </c>
      <c r="H75" s="15">
        <f t="shared" si="15"/>
        <v>0</v>
      </c>
      <c r="I75" s="15">
        <f t="shared" si="16"/>
        <v>0</v>
      </c>
      <c r="J75" s="15">
        <f t="shared" si="17"/>
        <v>0</v>
      </c>
      <c r="K75" s="3"/>
      <c r="L75" s="3"/>
    </row>
    <row r="76" spans="1:12">
      <c r="A76" s="6" t="s">
        <v>181</v>
      </c>
      <c r="B76" s="6" t="s">
        <v>182</v>
      </c>
      <c r="C76" s="6" t="s">
        <v>82</v>
      </c>
      <c r="D76" s="15">
        <v>100</v>
      </c>
      <c r="E76" s="15">
        <v>0</v>
      </c>
      <c r="F76" s="15">
        <f t="shared" si="14"/>
        <v>0</v>
      </c>
      <c r="G76" s="15">
        <v>0</v>
      </c>
      <c r="H76" s="15">
        <f t="shared" si="15"/>
        <v>0</v>
      </c>
      <c r="I76" s="15">
        <f t="shared" si="16"/>
        <v>0</v>
      </c>
      <c r="J76" s="15">
        <f t="shared" si="17"/>
        <v>0</v>
      </c>
      <c r="K76" s="3"/>
      <c r="L76" s="3"/>
    </row>
    <row r="77" spans="1:12">
      <c r="A77" s="6" t="s">
        <v>183</v>
      </c>
      <c r="B77" s="6" t="s">
        <v>184</v>
      </c>
      <c r="C77" s="6" t="s">
        <v>82</v>
      </c>
      <c r="D77" s="15">
        <v>1500</v>
      </c>
      <c r="E77" s="15">
        <v>0</v>
      </c>
      <c r="F77" s="15">
        <f t="shared" si="14"/>
        <v>0</v>
      </c>
      <c r="G77" s="15">
        <v>0</v>
      </c>
      <c r="H77" s="15">
        <f t="shared" si="15"/>
        <v>0</v>
      </c>
      <c r="I77" s="15">
        <f t="shared" si="16"/>
        <v>0</v>
      </c>
      <c r="J77" s="15">
        <f t="shared" si="17"/>
        <v>0</v>
      </c>
      <c r="K77" s="3"/>
      <c r="L77" s="3"/>
    </row>
    <row r="78" spans="1:12">
      <c r="A78" s="6" t="s">
        <v>185</v>
      </c>
      <c r="B78" s="6" t="s">
        <v>186</v>
      </c>
      <c r="C78" s="6" t="s">
        <v>82</v>
      </c>
      <c r="D78" s="15">
        <v>50</v>
      </c>
      <c r="E78" s="15">
        <v>0</v>
      </c>
      <c r="F78" s="15">
        <f t="shared" si="14"/>
        <v>0</v>
      </c>
      <c r="G78" s="15">
        <v>0</v>
      </c>
      <c r="H78" s="15">
        <f t="shared" si="15"/>
        <v>0</v>
      </c>
      <c r="I78" s="15">
        <f t="shared" si="16"/>
        <v>0</v>
      </c>
      <c r="J78" s="15">
        <f t="shared" si="17"/>
        <v>0</v>
      </c>
      <c r="K78" s="3"/>
      <c r="L78" s="3"/>
    </row>
    <row r="79" spans="1:12">
      <c r="A79" s="6" t="s">
        <v>187</v>
      </c>
      <c r="B79" s="6" t="s">
        <v>188</v>
      </c>
      <c r="C79" s="6" t="s">
        <v>82</v>
      </c>
      <c r="D79" s="15">
        <v>100</v>
      </c>
      <c r="E79" s="15">
        <v>0</v>
      </c>
      <c r="F79" s="15">
        <f t="shared" si="14"/>
        <v>0</v>
      </c>
      <c r="G79" s="15">
        <v>0</v>
      </c>
      <c r="H79" s="15">
        <f t="shared" si="15"/>
        <v>0</v>
      </c>
      <c r="I79" s="15">
        <f t="shared" si="16"/>
        <v>0</v>
      </c>
      <c r="J79" s="15">
        <f t="shared" si="17"/>
        <v>0</v>
      </c>
      <c r="K79" s="3"/>
      <c r="L79" s="3"/>
    </row>
    <row r="80" spans="1:12">
      <c r="A80" s="6" t="s">
        <v>189</v>
      </c>
      <c r="B80" s="6" t="s">
        <v>190</v>
      </c>
      <c r="C80" s="6" t="s">
        <v>82</v>
      </c>
      <c r="D80" s="15">
        <v>100</v>
      </c>
      <c r="E80" s="15">
        <v>0</v>
      </c>
      <c r="F80" s="15">
        <f t="shared" si="14"/>
        <v>0</v>
      </c>
      <c r="G80" s="15">
        <v>0</v>
      </c>
      <c r="H80" s="15">
        <f t="shared" si="15"/>
        <v>0</v>
      </c>
      <c r="I80" s="15">
        <f t="shared" si="16"/>
        <v>0</v>
      </c>
      <c r="J80" s="15">
        <f t="shared" si="17"/>
        <v>0</v>
      </c>
      <c r="K80" s="3"/>
      <c r="L80" s="3"/>
    </row>
    <row r="81" spans="1:12">
      <c r="A81" s="6" t="s">
        <v>191</v>
      </c>
      <c r="B81" s="6" t="s">
        <v>192</v>
      </c>
      <c r="C81" s="6" t="s">
        <v>82</v>
      </c>
      <c r="D81" s="15">
        <v>50</v>
      </c>
      <c r="E81" s="15">
        <v>0</v>
      </c>
      <c r="F81" s="15">
        <f t="shared" si="14"/>
        <v>0</v>
      </c>
      <c r="G81" s="15">
        <v>0</v>
      </c>
      <c r="H81" s="15">
        <f t="shared" si="15"/>
        <v>0</v>
      </c>
      <c r="I81" s="15">
        <f t="shared" si="16"/>
        <v>0</v>
      </c>
      <c r="J81" s="15">
        <f t="shared" si="17"/>
        <v>0</v>
      </c>
      <c r="K81" s="3"/>
      <c r="L81" s="3"/>
    </row>
    <row r="82" spans="1:12">
      <c r="A82" s="7" t="s">
        <v>13</v>
      </c>
      <c r="B82" s="7" t="s">
        <v>193</v>
      </c>
      <c r="C82" s="7" t="s">
        <v>13</v>
      </c>
      <c r="D82" s="16"/>
      <c r="E82" s="16"/>
      <c r="F82" s="16"/>
      <c r="G82" s="16"/>
      <c r="H82" s="16"/>
      <c r="I82" s="16"/>
      <c r="J82" s="16"/>
      <c r="K82" s="3"/>
      <c r="L82" s="3"/>
    </row>
    <row r="83" spans="1:12">
      <c r="A83" s="6" t="s">
        <v>194</v>
      </c>
      <c r="B83" s="6" t="s">
        <v>195</v>
      </c>
      <c r="C83" s="6" t="s">
        <v>196</v>
      </c>
      <c r="D83" s="15">
        <v>16</v>
      </c>
      <c r="E83" s="15">
        <v>0</v>
      </c>
      <c r="F83" s="15">
        <f>D83*E83</f>
        <v>0</v>
      </c>
      <c r="G83" s="15">
        <v>0</v>
      </c>
      <c r="H83" s="15">
        <f>D83*G83</f>
        <v>0</v>
      </c>
      <c r="I83" s="15">
        <f>E83+G83</f>
        <v>0</v>
      </c>
      <c r="J83" s="15">
        <f>F83+H83</f>
        <v>0</v>
      </c>
      <c r="K83" s="3"/>
      <c r="L83" s="3"/>
    </row>
    <row r="84" spans="1:12">
      <c r="A84" s="7" t="s">
        <v>13</v>
      </c>
      <c r="B84" s="7" t="s">
        <v>197</v>
      </c>
      <c r="C84" s="7" t="s">
        <v>13</v>
      </c>
      <c r="D84" s="16"/>
      <c r="E84" s="16"/>
      <c r="F84" s="16">
        <f>SUM(F83:F83)</f>
        <v>0</v>
      </c>
      <c r="G84" s="16"/>
      <c r="H84" s="16">
        <f>SUM(H83:H83)</f>
        <v>0</v>
      </c>
      <c r="I84" s="16"/>
      <c r="J84" s="16">
        <f>SUM(J83:J83)</f>
        <v>0</v>
      </c>
      <c r="K84" s="3"/>
      <c r="L84" s="3"/>
    </row>
    <row r="85" spans="1:12">
      <c r="A85" s="13" t="s">
        <v>13</v>
      </c>
      <c r="B85" s="13" t="s">
        <v>198</v>
      </c>
      <c r="C85" s="13" t="s">
        <v>13</v>
      </c>
      <c r="D85" s="14"/>
      <c r="E85" s="14"/>
      <c r="F85" s="14"/>
      <c r="G85" s="14"/>
      <c r="H85" s="14"/>
      <c r="I85" s="14"/>
      <c r="J85" s="14"/>
      <c r="K85" s="3"/>
      <c r="L85" s="3"/>
    </row>
    <row r="86" spans="1:12">
      <c r="A86" s="6" t="s">
        <v>199</v>
      </c>
      <c r="B86" s="6" t="s">
        <v>200</v>
      </c>
      <c r="C86" s="6" t="s">
        <v>65</v>
      </c>
      <c r="D86" s="15">
        <v>1</v>
      </c>
      <c r="E86" s="15">
        <v>0</v>
      </c>
      <c r="F86" s="15">
        <f t="shared" ref="F86:F94" si="18">D86*E86</f>
        <v>0</v>
      </c>
      <c r="G86" s="15">
        <v>0</v>
      </c>
      <c r="H86" s="15">
        <f t="shared" ref="H86:H94" si="19">D86*G86</f>
        <v>0</v>
      </c>
      <c r="I86" s="15">
        <f t="shared" ref="I86:I94" si="20">E86+G86</f>
        <v>0</v>
      </c>
      <c r="J86" s="15">
        <f t="shared" ref="J86:J94" si="21">F86+H86</f>
        <v>0</v>
      </c>
      <c r="K86" s="3"/>
      <c r="L86" s="3"/>
    </row>
    <row r="87" spans="1:12">
      <c r="A87" s="6" t="s">
        <v>201</v>
      </c>
      <c r="B87" s="6" t="s">
        <v>202</v>
      </c>
      <c r="C87" s="6" t="s">
        <v>82</v>
      </c>
      <c r="D87" s="15">
        <v>100</v>
      </c>
      <c r="E87" s="15">
        <v>0</v>
      </c>
      <c r="F87" s="15">
        <f t="shared" si="18"/>
        <v>0</v>
      </c>
      <c r="G87" s="15">
        <v>0</v>
      </c>
      <c r="H87" s="15">
        <f t="shared" si="19"/>
        <v>0</v>
      </c>
      <c r="I87" s="15">
        <f t="shared" si="20"/>
        <v>0</v>
      </c>
      <c r="J87" s="15">
        <f t="shared" si="21"/>
        <v>0</v>
      </c>
      <c r="K87" s="3"/>
      <c r="L87" s="3"/>
    </row>
    <row r="88" spans="1:12">
      <c r="A88" s="6" t="s">
        <v>203</v>
      </c>
      <c r="B88" s="6" t="s">
        <v>204</v>
      </c>
      <c r="C88" s="6" t="s">
        <v>82</v>
      </c>
      <c r="D88" s="15">
        <v>100</v>
      </c>
      <c r="E88" s="15">
        <v>0</v>
      </c>
      <c r="F88" s="15">
        <f t="shared" si="18"/>
        <v>0</v>
      </c>
      <c r="G88" s="15">
        <v>0</v>
      </c>
      <c r="H88" s="15">
        <f t="shared" si="19"/>
        <v>0</v>
      </c>
      <c r="I88" s="15">
        <f t="shared" si="20"/>
        <v>0</v>
      </c>
      <c r="J88" s="15">
        <f t="shared" si="21"/>
        <v>0</v>
      </c>
      <c r="K88" s="3"/>
      <c r="L88" s="3"/>
    </row>
    <row r="89" spans="1:12">
      <c r="A89" s="6" t="s">
        <v>205</v>
      </c>
      <c r="B89" s="6" t="s">
        <v>206</v>
      </c>
      <c r="C89" s="6" t="s">
        <v>82</v>
      </c>
      <c r="D89" s="15">
        <v>100</v>
      </c>
      <c r="E89" s="15">
        <v>0</v>
      </c>
      <c r="F89" s="15">
        <f t="shared" si="18"/>
        <v>0</v>
      </c>
      <c r="G89" s="15">
        <v>0</v>
      </c>
      <c r="H89" s="15">
        <f t="shared" si="19"/>
        <v>0</v>
      </c>
      <c r="I89" s="15">
        <f t="shared" si="20"/>
        <v>0</v>
      </c>
      <c r="J89" s="15">
        <f t="shared" si="21"/>
        <v>0</v>
      </c>
      <c r="K89" s="3"/>
      <c r="L89" s="3"/>
    </row>
    <row r="90" spans="1:12">
      <c r="A90" s="6" t="s">
        <v>207</v>
      </c>
      <c r="B90" s="6" t="s">
        <v>208</v>
      </c>
      <c r="C90" s="6" t="s">
        <v>65</v>
      </c>
      <c r="D90" s="15">
        <v>3</v>
      </c>
      <c r="E90" s="15">
        <v>0</v>
      </c>
      <c r="F90" s="15">
        <f t="shared" si="18"/>
        <v>0</v>
      </c>
      <c r="G90" s="15">
        <v>0</v>
      </c>
      <c r="H90" s="15">
        <f t="shared" si="19"/>
        <v>0</v>
      </c>
      <c r="I90" s="15">
        <f t="shared" si="20"/>
        <v>0</v>
      </c>
      <c r="J90" s="15">
        <f t="shared" si="21"/>
        <v>0</v>
      </c>
      <c r="K90" s="3"/>
      <c r="L90" s="3"/>
    </row>
    <row r="91" spans="1:12">
      <c r="A91" s="6" t="s">
        <v>209</v>
      </c>
      <c r="B91" s="6" t="s">
        <v>210</v>
      </c>
      <c r="C91" s="6" t="s">
        <v>65</v>
      </c>
      <c r="D91" s="15">
        <v>1</v>
      </c>
      <c r="E91" s="15">
        <v>0</v>
      </c>
      <c r="F91" s="15">
        <f t="shared" si="18"/>
        <v>0</v>
      </c>
      <c r="G91" s="15">
        <v>0</v>
      </c>
      <c r="H91" s="15">
        <f t="shared" si="19"/>
        <v>0</v>
      </c>
      <c r="I91" s="15">
        <f t="shared" si="20"/>
        <v>0</v>
      </c>
      <c r="J91" s="15">
        <f t="shared" si="21"/>
        <v>0</v>
      </c>
      <c r="K91" s="3"/>
      <c r="L91" s="3"/>
    </row>
    <row r="92" spans="1:12">
      <c r="A92" s="6" t="s">
        <v>211</v>
      </c>
      <c r="B92" s="6" t="s">
        <v>212</v>
      </c>
      <c r="C92" s="6" t="s">
        <v>196</v>
      </c>
      <c r="D92" s="15">
        <v>8</v>
      </c>
      <c r="E92" s="15">
        <v>0</v>
      </c>
      <c r="F92" s="15">
        <f t="shared" si="18"/>
        <v>0</v>
      </c>
      <c r="G92" s="15">
        <v>0</v>
      </c>
      <c r="H92" s="15">
        <f t="shared" si="19"/>
        <v>0</v>
      </c>
      <c r="I92" s="15">
        <f t="shared" si="20"/>
        <v>0</v>
      </c>
      <c r="J92" s="15">
        <f t="shared" si="21"/>
        <v>0</v>
      </c>
      <c r="K92" s="3"/>
      <c r="L92" s="3"/>
    </row>
    <row r="93" spans="1:12">
      <c r="A93" s="6" t="s">
        <v>213</v>
      </c>
      <c r="B93" s="6" t="s">
        <v>214</v>
      </c>
      <c r="C93" s="6" t="s">
        <v>65</v>
      </c>
      <c r="D93" s="15">
        <v>1</v>
      </c>
      <c r="E93" s="15">
        <v>0</v>
      </c>
      <c r="F93" s="15">
        <f t="shared" si="18"/>
        <v>0</v>
      </c>
      <c r="G93" s="15">
        <v>0</v>
      </c>
      <c r="H93" s="15">
        <f t="shared" si="19"/>
        <v>0</v>
      </c>
      <c r="I93" s="15">
        <f t="shared" si="20"/>
        <v>0</v>
      </c>
      <c r="J93" s="15">
        <f t="shared" si="21"/>
        <v>0</v>
      </c>
      <c r="K93" s="3"/>
      <c r="L93" s="3"/>
    </row>
    <row r="94" spans="1:12">
      <c r="A94" s="6" t="s">
        <v>215</v>
      </c>
      <c r="B94" s="6" t="s">
        <v>216</v>
      </c>
      <c r="C94" s="6" t="s">
        <v>65</v>
      </c>
      <c r="D94" s="15">
        <v>3</v>
      </c>
      <c r="E94" s="15">
        <v>0</v>
      </c>
      <c r="F94" s="15">
        <f t="shared" si="18"/>
        <v>0</v>
      </c>
      <c r="G94" s="15">
        <v>0</v>
      </c>
      <c r="H94" s="15">
        <f t="shared" si="19"/>
        <v>0</v>
      </c>
      <c r="I94" s="15">
        <f t="shared" si="20"/>
        <v>0</v>
      </c>
      <c r="J94" s="15">
        <f t="shared" si="21"/>
        <v>0</v>
      </c>
      <c r="K94" s="3"/>
      <c r="L94" s="3"/>
    </row>
    <row r="95" spans="1:12">
      <c r="A95" s="13" t="s">
        <v>13</v>
      </c>
      <c r="B95" s="13" t="s">
        <v>217</v>
      </c>
      <c r="C95" s="13" t="s">
        <v>13</v>
      </c>
      <c r="D95" s="14"/>
      <c r="E95" s="14"/>
      <c r="F95" s="14"/>
      <c r="G95" s="14"/>
      <c r="H95" s="14"/>
      <c r="I95" s="14"/>
      <c r="J95" s="14"/>
      <c r="K95" s="3"/>
      <c r="L95" s="3"/>
    </row>
    <row r="96" spans="1:12">
      <c r="A96" s="6" t="s">
        <v>218</v>
      </c>
      <c r="B96" s="6" t="s">
        <v>219</v>
      </c>
      <c r="C96" s="6" t="s">
        <v>65</v>
      </c>
      <c r="D96" s="15">
        <v>1</v>
      </c>
      <c r="E96" s="15">
        <v>0</v>
      </c>
      <c r="F96" s="15">
        <f>D96*E96</f>
        <v>0</v>
      </c>
      <c r="G96" s="15">
        <v>0</v>
      </c>
      <c r="H96" s="15">
        <f>D96*G96</f>
        <v>0</v>
      </c>
      <c r="I96" s="15">
        <f>E96+G96</f>
        <v>0</v>
      </c>
      <c r="J96" s="15">
        <f>F96+H96</f>
        <v>0</v>
      </c>
      <c r="K96" s="3"/>
      <c r="L96" s="3"/>
    </row>
    <row r="97" spans="1:12">
      <c r="A97" s="6" t="s">
        <v>220</v>
      </c>
      <c r="B97" s="6" t="s">
        <v>221</v>
      </c>
      <c r="C97" s="6" t="s">
        <v>65</v>
      </c>
      <c r="D97" s="15">
        <v>1</v>
      </c>
      <c r="E97" s="15">
        <v>0</v>
      </c>
      <c r="F97" s="15">
        <f>D97*E97</f>
        <v>0</v>
      </c>
      <c r="G97" s="15">
        <v>0</v>
      </c>
      <c r="H97" s="15">
        <f>D97*G97</f>
        <v>0</v>
      </c>
      <c r="I97" s="15">
        <f>E97+G97</f>
        <v>0</v>
      </c>
      <c r="J97" s="15">
        <f>F97+H97</f>
        <v>0</v>
      </c>
      <c r="K97" s="3"/>
      <c r="L97" s="3"/>
    </row>
    <row r="98" spans="1:12">
      <c r="A98" s="13" t="s">
        <v>13</v>
      </c>
      <c r="B98" s="13" t="s">
        <v>222</v>
      </c>
      <c r="C98" s="13" t="s">
        <v>13</v>
      </c>
      <c r="D98" s="14"/>
      <c r="E98" s="14"/>
      <c r="F98" s="14"/>
      <c r="G98" s="14"/>
      <c r="H98" s="14"/>
      <c r="I98" s="14"/>
      <c r="J98" s="14"/>
      <c r="K98" s="3"/>
      <c r="L98" s="3"/>
    </row>
    <row r="99" spans="1:12">
      <c r="A99" s="6" t="s">
        <v>223</v>
      </c>
      <c r="B99" s="6" t="s">
        <v>224</v>
      </c>
      <c r="C99" s="6" t="s">
        <v>65</v>
      </c>
      <c r="D99" s="15">
        <v>1</v>
      </c>
      <c r="E99" s="15">
        <v>0</v>
      </c>
      <c r="F99" s="15">
        <f>D99*E99</f>
        <v>0</v>
      </c>
      <c r="G99" s="15">
        <v>0</v>
      </c>
      <c r="H99" s="15">
        <f>D99*G99</f>
        <v>0</v>
      </c>
      <c r="I99" s="15">
        <f t="shared" ref="I99:J101" si="22">E99+G99</f>
        <v>0</v>
      </c>
      <c r="J99" s="15">
        <f t="shared" si="22"/>
        <v>0</v>
      </c>
      <c r="K99" s="3"/>
      <c r="L99" s="3"/>
    </row>
    <row r="100" spans="1:12">
      <c r="A100" s="6" t="s">
        <v>225</v>
      </c>
      <c r="B100" s="6" t="s">
        <v>226</v>
      </c>
      <c r="C100" s="6" t="s">
        <v>65</v>
      </c>
      <c r="D100" s="15">
        <v>1</v>
      </c>
      <c r="E100" s="15">
        <v>0</v>
      </c>
      <c r="F100" s="15">
        <f>D100*E100</f>
        <v>0</v>
      </c>
      <c r="G100" s="15">
        <v>0</v>
      </c>
      <c r="H100" s="15">
        <f>D100*G100</f>
        <v>0</v>
      </c>
      <c r="I100" s="15">
        <f t="shared" si="22"/>
        <v>0</v>
      </c>
      <c r="J100" s="15">
        <f t="shared" si="22"/>
        <v>0</v>
      </c>
      <c r="K100" s="3"/>
      <c r="L100" s="3"/>
    </row>
    <row r="101" spans="1:12">
      <c r="A101" s="6" t="s">
        <v>227</v>
      </c>
      <c r="B101" s="6" t="s">
        <v>228</v>
      </c>
      <c r="C101" s="6" t="s">
        <v>65</v>
      </c>
      <c r="D101" s="15">
        <v>1</v>
      </c>
      <c r="E101" s="15">
        <v>0</v>
      </c>
      <c r="F101" s="15">
        <f>D101*E101</f>
        <v>0</v>
      </c>
      <c r="G101" s="15">
        <v>0</v>
      </c>
      <c r="H101" s="15">
        <f>D101*G101</f>
        <v>0</v>
      </c>
      <c r="I101" s="15">
        <f t="shared" si="22"/>
        <v>0</v>
      </c>
      <c r="J101" s="15">
        <f t="shared" si="22"/>
        <v>0</v>
      </c>
      <c r="K101" s="3"/>
      <c r="L101" s="3"/>
    </row>
    <row r="102" spans="1:12">
      <c r="A102" s="13" t="s">
        <v>13</v>
      </c>
      <c r="B102" s="13" t="s">
        <v>229</v>
      </c>
      <c r="C102" s="13" t="s">
        <v>13</v>
      </c>
      <c r="D102" s="14"/>
      <c r="E102" s="14"/>
      <c r="F102" s="14"/>
      <c r="G102" s="14"/>
      <c r="H102" s="14"/>
      <c r="I102" s="14"/>
      <c r="J102" s="14"/>
      <c r="K102" s="3"/>
      <c r="L102" s="3"/>
    </row>
    <row r="103" spans="1:12">
      <c r="A103" s="6" t="s">
        <v>230</v>
      </c>
      <c r="B103" s="6" t="s">
        <v>231</v>
      </c>
      <c r="C103" s="6" t="s">
        <v>196</v>
      </c>
      <c r="D103" s="15">
        <v>1</v>
      </c>
      <c r="E103" s="15">
        <v>0</v>
      </c>
      <c r="F103" s="15">
        <f>D103*E103</f>
        <v>0</v>
      </c>
      <c r="G103" s="15">
        <v>0</v>
      </c>
      <c r="H103" s="15">
        <f>D103*G103</f>
        <v>0</v>
      </c>
      <c r="I103" s="15">
        <f t="shared" ref="I103:J108" si="23">E103+G103</f>
        <v>0</v>
      </c>
      <c r="J103" s="15">
        <f t="shared" si="23"/>
        <v>0</v>
      </c>
      <c r="K103" s="3"/>
      <c r="L103" s="3"/>
    </row>
    <row r="104" spans="1:12">
      <c r="A104" s="6" t="s">
        <v>232</v>
      </c>
      <c r="B104" s="6" t="s">
        <v>233</v>
      </c>
      <c r="C104" s="6" t="s">
        <v>196</v>
      </c>
      <c r="D104" s="15">
        <v>8</v>
      </c>
      <c r="E104" s="15">
        <v>0</v>
      </c>
      <c r="F104" s="15">
        <f>D104*E104</f>
        <v>0</v>
      </c>
      <c r="G104" s="15">
        <v>0</v>
      </c>
      <c r="H104" s="15">
        <f>D104*G104</f>
        <v>0</v>
      </c>
      <c r="I104" s="15">
        <f t="shared" si="23"/>
        <v>0</v>
      </c>
      <c r="J104" s="15">
        <f t="shared" si="23"/>
        <v>0</v>
      </c>
      <c r="K104" s="3"/>
      <c r="L104" s="3"/>
    </row>
    <row r="105" spans="1:12">
      <c r="A105" s="6" t="s">
        <v>234</v>
      </c>
      <c r="B105" s="6" t="s">
        <v>235</v>
      </c>
      <c r="C105" s="6" t="s">
        <v>196</v>
      </c>
      <c r="D105" s="15">
        <v>8</v>
      </c>
      <c r="E105" s="15">
        <v>0</v>
      </c>
      <c r="F105" s="15">
        <f>D105*E105</f>
        <v>0</v>
      </c>
      <c r="G105" s="15">
        <v>0</v>
      </c>
      <c r="H105" s="15">
        <f>D105*G105</f>
        <v>0</v>
      </c>
      <c r="I105" s="15">
        <f t="shared" si="23"/>
        <v>0</v>
      </c>
      <c r="J105" s="15">
        <f t="shared" si="23"/>
        <v>0</v>
      </c>
      <c r="K105" s="3"/>
      <c r="L105" s="3"/>
    </row>
    <row r="106" spans="1:12">
      <c r="A106" s="6" t="s">
        <v>236</v>
      </c>
      <c r="B106" s="6" t="s">
        <v>237</v>
      </c>
      <c r="C106" s="6" t="s">
        <v>196</v>
      </c>
      <c r="D106" s="15">
        <v>8</v>
      </c>
      <c r="E106" s="15">
        <v>0</v>
      </c>
      <c r="F106" s="15">
        <f>D106*E106</f>
        <v>0</v>
      </c>
      <c r="G106" s="15">
        <v>0</v>
      </c>
      <c r="H106" s="15">
        <f>D106*G106</f>
        <v>0</v>
      </c>
      <c r="I106" s="15">
        <f t="shared" si="23"/>
        <v>0</v>
      </c>
      <c r="J106" s="15">
        <f t="shared" si="23"/>
        <v>0</v>
      </c>
      <c r="K106" s="3"/>
      <c r="L106" s="3"/>
    </row>
    <row r="107" spans="1:12">
      <c r="A107" s="6" t="s">
        <v>238</v>
      </c>
      <c r="B107" s="6" t="s">
        <v>239</v>
      </c>
      <c r="C107" s="6" t="s">
        <v>196</v>
      </c>
      <c r="D107" s="15">
        <v>40</v>
      </c>
      <c r="E107" s="15">
        <v>0</v>
      </c>
      <c r="F107" s="15">
        <f>D107*E107</f>
        <v>0</v>
      </c>
      <c r="G107" s="15">
        <v>0</v>
      </c>
      <c r="H107" s="15">
        <f>D107*G107</f>
        <v>0</v>
      </c>
      <c r="I107" s="15">
        <f t="shared" si="23"/>
        <v>0</v>
      </c>
      <c r="J107" s="15">
        <f t="shared" si="23"/>
        <v>0</v>
      </c>
      <c r="K107" s="3"/>
      <c r="L107" s="3"/>
    </row>
    <row r="108" spans="1:12">
      <c r="A108" s="6" t="s">
        <v>240</v>
      </c>
      <c r="B108" s="6" t="s">
        <v>241</v>
      </c>
      <c r="C108" s="6" t="s">
        <v>13</v>
      </c>
      <c r="D108" s="15"/>
      <c r="E108" s="15"/>
      <c r="F108" s="15">
        <f>M3+Parametry!B33/100*F103+Parametry!B33/100*F104+Parametry!B33/100*F105+Parametry!B33/100*F106+Parametry!B33/100*F107</f>
        <v>0</v>
      </c>
      <c r="G108" s="15"/>
      <c r="H108" s="15"/>
      <c r="I108" s="15">
        <f t="shared" si="23"/>
        <v>0</v>
      </c>
      <c r="J108" s="15">
        <f t="shared" si="23"/>
        <v>0</v>
      </c>
      <c r="K108" s="3"/>
      <c r="L108" s="3"/>
    </row>
    <row r="109" spans="1:12">
      <c r="A109" s="4" t="s">
        <v>13</v>
      </c>
      <c r="B109" s="4" t="s">
        <v>242</v>
      </c>
      <c r="C109" s="4" t="s">
        <v>13</v>
      </c>
      <c r="D109" s="12"/>
      <c r="E109" s="12"/>
      <c r="F109" s="12">
        <f>SUM(F3:F81,F83,F85:F108)</f>
        <v>0</v>
      </c>
      <c r="G109" s="12"/>
      <c r="H109" s="12">
        <f>SUM(H3:H81,H83,H85:H108)</f>
        <v>0</v>
      </c>
      <c r="I109" s="12"/>
      <c r="J109" s="12">
        <f>SUM(J3:J81,J83,J85:J108)</f>
        <v>0</v>
      </c>
      <c r="K109" s="3"/>
      <c r="L109" s="3"/>
    </row>
    <row r="110" spans="1:12">
      <c r="A110" s="6" t="s">
        <v>13</v>
      </c>
      <c r="B110" s="6" t="s">
        <v>13</v>
      </c>
      <c r="C110" s="6" t="s">
        <v>13</v>
      </c>
      <c r="D110" s="15"/>
      <c r="E110" s="15"/>
      <c r="F110" s="15"/>
      <c r="G110" s="15"/>
      <c r="H110" s="15"/>
      <c r="I110" s="15"/>
      <c r="J110" s="15"/>
      <c r="K110" s="3"/>
      <c r="L110" s="3"/>
    </row>
  </sheetData>
  <pageMargins left="0.70866141732283472" right="0.70866141732283472" top="0.78740157480314965" bottom="0.78740157480314965" header="0.31496062992125984" footer="0.31496062992125984"/>
  <pageSetup paperSize="9" scale="65" fitToWidth="4" fitToHeight="4" orientation="landscape" r:id="rId1"/>
  <headerFooter>
    <oddHeader>&amp;LZŠ Na Stráni&amp;CSpecifikace materiálu</oddHeader>
    <oddFooter>&amp;C&amp;P z &amp;N</oddFooter>
  </headerFooter>
  <rowBreaks count="2" manualBreakCount="2">
    <brk id="47" max="9" man="1"/>
    <brk id="9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13</v>
      </c>
      <c r="C7" s="3"/>
    </row>
    <row r="8" spans="1:3">
      <c r="A8" s="2" t="s">
        <v>14</v>
      </c>
      <c r="B8" s="5" t="s">
        <v>13</v>
      </c>
      <c r="C8" s="3"/>
    </row>
    <row r="9" spans="1:3">
      <c r="A9" s="2" t="s">
        <v>15</v>
      </c>
      <c r="B9" s="5" t="s">
        <v>16</v>
      </c>
      <c r="C9" s="3"/>
    </row>
    <row r="10" spans="1:3">
      <c r="A10" s="2" t="s">
        <v>17</v>
      </c>
      <c r="B10" s="5" t="s">
        <v>13</v>
      </c>
      <c r="C10" s="3"/>
    </row>
    <row r="11" spans="1:3">
      <c r="A11" s="2" t="s">
        <v>18</v>
      </c>
      <c r="B11" s="5" t="s">
        <v>19</v>
      </c>
      <c r="C11" s="3"/>
    </row>
    <row r="12" spans="1:3">
      <c r="A12" s="2" t="s">
        <v>20</v>
      </c>
      <c r="B12" s="5" t="s">
        <v>13</v>
      </c>
      <c r="C12" s="3"/>
    </row>
    <row r="13" spans="1:3">
      <c r="A13" s="2" t="s">
        <v>21</v>
      </c>
      <c r="B13" s="5" t="s">
        <v>22</v>
      </c>
      <c r="C13" s="3"/>
    </row>
    <row r="14" spans="1:3">
      <c r="A14" s="2" t="s">
        <v>23</v>
      </c>
      <c r="B14" s="5" t="s">
        <v>24</v>
      </c>
      <c r="C14" s="3"/>
    </row>
    <row r="15" spans="1:3">
      <c r="A15" s="2" t="s">
        <v>13</v>
      </c>
      <c r="B15" s="6" t="s">
        <v>13</v>
      </c>
      <c r="C15" s="3"/>
    </row>
    <row r="16" spans="1:3">
      <c r="A16" s="2" t="s">
        <v>25</v>
      </c>
      <c r="B16" s="7" t="s">
        <v>26</v>
      </c>
      <c r="C16" s="3"/>
    </row>
    <row r="17" spans="1:3">
      <c r="A17" s="2" t="s">
        <v>27</v>
      </c>
      <c r="B17" s="7" t="s">
        <v>28</v>
      </c>
      <c r="C17" s="3"/>
    </row>
    <row r="18" spans="1:3">
      <c r="A18" s="2" t="s">
        <v>29</v>
      </c>
      <c r="B18" s="7" t="s">
        <v>30</v>
      </c>
      <c r="C18" s="3"/>
    </row>
    <row r="19" spans="1:3">
      <c r="A19" s="2" t="s">
        <v>31</v>
      </c>
      <c r="B19" s="7" t="s">
        <v>32</v>
      </c>
      <c r="C19" s="3"/>
    </row>
    <row r="20" spans="1:3">
      <c r="A20" s="2" t="s">
        <v>33</v>
      </c>
      <c r="B20" s="7" t="s">
        <v>32</v>
      </c>
      <c r="C20" s="3"/>
    </row>
    <row r="21" spans="1:3">
      <c r="A21" s="2" t="s">
        <v>34</v>
      </c>
      <c r="B21" s="7" t="s">
        <v>32</v>
      </c>
      <c r="C21" s="3"/>
    </row>
    <row r="22" spans="1:3">
      <c r="A22" s="2" t="s">
        <v>35</v>
      </c>
      <c r="B22" s="7" t="s">
        <v>32</v>
      </c>
      <c r="C22" s="3"/>
    </row>
    <row r="23" spans="1:3">
      <c r="A23" s="2" t="s">
        <v>36</v>
      </c>
      <c r="B23" s="7" t="s">
        <v>37</v>
      </c>
      <c r="C23" s="3"/>
    </row>
    <row r="24" spans="1:3">
      <c r="A24" s="2" t="s">
        <v>38</v>
      </c>
      <c r="B24" s="7" t="s">
        <v>32</v>
      </c>
      <c r="C24" s="3"/>
    </row>
    <row r="25" spans="1:3">
      <c r="A25" s="2" t="s">
        <v>39</v>
      </c>
      <c r="B25" s="7" t="s">
        <v>32</v>
      </c>
      <c r="C25" s="3"/>
    </row>
    <row r="26" spans="1:3">
      <c r="A26" s="2" t="s">
        <v>40</v>
      </c>
      <c r="B26" s="7" t="s">
        <v>41</v>
      </c>
      <c r="C26" s="3"/>
    </row>
    <row r="27" spans="1:3">
      <c r="A27" s="2" t="s">
        <v>42</v>
      </c>
      <c r="B27" s="7" t="s">
        <v>32</v>
      </c>
      <c r="C27" s="3"/>
    </row>
    <row r="28" spans="1:3">
      <c r="A28" s="2" t="s">
        <v>43</v>
      </c>
      <c r="B28" s="7" t="s">
        <v>32</v>
      </c>
      <c r="C28" s="3"/>
    </row>
    <row r="29" spans="1:3">
      <c r="A29" s="2" t="s">
        <v>44</v>
      </c>
      <c r="B29" s="7" t="s">
        <v>32</v>
      </c>
      <c r="C29" s="3"/>
    </row>
    <row r="30" spans="1:3">
      <c r="A30" s="2" t="s">
        <v>45</v>
      </c>
      <c r="B30" s="7" t="s">
        <v>32</v>
      </c>
      <c r="C30" s="3"/>
    </row>
    <row r="31" spans="1:3" ht="24.75">
      <c r="A31" s="8" t="s">
        <v>46</v>
      </c>
      <c r="B31" s="7" t="s">
        <v>47</v>
      </c>
      <c r="C31" s="3"/>
    </row>
    <row r="32" spans="1:3">
      <c r="A32" s="2" t="s">
        <v>48</v>
      </c>
      <c r="B32" s="7" t="s">
        <v>49</v>
      </c>
      <c r="C32" s="3"/>
    </row>
    <row r="33" spans="1:2">
      <c r="A33" s="1" t="s">
        <v>50</v>
      </c>
      <c r="B33" s="1">
        <v>5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Rozpočet</vt:lpstr>
      <vt:lpstr>Parametry</vt:lpstr>
      <vt:lpstr>Rozpočet!Názvy_tisku</vt:lpstr>
      <vt:lpstr>Parametry!Oblast_tisku</vt:lpstr>
      <vt:lpstr>Rekapitulace!Oblast_tisku</vt:lpstr>
      <vt:lpstr>Rozpočet!Oblast_tisku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2022-06-17T10:46:47Z</cp:lastPrinted>
  <dcterms:created xsi:type="dcterms:W3CDTF">2022-06-17T10:44:50Z</dcterms:created>
  <dcterms:modified xsi:type="dcterms:W3CDTF">2022-06-17T13:57:04Z</dcterms:modified>
</cp:coreProperties>
</file>