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F-6-2022 - Infrastruktur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'F-6-2022 - Infrastruktura...'!$C$74:$K$206</definedName>
    <definedName name="_xlnm.Print_Area" localSheetId="1">'F-6-2022 - Infrastruktura...'!$C$4:$J$37,'F-6-2022 - Infrastruktura...'!$C$43:$J$58,'F-6-2022 - Infrastruktura...'!$C$64:$K$206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'F-6-2022 - Infrastruktura...'!$74:$74</definedName>
  </definedNames>
  <calcPr fullCalcOnLoad="1"/>
</workbook>
</file>

<file path=xl/sharedStrings.xml><?xml version="1.0" encoding="utf-8"?>
<sst xmlns="http://schemas.openxmlformats.org/spreadsheetml/2006/main" count="2648" uniqueCount="798">
  <si>
    <t>Export Komplet</t>
  </si>
  <si>
    <t>VZ</t>
  </si>
  <si>
    <t>2.0</t>
  </si>
  <si>
    <t>ZAMOK</t>
  </si>
  <si>
    <t>False</t>
  </si>
  <si>
    <t>{4194c8c0-1255-495e-a929-c48815c229b0}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</si>
  <si>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</si>
  <si>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</si>
  <si>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</si>
  <si>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</si>
  <si>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</si>
  <si>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</si>
  <si>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</si>
  <si>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</si>
  <si>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F/6/2022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</si>
  <si>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</si>
  <si>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</si>
  <si>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Infrastruktura - vybavení IT a výukových pomůcek - část F</t>
  </si>
  <si>
    <t>KSO:</t>
  </si>
  <si>
    <t/>
  </si>
  <si>
    <t>CC-CZ:</t>
  </si>
  <si>
    <t>Místo:</t>
  </si>
  <si>
    <t xml:space="preserve"> </t>
  </si>
  <si>
    <t>Datum:</t>
  </si>
  <si>
    <t>15. 6. 2022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</si>
  <si>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</si>
  <si>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</si>
  <si>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</si>
  <si>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</si>
  <si>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</si>
  <si>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</si>
  <si>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</si>
  <si>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</si>
  <si>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</si>
  <si>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</si>
  <si>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</si>
  <si>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</si>
  <si>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</si>
  <si>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</si>
  <si>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</si>
  <si>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</si>
  <si>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</si>
  <si>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</si>
  <si>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</si>
  <si>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</si>
  <si>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</si>
  <si>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</si>
  <si>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</si>
  <si>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</si>
  <si>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</si>
  <si>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</si>
  <si>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</si>
  <si>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</si>
  <si>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</si>
  <si>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</si>
  <si>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</si>
  <si>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</si>
  <si>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</si>
  <si>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</si>
  <si>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</si>
  <si>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</si>
  <si>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</si>
  <si>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</si>
  <si>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</si>
  <si>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</si>
  <si>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</si>
  <si>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</si>
  <si>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</si>
  <si>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</si>
  <si>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</si>
  <si>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</si>
  <si>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</si>
  <si>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</si>
  <si>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</si>
  <si>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</si>
  <si>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</si>
  <si>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</si>
  <si>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</si>
  <si>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</si>
  <si>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</si>
  <si>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</si>
  <si>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OST - Ostatní</t>
  </si>
  <si>
    <t xml:space="preserve">    O01 -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</si>
  <si>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</si>
  <si>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</si>
  <si>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</si>
  <si>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</si>
  <si>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</si>
  <si>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</si>
  <si>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</si>
  <si>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</si>
  <si>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</si>
  <si>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</si>
  <si>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</si>
  <si>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</si>
  <si>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</si>
  <si>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</si>
  <si>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</si>
  <si>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</si>
  <si>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</si>
  <si>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73</t>
  </si>
  <si>
    <t>M</t>
  </si>
  <si>
    <t>IT1</t>
  </si>
  <si>
    <t>Sestava interaktivní tabule</t>
  </si>
  <si>
    <t>ks</t>
  </si>
  <si>
    <t>8</t>
  </si>
  <si>
    <t>-787945261</t>
  </si>
  <si>
    <t>74</t>
  </si>
  <si>
    <t>IT2</t>
  </si>
  <si>
    <t>Pylonový pojezd s tabulovými křídly</t>
  </si>
  <si>
    <t>-197856866</t>
  </si>
  <si>
    <t>75</t>
  </si>
  <si>
    <t>IT3</t>
  </si>
  <si>
    <t>Datový projektor</t>
  </si>
  <si>
    <t>-1859864947</t>
  </si>
  <si>
    <t>76</t>
  </si>
  <si>
    <t>IT4</t>
  </si>
  <si>
    <t>Držák projektoru</t>
  </si>
  <si>
    <t>-354018789</t>
  </si>
  <si>
    <t>77</t>
  </si>
  <si>
    <t>IT5</t>
  </si>
  <si>
    <t>Přídavné reproduktory</t>
  </si>
  <si>
    <t>soubor</t>
  </si>
  <si>
    <t>1344220186</t>
  </si>
  <si>
    <t>78</t>
  </si>
  <si>
    <t>IT6</t>
  </si>
  <si>
    <t>Prezentační software</t>
  </si>
  <si>
    <t>-1138662628</t>
  </si>
  <si>
    <t>79</t>
  </si>
  <si>
    <t>IT7</t>
  </si>
  <si>
    <t>Profesionální LCD monitor</t>
  </si>
  <si>
    <t>-1188736156</t>
  </si>
  <si>
    <t>80</t>
  </si>
  <si>
    <t>IT8</t>
  </si>
  <si>
    <t>AV řešení pro vzdálenou výuku</t>
  </si>
  <si>
    <t>-1046034040</t>
  </si>
  <si>
    <t>81</t>
  </si>
  <si>
    <t>IT9</t>
  </si>
  <si>
    <t>Přídavný mikrofon</t>
  </si>
  <si>
    <t>1428627803</t>
  </si>
  <si>
    <t>82</t>
  </si>
  <si>
    <t>IT10</t>
  </si>
  <si>
    <t>Držák nástěnný pro displej a soundbar</t>
  </si>
  <si>
    <t>-2121621886</t>
  </si>
  <si>
    <t>83</t>
  </si>
  <si>
    <t>IT11</t>
  </si>
  <si>
    <t>HDMI rozbočovač</t>
  </si>
  <si>
    <t>886070233</t>
  </si>
  <si>
    <t>84</t>
  </si>
  <si>
    <t>IT12</t>
  </si>
  <si>
    <t>Kabel HDMI a extender</t>
  </si>
  <si>
    <t>1316157250</t>
  </si>
  <si>
    <t>85</t>
  </si>
  <si>
    <t>IT13</t>
  </si>
  <si>
    <t>Kabel HDMI min.12m</t>
  </si>
  <si>
    <t>-1917832223</t>
  </si>
  <si>
    <t>86</t>
  </si>
  <si>
    <t>IT14</t>
  </si>
  <si>
    <t>Repeater aktivní USB</t>
  </si>
  <si>
    <t>-1812952691</t>
  </si>
  <si>
    <t>87</t>
  </si>
  <si>
    <t>IT15</t>
  </si>
  <si>
    <t>Kabel audio</t>
  </si>
  <si>
    <t>1304577943</t>
  </si>
  <si>
    <t>88</t>
  </si>
  <si>
    <t>IT16</t>
  </si>
  <si>
    <t>Přípojné místo</t>
  </si>
  <si>
    <t>-468147700</t>
  </si>
  <si>
    <t>89</t>
  </si>
  <si>
    <t>IT17</t>
  </si>
  <si>
    <t>Stolní vizualizér</t>
  </si>
  <si>
    <t>854623552</t>
  </si>
  <si>
    <t>90</t>
  </si>
  <si>
    <t>IT18</t>
  </si>
  <si>
    <t xml:space="preserve">Žákovská sada pro
Učebnu přírodních a fyzikálních věd
- pro 3 studenty
</t>
  </si>
  <si>
    <t>269995029</t>
  </si>
  <si>
    <t>91</t>
  </si>
  <si>
    <t>IT19</t>
  </si>
  <si>
    <t xml:space="preserve">Rozšiřující sada senzorů
pro žákovskou sadu - pro 3 studenty
</t>
  </si>
  <si>
    <t>-1718966334</t>
  </si>
  <si>
    <t>92</t>
  </si>
  <si>
    <t>IT20</t>
  </si>
  <si>
    <t>USB nabíjecí stanice</t>
  </si>
  <si>
    <t>-1040133126</t>
  </si>
  <si>
    <t>93</t>
  </si>
  <si>
    <t>IT21</t>
  </si>
  <si>
    <t>Žákovská sada pro experimenty</t>
  </si>
  <si>
    <t>-693482836</t>
  </si>
  <si>
    <t>94</t>
  </si>
  <si>
    <t>IT22</t>
  </si>
  <si>
    <t xml:space="preserve">Sada senzorů a čidel pro
Fyziku - učitel
</t>
  </si>
  <si>
    <t>2086266425</t>
  </si>
  <si>
    <t>95</t>
  </si>
  <si>
    <t>IT23</t>
  </si>
  <si>
    <t xml:space="preserve">Sada senzorů a čidel pro
Chemii - učitel
</t>
  </si>
  <si>
    <t>1524104953</t>
  </si>
  <si>
    <t>96</t>
  </si>
  <si>
    <t>IT24</t>
  </si>
  <si>
    <t xml:space="preserve">Sada senzorů a čidel pro
Biologii - učitel
</t>
  </si>
  <si>
    <t>-2057682229</t>
  </si>
  <si>
    <t>97</t>
  </si>
  <si>
    <t>IT25</t>
  </si>
  <si>
    <t>SW pro základní školy</t>
  </si>
  <si>
    <t>-244947364</t>
  </si>
  <si>
    <t>98</t>
  </si>
  <si>
    <t>IT26</t>
  </si>
  <si>
    <t xml:space="preserve">PC ovládací a prezentační
stanice pro učitele
</t>
  </si>
  <si>
    <t>2045163332</t>
  </si>
  <si>
    <t>99</t>
  </si>
  <si>
    <t>IT27</t>
  </si>
  <si>
    <t>Monitor učitele</t>
  </si>
  <si>
    <t>-699170147</t>
  </si>
  <si>
    <t>100</t>
  </si>
  <si>
    <t>IT28</t>
  </si>
  <si>
    <t>Webová kamera učitel</t>
  </si>
  <si>
    <t>-1381256302</t>
  </si>
  <si>
    <t>101</t>
  </si>
  <si>
    <t>IT29</t>
  </si>
  <si>
    <t>PC ovládací a prezentační stanice pro studenty</t>
  </si>
  <si>
    <t>-1121208670</t>
  </si>
  <si>
    <t>102</t>
  </si>
  <si>
    <t>IT30</t>
  </si>
  <si>
    <t>Monitor student</t>
  </si>
  <si>
    <t>-1242477916</t>
  </si>
  <si>
    <t>103</t>
  </si>
  <si>
    <t>IT31</t>
  </si>
  <si>
    <t>Kabel DisplayPort</t>
  </si>
  <si>
    <t>711894697</t>
  </si>
  <si>
    <t>104</t>
  </si>
  <si>
    <t>IT32</t>
  </si>
  <si>
    <t>USB HUB</t>
  </si>
  <si>
    <t>1344955261</t>
  </si>
  <si>
    <t>105</t>
  </si>
  <si>
    <t>IT33</t>
  </si>
  <si>
    <t>NAS uložiště</t>
  </si>
  <si>
    <t>-1751603801</t>
  </si>
  <si>
    <t>106</t>
  </si>
  <si>
    <t>IT34</t>
  </si>
  <si>
    <t>HDD pro uložiště</t>
  </si>
  <si>
    <t>1493099900</t>
  </si>
  <si>
    <t>107</t>
  </si>
  <si>
    <t>IT35</t>
  </si>
  <si>
    <t>Mobilní pracovní stanice pro studenty</t>
  </si>
  <si>
    <t>-1166988237</t>
  </si>
  <si>
    <t>108</t>
  </si>
  <si>
    <t>IT36</t>
  </si>
  <si>
    <t>Dobíjecí skříňka</t>
  </si>
  <si>
    <t>2063707790</t>
  </si>
  <si>
    <t>109</t>
  </si>
  <si>
    <t>IT37</t>
  </si>
  <si>
    <t>Access point</t>
  </si>
  <si>
    <t>1584645580</t>
  </si>
  <si>
    <t>110</t>
  </si>
  <si>
    <t>IT38</t>
  </si>
  <si>
    <t>PoE injektor</t>
  </si>
  <si>
    <t>-371741135</t>
  </si>
  <si>
    <t>111</t>
  </si>
  <si>
    <t>IT39</t>
  </si>
  <si>
    <t>Datový switch</t>
  </si>
  <si>
    <t>350118559</t>
  </si>
  <si>
    <t>112</t>
  </si>
  <si>
    <t>IT40</t>
  </si>
  <si>
    <t xml:space="preserve">Digitální mikroskop pro
učitele
</t>
  </si>
  <si>
    <t>1905737918</t>
  </si>
  <si>
    <t>113</t>
  </si>
  <si>
    <t>IT41</t>
  </si>
  <si>
    <t xml:space="preserve">Binokulární stereoskopický
mikroskop pro žáky
</t>
  </si>
  <si>
    <t>2008056864</t>
  </si>
  <si>
    <t>114</t>
  </si>
  <si>
    <t>IT42</t>
  </si>
  <si>
    <t>3D skener</t>
  </si>
  <si>
    <t>-17031873</t>
  </si>
  <si>
    <t>115</t>
  </si>
  <si>
    <t>IT43</t>
  </si>
  <si>
    <t>3D tiskárna</t>
  </si>
  <si>
    <t>-1867242611</t>
  </si>
  <si>
    <t>116</t>
  </si>
  <si>
    <t>IT44</t>
  </si>
  <si>
    <t>Doplňkový kit pro 3D tiskárnu</t>
  </si>
  <si>
    <t>-1597111448</t>
  </si>
  <si>
    <t>117</t>
  </si>
  <si>
    <t>IT45</t>
  </si>
  <si>
    <t>3D tiskárna a vytvrzovací stanice</t>
  </si>
  <si>
    <t>422513411</t>
  </si>
  <si>
    <t>118</t>
  </si>
  <si>
    <t>IT46</t>
  </si>
  <si>
    <t>Multifunkční tiskárna</t>
  </si>
  <si>
    <t>-229898964</t>
  </si>
  <si>
    <t>119</t>
  </si>
  <si>
    <t>IT47</t>
  </si>
  <si>
    <t>Videokamera</t>
  </si>
  <si>
    <t>1940743182</t>
  </si>
  <si>
    <t>120</t>
  </si>
  <si>
    <t>IT48</t>
  </si>
  <si>
    <t>Soundbar</t>
  </si>
  <si>
    <t>-667987179</t>
  </si>
  <si>
    <t>121</t>
  </si>
  <si>
    <t>IT49</t>
  </si>
  <si>
    <t>Interaktivní displej</t>
  </si>
  <si>
    <t>1080808857</t>
  </si>
  <si>
    <t>122</t>
  </si>
  <si>
    <t>IT50</t>
  </si>
  <si>
    <t>Sestava mobilního stojanu</t>
  </si>
  <si>
    <t>-233102302</t>
  </si>
  <si>
    <t>123</t>
  </si>
  <si>
    <t>IT51</t>
  </si>
  <si>
    <t>1987503126</t>
  </si>
  <si>
    <t>124</t>
  </si>
  <si>
    <t>IT52</t>
  </si>
  <si>
    <t>2041678132</t>
  </si>
  <si>
    <t>125</t>
  </si>
  <si>
    <t>IT53</t>
  </si>
  <si>
    <t>HDMI extender</t>
  </si>
  <si>
    <t>19415134</t>
  </si>
  <si>
    <t>126</t>
  </si>
  <si>
    <t>IT54</t>
  </si>
  <si>
    <t>kabel HDMI 0,5m</t>
  </si>
  <si>
    <t>1528322083</t>
  </si>
  <si>
    <t>127</t>
  </si>
  <si>
    <t>IT55</t>
  </si>
  <si>
    <t>kabel HDMI 10m</t>
  </si>
  <si>
    <t>1883730004</t>
  </si>
  <si>
    <t>128</t>
  </si>
  <si>
    <t>IT56</t>
  </si>
  <si>
    <t>USB repeater</t>
  </si>
  <si>
    <t>-1656586356</t>
  </si>
  <si>
    <t>129</t>
  </si>
  <si>
    <t>IT57</t>
  </si>
  <si>
    <t>Výukový software</t>
  </si>
  <si>
    <t>93455178</t>
  </si>
  <si>
    <t>O01</t>
  </si>
  <si>
    <t>F1</t>
  </si>
  <si>
    <t>Generátor Van de Graaffuv</t>
  </si>
  <si>
    <t>512</t>
  </si>
  <si>
    <t>916740202</t>
  </si>
  <si>
    <t>F2</t>
  </si>
  <si>
    <t>Wimshurstova indukční elektřina</t>
  </si>
  <si>
    <t>-641432619</t>
  </si>
  <si>
    <t>3</t>
  </si>
  <si>
    <t>F3</t>
  </si>
  <si>
    <t>Žákovský napájecí zdroj s displejem</t>
  </si>
  <si>
    <t>294038998</t>
  </si>
  <si>
    <t>F4</t>
  </si>
  <si>
    <t>Tlak vzduchu</t>
  </si>
  <si>
    <t>-1180392252</t>
  </si>
  <si>
    <t>5</t>
  </si>
  <si>
    <t>F5</t>
  </si>
  <si>
    <t>Mechanika</t>
  </si>
  <si>
    <t>1353549650</t>
  </si>
  <si>
    <t>6</t>
  </si>
  <si>
    <t>F6</t>
  </si>
  <si>
    <t>Kmity a vlnění</t>
  </si>
  <si>
    <t>-1717775526</t>
  </si>
  <si>
    <t>7</t>
  </si>
  <si>
    <t>F7</t>
  </si>
  <si>
    <t>Magnetismus</t>
  </si>
  <si>
    <t>1727989426</t>
  </si>
  <si>
    <t>F8</t>
  </si>
  <si>
    <t>Rotační pohyb</t>
  </si>
  <si>
    <t>-1545697923</t>
  </si>
  <si>
    <t>9</t>
  </si>
  <si>
    <t>F9</t>
  </si>
  <si>
    <t>Elektrostatika</t>
  </si>
  <si>
    <t>592077081</t>
  </si>
  <si>
    <t>10</t>
  </si>
  <si>
    <t>F10</t>
  </si>
  <si>
    <t>Optika 1</t>
  </si>
  <si>
    <t>-394931448</t>
  </si>
  <si>
    <t>11</t>
  </si>
  <si>
    <t>F11</t>
  </si>
  <si>
    <t>Optika 2</t>
  </si>
  <si>
    <t>-978862304</t>
  </si>
  <si>
    <t>12</t>
  </si>
  <si>
    <t>F12</t>
  </si>
  <si>
    <t>Elektřina</t>
  </si>
  <si>
    <t>1683825595</t>
  </si>
  <si>
    <t>13</t>
  </si>
  <si>
    <t>F13</t>
  </si>
  <si>
    <t>Elektromagnetismus</t>
  </si>
  <si>
    <t>1687511995</t>
  </si>
  <si>
    <t>14</t>
  </si>
  <si>
    <t>F14</t>
  </si>
  <si>
    <t>Dynamika</t>
  </si>
  <si>
    <t>-1108450894</t>
  </si>
  <si>
    <t>F15</t>
  </si>
  <si>
    <t>Elektrodynamika</t>
  </si>
  <si>
    <t>-959511633</t>
  </si>
  <si>
    <t>16</t>
  </si>
  <si>
    <t>F16</t>
  </si>
  <si>
    <t>Alternativní energie</t>
  </si>
  <si>
    <t>1379587778</t>
  </si>
  <si>
    <t>17</t>
  </si>
  <si>
    <t>F17</t>
  </si>
  <si>
    <t>Stativový materiál</t>
  </si>
  <si>
    <t>-46323852</t>
  </si>
  <si>
    <t>18</t>
  </si>
  <si>
    <t>F18</t>
  </si>
  <si>
    <t>Bílá magnetická tabule komplet</t>
  </si>
  <si>
    <t>229020778</t>
  </si>
  <si>
    <t>19</t>
  </si>
  <si>
    <t>F19</t>
  </si>
  <si>
    <t>Demo souprava Mechanika I</t>
  </si>
  <si>
    <t>-1017120132</t>
  </si>
  <si>
    <t>20</t>
  </si>
  <si>
    <t>F20</t>
  </si>
  <si>
    <t>Demo souprava Mechanika II</t>
  </si>
  <si>
    <t>2052913137</t>
  </si>
  <si>
    <t>F21</t>
  </si>
  <si>
    <t>Optika na magnetickou tabuli komplet</t>
  </si>
  <si>
    <t>1809488864</t>
  </si>
  <si>
    <t>22</t>
  </si>
  <si>
    <t>F22</t>
  </si>
  <si>
    <t>Tellurium</t>
  </si>
  <si>
    <t>281010824</t>
  </si>
  <si>
    <t>23</t>
  </si>
  <si>
    <t>F23</t>
  </si>
  <si>
    <t>Kompas s očkem</t>
  </si>
  <si>
    <t>-613537906</t>
  </si>
  <si>
    <t>24</t>
  </si>
  <si>
    <t>F24</t>
  </si>
  <si>
    <t>Spalovací motor</t>
  </si>
  <si>
    <t>-1933861274</t>
  </si>
  <si>
    <t>25</t>
  </si>
  <si>
    <t>CH1</t>
  </si>
  <si>
    <t>Destilace</t>
  </si>
  <si>
    <t>1240078882</t>
  </si>
  <si>
    <t>26</t>
  </si>
  <si>
    <t>CH2</t>
  </si>
  <si>
    <t>Chemie sklo</t>
  </si>
  <si>
    <t>-690036549</t>
  </si>
  <si>
    <t>27</t>
  </si>
  <si>
    <t>CH3</t>
  </si>
  <si>
    <t>Stativ k chemickým modulům</t>
  </si>
  <si>
    <t>532290096</t>
  </si>
  <si>
    <t>28</t>
  </si>
  <si>
    <t>CH4</t>
  </si>
  <si>
    <t>Sada pokusů voda 1</t>
  </si>
  <si>
    <t>1388846008</t>
  </si>
  <si>
    <t>29</t>
  </si>
  <si>
    <t>CH5</t>
  </si>
  <si>
    <t>Sada vzduch</t>
  </si>
  <si>
    <t>-914668250</t>
  </si>
  <si>
    <t>30</t>
  </si>
  <si>
    <t>CH6</t>
  </si>
  <si>
    <t>Kombinovaný pH metr, vlhkoměr, luxmetr</t>
  </si>
  <si>
    <t>245470159</t>
  </si>
  <si>
    <t>31</t>
  </si>
  <si>
    <t>CH7</t>
  </si>
  <si>
    <t>Kapátko</t>
  </si>
  <si>
    <t>508013876</t>
  </si>
  <si>
    <t>32</t>
  </si>
  <si>
    <t>CH8</t>
  </si>
  <si>
    <t>Lihový kahan s knotem a krytkou</t>
  </si>
  <si>
    <t>-205320912</t>
  </si>
  <si>
    <t>33</t>
  </si>
  <si>
    <t>CH9</t>
  </si>
  <si>
    <t>Ochranné brýle</t>
  </si>
  <si>
    <t>282902265</t>
  </si>
  <si>
    <t>34</t>
  </si>
  <si>
    <t>CH10</t>
  </si>
  <si>
    <t>Sada kovových destiček</t>
  </si>
  <si>
    <t>-836339333</t>
  </si>
  <si>
    <t>35</t>
  </si>
  <si>
    <t>CH11</t>
  </si>
  <si>
    <t>Sada kostek</t>
  </si>
  <si>
    <t>-969086964</t>
  </si>
  <si>
    <t>36</t>
  </si>
  <si>
    <t>CH12</t>
  </si>
  <si>
    <t>Kovy a slitiny</t>
  </si>
  <si>
    <t>805730788</t>
  </si>
  <si>
    <t>37</t>
  </si>
  <si>
    <t>CH13</t>
  </si>
  <si>
    <t>Sada těles pro stanovení hustoty</t>
  </si>
  <si>
    <t>-1917197188</t>
  </si>
  <si>
    <t>38</t>
  </si>
  <si>
    <t>P1</t>
  </si>
  <si>
    <t>Model živočišné buňky</t>
  </si>
  <si>
    <t>-82848866</t>
  </si>
  <si>
    <t>39</t>
  </si>
  <si>
    <t>P2</t>
  </si>
  <si>
    <t>Rostlinná buňka – model</t>
  </si>
  <si>
    <t>-2040315516</t>
  </si>
  <si>
    <t>40</t>
  </si>
  <si>
    <t>P3</t>
  </si>
  <si>
    <t>Ekosystém mravenčí farma</t>
  </si>
  <si>
    <t>1211383526</t>
  </si>
  <si>
    <t>41</t>
  </si>
  <si>
    <t>P4</t>
  </si>
  <si>
    <t>Vitrína - vývoj života na zemi</t>
  </si>
  <si>
    <t>1533802165</t>
  </si>
  <si>
    <t>42</t>
  </si>
  <si>
    <t>P5</t>
  </si>
  <si>
    <t>Vitrína – minerály</t>
  </si>
  <si>
    <t>-134080897</t>
  </si>
  <si>
    <t>43</t>
  </si>
  <si>
    <t>P6</t>
  </si>
  <si>
    <t>Vitrína – horniny</t>
  </si>
  <si>
    <t>1570223077</t>
  </si>
  <si>
    <t>44</t>
  </si>
  <si>
    <t>P7</t>
  </si>
  <si>
    <t>Mikroskopické preparáty - sada 5</t>
  </si>
  <si>
    <t>-2038192144</t>
  </si>
  <si>
    <t>45</t>
  </si>
  <si>
    <t>P8</t>
  </si>
  <si>
    <t>Mikroskopické preparáty - sada 1</t>
  </si>
  <si>
    <t>-2143335783</t>
  </si>
  <si>
    <t>46</t>
  </si>
  <si>
    <t>P9</t>
  </si>
  <si>
    <t>Preparáty-histologie člověka a savců</t>
  </si>
  <si>
    <t>-332237279</t>
  </si>
  <si>
    <t>47</t>
  </si>
  <si>
    <t>P10</t>
  </si>
  <si>
    <t>Preparáty-histologie člověka a savců 1</t>
  </si>
  <si>
    <t>954535586</t>
  </si>
  <si>
    <t>48</t>
  </si>
  <si>
    <t>P11</t>
  </si>
  <si>
    <t>Preparáty - bakterie a primitivní organizmy</t>
  </si>
  <si>
    <t>-70548209</t>
  </si>
  <si>
    <t>49</t>
  </si>
  <si>
    <t>P12</t>
  </si>
  <si>
    <t>Funkční model oka</t>
  </si>
  <si>
    <t>-908713545</t>
  </si>
  <si>
    <t>50</t>
  </si>
  <si>
    <t>P13</t>
  </si>
  <si>
    <t>Stavba kloubu</t>
  </si>
  <si>
    <t>1573148106</t>
  </si>
  <si>
    <t>51</t>
  </si>
  <si>
    <t>P14</t>
  </si>
  <si>
    <t>Binokulární lupa 20x + 40x</t>
  </si>
  <si>
    <t>-243719229</t>
  </si>
  <si>
    <t>52</t>
  </si>
  <si>
    <t>P15</t>
  </si>
  <si>
    <t>Přírodovědný koutek</t>
  </si>
  <si>
    <t>806176403</t>
  </si>
  <si>
    <t>53</t>
  </si>
  <si>
    <t>P16</t>
  </si>
  <si>
    <t>Časosběrná kamera</t>
  </si>
  <si>
    <t>526615466</t>
  </si>
  <si>
    <t>54</t>
  </si>
  <si>
    <t>P17</t>
  </si>
  <si>
    <t>Preparační sada</t>
  </si>
  <si>
    <t>867839786</t>
  </si>
  <si>
    <t>55</t>
  </si>
  <si>
    <t>P18</t>
  </si>
  <si>
    <t>Ruční mikrotom</t>
  </si>
  <si>
    <t>-463204179</t>
  </si>
  <si>
    <t>56</t>
  </si>
  <si>
    <t>P19</t>
  </si>
  <si>
    <t>Model kostry člověka</t>
  </si>
  <si>
    <t>-1804098075</t>
  </si>
  <si>
    <t>57</t>
  </si>
  <si>
    <t>P20</t>
  </si>
  <si>
    <t>Model páteře</t>
  </si>
  <si>
    <t>-1545498552</t>
  </si>
  <si>
    <t>58</t>
  </si>
  <si>
    <t>P21</t>
  </si>
  <si>
    <t>Mozek</t>
  </si>
  <si>
    <t>-568343343</t>
  </si>
  <si>
    <t>59</t>
  </si>
  <si>
    <t>P22</t>
  </si>
  <si>
    <t>Série 5 modelů zubů</t>
  </si>
  <si>
    <t>632594662</t>
  </si>
  <si>
    <t>60</t>
  </si>
  <si>
    <t>P23</t>
  </si>
  <si>
    <t>Plíce s hrtanem</t>
  </si>
  <si>
    <t>1204209266</t>
  </si>
  <si>
    <t>61</t>
  </si>
  <si>
    <t>P24</t>
  </si>
  <si>
    <t>Srdce s přemostěním</t>
  </si>
  <si>
    <t>2085105509</t>
  </si>
  <si>
    <t>62</t>
  </si>
  <si>
    <t>P25</t>
  </si>
  <si>
    <t>Model lidské oběhové soustavy</t>
  </si>
  <si>
    <t>1905194051</t>
  </si>
  <si>
    <t>63</t>
  </si>
  <si>
    <t>P26</t>
  </si>
  <si>
    <t>Série 8 modelů těhotenství</t>
  </si>
  <si>
    <t>2123924684</t>
  </si>
  <si>
    <t>64</t>
  </si>
  <si>
    <t>P27</t>
  </si>
  <si>
    <t>Pánev v těhotenství</t>
  </si>
  <si>
    <t>-1515159762</t>
  </si>
  <si>
    <t>65</t>
  </si>
  <si>
    <t>P28</t>
  </si>
  <si>
    <t>Třešeň – květ</t>
  </si>
  <si>
    <t>-126449455</t>
  </si>
  <si>
    <t>66</t>
  </si>
  <si>
    <t>P29</t>
  </si>
  <si>
    <t>Stonek dvouděložné rostliny</t>
  </si>
  <si>
    <t>-1576240746</t>
  </si>
  <si>
    <t>67</t>
  </si>
  <si>
    <t>P30</t>
  </si>
  <si>
    <t>Mikroskop studentský</t>
  </si>
  <si>
    <t>1134224226</t>
  </si>
  <si>
    <t>68</t>
  </si>
  <si>
    <t>P31</t>
  </si>
  <si>
    <t>Binokulární mikroskop</t>
  </si>
  <si>
    <t>639563263</t>
  </si>
  <si>
    <t>69</t>
  </si>
  <si>
    <t>Z1</t>
  </si>
  <si>
    <t>Tellurium vizuální astronomie</t>
  </si>
  <si>
    <t>-921711267</t>
  </si>
  <si>
    <t>70</t>
  </si>
  <si>
    <t>Z2</t>
  </si>
  <si>
    <t>Globus Atlantis</t>
  </si>
  <si>
    <t>-615885463</t>
  </si>
  <si>
    <t>71</t>
  </si>
  <si>
    <t>Z3</t>
  </si>
  <si>
    <t>Indukční globus</t>
  </si>
  <si>
    <t>1206060781</t>
  </si>
  <si>
    <t>72</t>
  </si>
  <si>
    <t>Z4</t>
  </si>
  <si>
    <t>Globus 2v1</t>
  </si>
  <si>
    <t>-694305192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</si>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</sst>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38</v>
      </c>
      <c r="E29" s="45"/>
      <c r="F29" s="30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47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F/6/2022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Infrastruktura - vybavení IT a výukových pomůcek - část F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15. 6. 2022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30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48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28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31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49</v>
      </c>
      <c r="D52" s="85"/>
      <c r="E52" s="85"/>
      <c r="F52" s="85"/>
      <c r="G52" s="85"/>
      <c r="H52" s="86"/>
      <c r="I52" s="87" t="s">
        <v>50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51</v>
      </c>
      <c r="AH52" s="85"/>
      <c r="AI52" s="85"/>
      <c r="AJ52" s="85"/>
      <c r="AK52" s="85"/>
      <c r="AL52" s="85"/>
      <c r="AM52" s="85"/>
      <c r="AN52" s="87" t="s">
        <v>52</v>
      </c>
      <c r="AO52" s="85"/>
      <c r="AP52" s="85"/>
      <c r="AQ52" s="89" t="s">
        <v>53</v>
      </c>
      <c r="AR52" s="42"/>
      <c r="AS52" s="90" t="s">
        <v>54</v>
      </c>
      <c r="AT52" s="91" t="s">
        <v>55</v>
      </c>
      <c r="AU52" s="91" t="s">
        <v>56</v>
      </c>
      <c r="AV52" s="91" t="s">
        <v>57</v>
      </c>
      <c r="AW52" s="91" t="s">
        <v>58</v>
      </c>
      <c r="AX52" s="91" t="s">
        <v>59</v>
      </c>
      <c r="AY52" s="91" t="s">
        <v>60</v>
      </c>
      <c r="AZ52" s="91" t="s">
        <v>61</v>
      </c>
      <c r="BA52" s="91" t="s">
        <v>62</v>
      </c>
      <c r="BB52" s="91" t="s">
        <v>63</v>
      </c>
      <c r="BC52" s="91" t="s">
        <v>64</v>
      </c>
      <c r="BD52" s="92" t="s">
        <v>65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66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67</v>
      </c>
      <c r="BT54" s="107" t="s">
        <v>68</v>
      </c>
      <c r="BV54" s="107" t="s">
        <v>69</v>
      </c>
      <c r="BW54" s="107" t="s">
        <v>5</v>
      </c>
      <c r="BX54" s="107" t="s">
        <v>70</v>
      </c>
      <c r="CL54" s="107" t="s">
        <v>19</v>
      </c>
    </row>
    <row r="55" spans="1:90" s="7" customFormat="1" ht="24.75" customHeight="1">
      <c r="A55" s="108" t="s">
        <v>71</v>
      </c>
      <c r="B55" s="109"/>
      <c r="C55" s="110"/>
      <c r="D55" s="111" t="s">
        <v>14</v>
      </c>
      <c r="E55" s="111"/>
      <c r="F55" s="111"/>
      <c r="G55" s="111"/>
      <c r="H55" s="111"/>
      <c r="I55" s="112"/>
      <c r="J55" s="111" t="s">
        <v>17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'F-6-2022 - Infrastruktura...'!J28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72</v>
      </c>
      <c r="AR55" s="115"/>
      <c r="AS55" s="116">
        <v>0</v>
      </c>
      <c r="AT55" s="117">
        <f>ROUND(SUM(AV55:AW55),2)</f>
        <v>0</v>
      </c>
      <c r="AU55" s="118">
        <f>'F-6-2022 - Infrastruktura...'!P75</f>
        <v>0</v>
      </c>
      <c r="AV55" s="117">
        <f>'F-6-2022 - Infrastruktura...'!J31</f>
        <v>0</v>
      </c>
      <c r="AW55" s="117">
        <f>'F-6-2022 - Infrastruktura...'!J32</f>
        <v>0</v>
      </c>
      <c r="AX55" s="117">
        <f>'F-6-2022 - Infrastruktura...'!J33</f>
        <v>0</v>
      </c>
      <c r="AY55" s="117">
        <f>'F-6-2022 - Infrastruktura...'!J34</f>
        <v>0</v>
      </c>
      <c r="AZ55" s="117">
        <f>'F-6-2022 - Infrastruktura...'!F31</f>
        <v>0</v>
      </c>
      <c r="BA55" s="117">
        <f>'F-6-2022 - Infrastruktura...'!F32</f>
        <v>0</v>
      </c>
      <c r="BB55" s="117">
        <f>'F-6-2022 - Infrastruktura...'!F33</f>
        <v>0</v>
      </c>
      <c r="BC55" s="117">
        <f>'F-6-2022 - Infrastruktura...'!F34</f>
        <v>0</v>
      </c>
      <c r="BD55" s="119">
        <f>'F-6-2022 - Infrastruktura...'!F35</f>
        <v>0</v>
      </c>
      <c r="BE55" s="7"/>
      <c r="BT55" s="120" t="s">
        <v>73</v>
      </c>
      <c r="BU55" s="120" t="s">
        <v>74</v>
      </c>
      <c r="BV55" s="120" t="s">
        <v>69</v>
      </c>
      <c r="BW55" s="120" t="s">
        <v>5</v>
      </c>
      <c r="BX55" s="120" t="s">
        <v>70</v>
      </c>
      <c r="CL55" s="120" t="s">
        <v>19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F-6-2022 - Infrastruktur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8"/>
      <c r="AT3" s="15" t="s">
        <v>75</v>
      </c>
    </row>
    <row r="4" spans="2:46" s="1" customFormat="1" ht="24.95" customHeight="1">
      <c r="B4" s="18"/>
      <c r="D4" s="123" t="s">
        <v>76</v>
      </c>
      <c r="L4" s="18"/>
      <c r="M4" s="124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25" t="s">
        <v>16</v>
      </c>
      <c r="E6" s="36"/>
      <c r="F6" s="36"/>
      <c r="G6" s="36"/>
      <c r="H6" s="36"/>
      <c r="I6" s="36"/>
      <c r="J6" s="36"/>
      <c r="K6" s="36"/>
      <c r="L6" s="12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27" t="s">
        <v>17</v>
      </c>
      <c r="F7" s="36"/>
      <c r="G7" s="36"/>
      <c r="H7" s="36"/>
      <c r="I7" s="36"/>
      <c r="J7" s="36"/>
      <c r="K7" s="36"/>
      <c r="L7" s="12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12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25" t="s">
        <v>18</v>
      </c>
      <c r="E9" s="36"/>
      <c r="F9" s="128" t="s">
        <v>19</v>
      </c>
      <c r="G9" s="36"/>
      <c r="H9" s="36"/>
      <c r="I9" s="125" t="s">
        <v>20</v>
      </c>
      <c r="J9" s="128" t="s">
        <v>19</v>
      </c>
      <c r="K9" s="36"/>
      <c r="L9" s="12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25" t="s">
        <v>21</v>
      </c>
      <c r="E10" s="36"/>
      <c r="F10" s="128" t="s">
        <v>22</v>
      </c>
      <c r="G10" s="36"/>
      <c r="H10" s="36"/>
      <c r="I10" s="125" t="s">
        <v>23</v>
      </c>
      <c r="J10" s="129" t="str">
        <f>'Rekapitulace stavby'!AN8</f>
        <v>15. 6. 2022</v>
      </c>
      <c r="K10" s="36"/>
      <c r="L10" s="12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12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5" t="s">
        <v>25</v>
      </c>
      <c r="E12" s="36"/>
      <c r="F12" s="36"/>
      <c r="G12" s="36"/>
      <c r="H12" s="36"/>
      <c r="I12" s="125" t="s">
        <v>26</v>
      </c>
      <c r="J12" s="128" t="str">
        <f>IF('Rekapitulace stavby'!AN10="","",'Rekapitulace stavby'!AN10)</f>
        <v/>
      </c>
      <c r="K12" s="36"/>
      <c r="L12" s="12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28" t="str">
        <f>IF('Rekapitulace stavby'!E11="","",'Rekapitulace stavby'!E11)</f>
        <v xml:space="preserve"> </v>
      </c>
      <c r="F13" s="36"/>
      <c r="G13" s="36"/>
      <c r="H13" s="36"/>
      <c r="I13" s="125" t="s">
        <v>27</v>
      </c>
      <c r="J13" s="128" t="str">
        <f>IF('Rekapitulace stavby'!AN11="","",'Rekapitulace stavby'!AN11)</f>
        <v/>
      </c>
      <c r="K13" s="36"/>
      <c r="L13" s="12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12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25" t="s">
        <v>28</v>
      </c>
      <c r="E15" s="36"/>
      <c r="F15" s="36"/>
      <c r="G15" s="36"/>
      <c r="H15" s="36"/>
      <c r="I15" s="125" t="s">
        <v>26</v>
      </c>
      <c r="J15" s="31" t="str">
        <f>'Rekapitulace stavby'!AN13</f>
        <v>Vyplň údaj</v>
      </c>
      <c r="K15" s="36"/>
      <c r="L15" s="12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28"/>
      <c r="G16" s="128"/>
      <c r="H16" s="128"/>
      <c r="I16" s="125" t="s">
        <v>27</v>
      </c>
      <c r="J16" s="31" t="str">
        <f>'Rekapitulace stavby'!AN14</f>
        <v>Vyplň údaj</v>
      </c>
      <c r="K16" s="36"/>
      <c r="L16" s="12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12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25" t="s">
        <v>30</v>
      </c>
      <c r="E18" s="36"/>
      <c r="F18" s="36"/>
      <c r="G18" s="36"/>
      <c r="H18" s="36"/>
      <c r="I18" s="125" t="s">
        <v>26</v>
      </c>
      <c r="J18" s="128" t="str">
        <f>IF('Rekapitulace stavby'!AN16="","",'Rekapitulace stavby'!AN16)</f>
        <v/>
      </c>
      <c r="K18" s="36"/>
      <c r="L18" s="12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28" t="str">
        <f>IF('Rekapitulace stavby'!E17="","",'Rekapitulace stavby'!E17)</f>
        <v xml:space="preserve"> </v>
      </c>
      <c r="F19" s="36"/>
      <c r="G19" s="36"/>
      <c r="H19" s="36"/>
      <c r="I19" s="125" t="s">
        <v>27</v>
      </c>
      <c r="J19" s="128" t="str">
        <f>IF('Rekapitulace stavby'!AN17="","",'Rekapitulace stavby'!AN17)</f>
        <v/>
      </c>
      <c r="K19" s="36"/>
      <c r="L19" s="12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12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25" t="s">
        <v>31</v>
      </c>
      <c r="E21" s="36"/>
      <c r="F21" s="36"/>
      <c r="G21" s="36"/>
      <c r="H21" s="36"/>
      <c r="I21" s="125" t="s">
        <v>26</v>
      </c>
      <c r="J21" s="128" t="str">
        <f>IF('Rekapitulace stavby'!AN19="","",'Rekapitulace stavby'!AN19)</f>
        <v/>
      </c>
      <c r="K21" s="36"/>
      <c r="L21" s="12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28" t="str">
        <f>IF('Rekapitulace stavby'!E20="","",'Rekapitulace stavby'!E20)</f>
        <v xml:space="preserve"> </v>
      </c>
      <c r="F22" s="36"/>
      <c r="G22" s="36"/>
      <c r="H22" s="36"/>
      <c r="I22" s="125" t="s">
        <v>27</v>
      </c>
      <c r="J22" s="128" t="str">
        <f>IF('Rekapitulace stavby'!AN20="","",'Rekapitulace stavby'!AN20)</f>
        <v/>
      </c>
      <c r="K22" s="36"/>
      <c r="L22" s="12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12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25" t="s">
        <v>32</v>
      </c>
      <c r="E24" s="36"/>
      <c r="F24" s="36"/>
      <c r="G24" s="36"/>
      <c r="H24" s="36"/>
      <c r="I24" s="36"/>
      <c r="J24" s="36"/>
      <c r="K24" s="36"/>
      <c r="L24" s="12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30"/>
      <c r="B25" s="131"/>
      <c r="C25" s="130"/>
      <c r="D25" s="130"/>
      <c r="E25" s="132" t="s">
        <v>33</v>
      </c>
      <c r="F25" s="132"/>
      <c r="G25" s="132"/>
      <c r="H25" s="132"/>
      <c r="I25" s="130"/>
      <c r="J25" s="130"/>
      <c r="K25" s="130"/>
      <c r="L25" s="133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12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34"/>
      <c r="E27" s="134"/>
      <c r="F27" s="134"/>
      <c r="G27" s="134"/>
      <c r="H27" s="134"/>
      <c r="I27" s="134"/>
      <c r="J27" s="134"/>
      <c r="K27" s="134"/>
      <c r="L27" s="12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35" t="s">
        <v>34</v>
      </c>
      <c r="E28" s="36"/>
      <c r="F28" s="36"/>
      <c r="G28" s="36"/>
      <c r="H28" s="36"/>
      <c r="I28" s="36"/>
      <c r="J28" s="136">
        <f>ROUND(J75,2)</f>
        <v>0</v>
      </c>
      <c r="K28" s="36"/>
      <c r="L28" s="12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4"/>
      <c r="E29" s="134"/>
      <c r="F29" s="134"/>
      <c r="G29" s="134"/>
      <c r="H29" s="134"/>
      <c r="I29" s="134"/>
      <c r="J29" s="134"/>
      <c r="K29" s="134"/>
      <c r="L29" s="12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37" t="s">
        <v>36</v>
      </c>
      <c r="G30" s="36"/>
      <c r="H30" s="36"/>
      <c r="I30" s="137" t="s">
        <v>35</v>
      </c>
      <c r="J30" s="137" t="s">
        <v>37</v>
      </c>
      <c r="K30" s="36"/>
      <c r="L30" s="12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38" t="s">
        <v>38</v>
      </c>
      <c r="E31" s="125" t="s">
        <v>39</v>
      </c>
      <c r="F31" s="139">
        <f>ROUND((SUM(BE75:BE206)),2)</f>
        <v>0</v>
      </c>
      <c r="G31" s="36"/>
      <c r="H31" s="36"/>
      <c r="I31" s="140">
        <v>0.21</v>
      </c>
      <c r="J31" s="139">
        <f>ROUND(((SUM(BE75:BE206))*I31),2)</f>
        <v>0</v>
      </c>
      <c r="K31" s="36"/>
      <c r="L31" s="12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25" t="s">
        <v>40</v>
      </c>
      <c r="F32" s="139">
        <f>ROUND((SUM(BF75:BF206)),2)</f>
        <v>0</v>
      </c>
      <c r="G32" s="36"/>
      <c r="H32" s="36"/>
      <c r="I32" s="140">
        <v>0.15</v>
      </c>
      <c r="J32" s="139">
        <f>ROUND(((SUM(BF75:BF206))*I32),2)</f>
        <v>0</v>
      </c>
      <c r="K32" s="36"/>
      <c r="L32" s="12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25" t="s">
        <v>41</v>
      </c>
      <c r="F33" s="139">
        <f>ROUND((SUM(BG75:BG206)),2)</f>
        <v>0</v>
      </c>
      <c r="G33" s="36"/>
      <c r="H33" s="36"/>
      <c r="I33" s="140">
        <v>0.21</v>
      </c>
      <c r="J33" s="139">
        <f>0</f>
        <v>0</v>
      </c>
      <c r="K33" s="36"/>
      <c r="L33" s="12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25" t="s">
        <v>42</v>
      </c>
      <c r="F34" s="139">
        <f>ROUND((SUM(BH75:BH206)),2)</f>
        <v>0</v>
      </c>
      <c r="G34" s="36"/>
      <c r="H34" s="36"/>
      <c r="I34" s="140">
        <v>0.15</v>
      </c>
      <c r="J34" s="139">
        <f>0</f>
        <v>0</v>
      </c>
      <c r="K34" s="36"/>
      <c r="L34" s="12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5" t="s">
        <v>43</v>
      </c>
      <c r="F35" s="139">
        <f>ROUND((SUM(BI75:BI206)),2)</f>
        <v>0</v>
      </c>
      <c r="G35" s="36"/>
      <c r="H35" s="36"/>
      <c r="I35" s="140">
        <v>0</v>
      </c>
      <c r="J35" s="139">
        <f>0</f>
        <v>0</v>
      </c>
      <c r="K35" s="36"/>
      <c r="L35" s="12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12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1"/>
      <c r="D37" s="142" t="s">
        <v>44</v>
      </c>
      <c r="E37" s="143"/>
      <c r="F37" s="143"/>
      <c r="G37" s="144" t="s">
        <v>45</v>
      </c>
      <c r="H37" s="145" t="s">
        <v>46</v>
      </c>
      <c r="I37" s="143"/>
      <c r="J37" s="146">
        <f>SUM(J28:J35)</f>
        <v>0</v>
      </c>
      <c r="K37" s="147"/>
      <c r="L37" s="12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2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2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77</v>
      </c>
      <c r="D43" s="38"/>
      <c r="E43" s="38"/>
      <c r="F43" s="38"/>
      <c r="G43" s="38"/>
      <c r="H43" s="38"/>
      <c r="I43" s="38"/>
      <c r="J43" s="38"/>
      <c r="K43" s="38"/>
      <c r="L43" s="12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12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16</v>
      </c>
      <c r="D45" s="38"/>
      <c r="E45" s="38"/>
      <c r="F45" s="38"/>
      <c r="G45" s="38"/>
      <c r="H45" s="38"/>
      <c r="I45" s="38"/>
      <c r="J45" s="38"/>
      <c r="K45" s="38"/>
      <c r="L45" s="12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67" t="str">
        <f>E7</f>
        <v>Infrastruktura - vybavení IT a výukových pomůcek - část F</v>
      </c>
      <c r="F46" s="38"/>
      <c r="G46" s="38"/>
      <c r="H46" s="38"/>
      <c r="I46" s="38"/>
      <c r="J46" s="38"/>
      <c r="K46" s="38"/>
      <c r="L46" s="12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12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21</v>
      </c>
      <c r="D48" s="38"/>
      <c r="E48" s="38"/>
      <c r="F48" s="25" t="str">
        <f>F10</f>
        <v xml:space="preserve"> </v>
      </c>
      <c r="G48" s="38"/>
      <c r="H48" s="38"/>
      <c r="I48" s="30" t="s">
        <v>23</v>
      </c>
      <c r="J48" s="70" t="str">
        <f>IF(J10="","",J10)</f>
        <v>15. 6. 2022</v>
      </c>
      <c r="K48" s="38"/>
      <c r="L48" s="12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12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25</v>
      </c>
      <c r="D50" s="38"/>
      <c r="E50" s="38"/>
      <c r="F50" s="25" t="str">
        <f>E13</f>
        <v xml:space="preserve"> </v>
      </c>
      <c r="G50" s="38"/>
      <c r="H50" s="38"/>
      <c r="I50" s="30" t="s">
        <v>30</v>
      </c>
      <c r="J50" s="34" t="str">
        <f>E19</f>
        <v xml:space="preserve"> </v>
      </c>
      <c r="K50" s="38"/>
      <c r="L50" s="12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5.15" customHeight="1">
      <c r="A51" s="36"/>
      <c r="B51" s="37"/>
      <c r="C51" s="30" t="s">
        <v>28</v>
      </c>
      <c r="D51" s="38"/>
      <c r="E51" s="38"/>
      <c r="F51" s="25" t="str">
        <f>IF(E16="","",E16)</f>
        <v>Vyplň údaj</v>
      </c>
      <c r="G51" s="38"/>
      <c r="H51" s="38"/>
      <c r="I51" s="30" t="s">
        <v>31</v>
      </c>
      <c r="J51" s="34" t="str">
        <f>E22</f>
        <v xml:space="preserve"> </v>
      </c>
      <c r="K51" s="38"/>
      <c r="L51" s="12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12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52" t="s">
        <v>78</v>
      </c>
      <c r="D53" s="153"/>
      <c r="E53" s="153"/>
      <c r="F53" s="153"/>
      <c r="G53" s="153"/>
      <c r="H53" s="153"/>
      <c r="I53" s="153"/>
      <c r="J53" s="154" t="s">
        <v>79</v>
      </c>
      <c r="K53" s="153"/>
      <c r="L53" s="12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12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55" t="s">
        <v>66</v>
      </c>
      <c r="D55" s="38"/>
      <c r="E55" s="38"/>
      <c r="F55" s="38"/>
      <c r="G55" s="38"/>
      <c r="H55" s="38"/>
      <c r="I55" s="38"/>
      <c r="J55" s="100">
        <f>J75</f>
        <v>0</v>
      </c>
      <c r="K55" s="38"/>
      <c r="L55" s="12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5" t="s">
        <v>80</v>
      </c>
    </row>
    <row r="56" spans="1:31" s="9" customFormat="1" ht="24.95" customHeight="1">
      <c r="A56" s="9"/>
      <c r="B56" s="156"/>
      <c r="C56" s="157"/>
      <c r="D56" s="158" t="s">
        <v>81</v>
      </c>
      <c r="E56" s="159"/>
      <c r="F56" s="159"/>
      <c r="G56" s="159"/>
      <c r="H56" s="159"/>
      <c r="I56" s="159"/>
      <c r="J56" s="160">
        <f>J76</f>
        <v>0</v>
      </c>
      <c r="K56" s="157"/>
      <c r="L56" s="161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2"/>
      <c r="C57" s="163"/>
      <c r="D57" s="164" t="s">
        <v>82</v>
      </c>
      <c r="E57" s="165"/>
      <c r="F57" s="165"/>
      <c r="G57" s="165"/>
      <c r="H57" s="165"/>
      <c r="I57" s="165"/>
      <c r="J57" s="166">
        <f>J134</f>
        <v>0</v>
      </c>
      <c r="K57" s="163"/>
      <c r="L57" s="16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2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12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3" spans="1:31" s="2" customFormat="1" ht="6.95" customHeight="1">
      <c r="A63" s="36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2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24.95" customHeight="1">
      <c r="A64" s="36"/>
      <c r="B64" s="37"/>
      <c r="C64" s="21" t="s">
        <v>83</v>
      </c>
      <c r="D64" s="38"/>
      <c r="E64" s="38"/>
      <c r="F64" s="38"/>
      <c r="G64" s="38"/>
      <c r="H64" s="38"/>
      <c r="I64" s="38"/>
      <c r="J64" s="38"/>
      <c r="K64" s="38"/>
      <c r="L64" s="12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2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2" customHeight="1">
      <c r="A66" s="36"/>
      <c r="B66" s="37"/>
      <c r="C66" s="30" t="s">
        <v>16</v>
      </c>
      <c r="D66" s="38"/>
      <c r="E66" s="38"/>
      <c r="F66" s="38"/>
      <c r="G66" s="38"/>
      <c r="H66" s="38"/>
      <c r="I66" s="38"/>
      <c r="J66" s="38"/>
      <c r="K66" s="38"/>
      <c r="L66" s="12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16.5" customHeight="1">
      <c r="A67" s="36"/>
      <c r="B67" s="37"/>
      <c r="C67" s="38"/>
      <c r="D67" s="38"/>
      <c r="E67" s="67" t="str">
        <f>E7</f>
        <v>Infrastruktura - vybavení IT a výukových pomůcek - část F</v>
      </c>
      <c r="F67" s="38"/>
      <c r="G67" s="38"/>
      <c r="H67" s="38"/>
      <c r="I67" s="38"/>
      <c r="J67" s="38"/>
      <c r="K67" s="38"/>
      <c r="L67" s="12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2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21</v>
      </c>
      <c r="D69" s="38"/>
      <c r="E69" s="38"/>
      <c r="F69" s="25" t="str">
        <f>F10</f>
        <v xml:space="preserve"> </v>
      </c>
      <c r="G69" s="38"/>
      <c r="H69" s="38"/>
      <c r="I69" s="30" t="s">
        <v>23</v>
      </c>
      <c r="J69" s="70" t="str">
        <f>IF(J10="","",J10)</f>
        <v>15. 6. 2022</v>
      </c>
      <c r="K69" s="38"/>
      <c r="L69" s="12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2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5.15" customHeight="1">
      <c r="A71" s="36"/>
      <c r="B71" s="37"/>
      <c r="C71" s="30" t="s">
        <v>25</v>
      </c>
      <c r="D71" s="38"/>
      <c r="E71" s="38"/>
      <c r="F71" s="25" t="str">
        <f>E13</f>
        <v xml:space="preserve"> </v>
      </c>
      <c r="G71" s="38"/>
      <c r="H71" s="38"/>
      <c r="I71" s="30" t="s">
        <v>30</v>
      </c>
      <c r="J71" s="34" t="str">
        <f>E19</f>
        <v xml:space="preserve"> </v>
      </c>
      <c r="K71" s="38"/>
      <c r="L71" s="12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5.15" customHeight="1">
      <c r="A72" s="36"/>
      <c r="B72" s="37"/>
      <c r="C72" s="30" t="s">
        <v>28</v>
      </c>
      <c r="D72" s="38"/>
      <c r="E72" s="38"/>
      <c r="F72" s="25" t="str">
        <f>IF(E16="","",E16)</f>
        <v>Vyplň údaj</v>
      </c>
      <c r="G72" s="38"/>
      <c r="H72" s="38"/>
      <c r="I72" s="30" t="s">
        <v>31</v>
      </c>
      <c r="J72" s="34" t="str">
        <f>E22</f>
        <v xml:space="preserve"> </v>
      </c>
      <c r="K72" s="38"/>
      <c r="L72" s="12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0.3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2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11" customFormat="1" ht="29.25" customHeight="1">
      <c r="A74" s="168"/>
      <c r="B74" s="169"/>
      <c r="C74" s="170" t="s">
        <v>84</v>
      </c>
      <c r="D74" s="171" t="s">
        <v>53</v>
      </c>
      <c r="E74" s="171" t="s">
        <v>49</v>
      </c>
      <c r="F74" s="171" t="s">
        <v>50</v>
      </c>
      <c r="G74" s="171" t="s">
        <v>85</v>
      </c>
      <c r="H74" s="171" t="s">
        <v>86</v>
      </c>
      <c r="I74" s="171" t="s">
        <v>87</v>
      </c>
      <c r="J74" s="171" t="s">
        <v>79</v>
      </c>
      <c r="K74" s="172" t="s">
        <v>88</v>
      </c>
      <c r="L74" s="173"/>
      <c r="M74" s="90" t="s">
        <v>19</v>
      </c>
      <c r="N74" s="91" t="s">
        <v>38</v>
      </c>
      <c r="O74" s="91" t="s">
        <v>89</v>
      </c>
      <c r="P74" s="91" t="s">
        <v>90</v>
      </c>
      <c r="Q74" s="91" t="s">
        <v>91</v>
      </c>
      <c r="R74" s="91" t="s">
        <v>92</v>
      </c>
      <c r="S74" s="91" t="s">
        <v>93</v>
      </c>
      <c r="T74" s="92" t="s">
        <v>94</v>
      </c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</row>
    <row r="75" spans="1:63" s="2" customFormat="1" ht="22.8" customHeight="1">
      <c r="A75" s="36"/>
      <c r="B75" s="37"/>
      <c r="C75" s="97" t="s">
        <v>95</v>
      </c>
      <c r="D75" s="38"/>
      <c r="E75" s="38"/>
      <c r="F75" s="38"/>
      <c r="G75" s="38"/>
      <c r="H75" s="38"/>
      <c r="I75" s="38"/>
      <c r="J75" s="174">
        <f>BK75</f>
        <v>0</v>
      </c>
      <c r="K75" s="38"/>
      <c r="L75" s="42"/>
      <c r="M75" s="93"/>
      <c r="N75" s="175"/>
      <c r="O75" s="94"/>
      <c r="P75" s="176">
        <f>P76</f>
        <v>0</v>
      </c>
      <c r="Q75" s="94"/>
      <c r="R75" s="176">
        <f>R76</f>
        <v>0</v>
      </c>
      <c r="S75" s="94"/>
      <c r="T75" s="177">
        <f>T76</f>
        <v>0</v>
      </c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T75" s="15" t="s">
        <v>67</v>
      </c>
      <c r="AU75" s="15" t="s">
        <v>80</v>
      </c>
      <c r="BK75" s="178">
        <f>BK76</f>
        <v>0</v>
      </c>
    </row>
    <row r="76" spans="1:63" s="12" customFormat="1" ht="25.9" customHeight="1">
      <c r="A76" s="12"/>
      <c r="B76" s="179"/>
      <c r="C76" s="180"/>
      <c r="D76" s="181" t="s">
        <v>67</v>
      </c>
      <c r="E76" s="182" t="s">
        <v>96</v>
      </c>
      <c r="F76" s="182" t="s">
        <v>97</v>
      </c>
      <c r="G76" s="180"/>
      <c r="H76" s="180"/>
      <c r="I76" s="183"/>
      <c r="J76" s="184">
        <f>BK76</f>
        <v>0</v>
      </c>
      <c r="K76" s="180"/>
      <c r="L76" s="185"/>
      <c r="M76" s="186"/>
      <c r="N76" s="187"/>
      <c r="O76" s="187"/>
      <c r="P76" s="188">
        <f>P77+SUM(P78:P134)</f>
        <v>0</v>
      </c>
      <c r="Q76" s="187"/>
      <c r="R76" s="188">
        <f>R77+SUM(R78:R134)</f>
        <v>0</v>
      </c>
      <c r="S76" s="187"/>
      <c r="T76" s="189">
        <f>T77+SUM(T78:T134)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0" t="s">
        <v>98</v>
      </c>
      <c r="AT76" s="191" t="s">
        <v>67</v>
      </c>
      <c r="AU76" s="191" t="s">
        <v>68</v>
      </c>
      <c r="AY76" s="190" t="s">
        <v>99</v>
      </c>
      <c r="BK76" s="192">
        <f>BK77+SUM(BK78:BK134)</f>
        <v>0</v>
      </c>
    </row>
    <row r="77" spans="1:65" s="2" customFormat="1" ht="16.5" customHeight="1">
      <c r="A77" s="36"/>
      <c r="B77" s="37"/>
      <c r="C77" s="193" t="s">
        <v>100</v>
      </c>
      <c r="D77" s="193" t="s">
        <v>101</v>
      </c>
      <c r="E77" s="194" t="s">
        <v>102</v>
      </c>
      <c r="F77" s="195" t="s">
        <v>103</v>
      </c>
      <c r="G77" s="196" t="s">
        <v>104</v>
      </c>
      <c r="H77" s="197">
        <v>2</v>
      </c>
      <c r="I77" s="198"/>
      <c r="J77" s="199">
        <f>ROUND(I77*H77,2)</f>
        <v>0</v>
      </c>
      <c r="K77" s="195" t="s">
        <v>19</v>
      </c>
      <c r="L77" s="200"/>
      <c r="M77" s="201" t="s">
        <v>19</v>
      </c>
      <c r="N77" s="202" t="s">
        <v>39</v>
      </c>
      <c r="O77" s="82"/>
      <c r="P77" s="203">
        <f>O77*H77</f>
        <v>0</v>
      </c>
      <c r="Q77" s="203">
        <v>0</v>
      </c>
      <c r="R77" s="203">
        <f>Q77*H77</f>
        <v>0</v>
      </c>
      <c r="S77" s="203">
        <v>0</v>
      </c>
      <c r="T77" s="204">
        <f>S77*H77</f>
        <v>0</v>
      </c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R77" s="205" t="s">
        <v>105</v>
      </c>
      <c r="AT77" s="205" t="s">
        <v>101</v>
      </c>
      <c r="AU77" s="205" t="s">
        <v>73</v>
      </c>
      <c r="AY77" s="15" t="s">
        <v>99</v>
      </c>
      <c r="BE77" s="206">
        <f>IF(N77="základní",J77,0)</f>
        <v>0</v>
      </c>
      <c r="BF77" s="206">
        <f>IF(N77="snížená",J77,0)</f>
        <v>0</v>
      </c>
      <c r="BG77" s="206">
        <f>IF(N77="zákl. přenesená",J77,0)</f>
        <v>0</v>
      </c>
      <c r="BH77" s="206">
        <f>IF(N77="sníž. přenesená",J77,0)</f>
        <v>0</v>
      </c>
      <c r="BI77" s="206">
        <f>IF(N77="nulová",J77,0)</f>
        <v>0</v>
      </c>
      <c r="BJ77" s="15" t="s">
        <v>73</v>
      </c>
      <c r="BK77" s="206">
        <f>ROUND(I77*H77,2)</f>
        <v>0</v>
      </c>
      <c r="BL77" s="15" t="s">
        <v>98</v>
      </c>
      <c r="BM77" s="205" t="s">
        <v>106</v>
      </c>
    </row>
    <row r="78" spans="1:65" s="2" customFormat="1" ht="16.5" customHeight="1">
      <c r="A78" s="36"/>
      <c r="B78" s="37"/>
      <c r="C78" s="193" t="s">
        <v>107</v>
      </c>
      <c r="D78" s="193" t="s">
        <v>101</v>
      </c>
      <c r="E78" s="194" t="s">
        <v>108</v>
      </c>
      <c r="F78" s="195" t="s">
        <v>109</v>
      </c>
      <c r="G78" s="196" t="s">
        <v>104</v>
      </c>
      <c r="H78" s="197">
        <v>2</v>
      </c>
      <c r="I78" s="198"/>
      <c r="J78" s="199">
        <f>ROUND(I78*H78,2)</f>
        <v>0</v>
      </c>
      <c r="K78" s="195" t="s">
        <v>19</v>
      </c>
      <c r="L78" s="200"/>
      <c r="M78" s="201" t="s">
        <v>19</v>
      </c>
      <c r="N78" s="202" t="s">
        <v>39</v>
      </c>
      <c r="O78" s="82"/>
      <c r="P78" s="203">
        <f>O78*H78</f>
        <v>0</v>
      </c>
      <c r="Q78" s="203">
        <v>0</v>
      </c>
      <c r="R78" s="203">
        <f>Q78*H78</f>
        <v>0</v>
      </c>
      <c r="S78" s="203">
        <v>0</v>
      </c>
      <c r="T78" s="204">
        <f>S78*H78</f>
        <v>0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R78" s="205" t="s">
        <v>105</v>
      </c>
      <c r="AT78" s="205" t="s">
        <v>101</v>
      </c>
      <c r="AU78" s="205" t="s">
        <v>73</v>
      </c>
      <c r="AY78" s="15" t="s">
        <v>99</v>
      </c>
      <c r="BE78" s="206">
        <f>IF(N78="základní",J78,0)</f>
        <v>0</v>
      </c>
      <c r="BF78" s="206">
        <f>IF(N78="snížená",J78,0)</f>
        <v>0</v>
      </c>
      <c r="BG78" s="206">
        <f>IF(N78="zákl. přenesená",J78,0)</f>
        <v>0</v>
      </c>
      <c r="BH78" s="206">
        <f>IF(N78="sníž. přenesená",J78,0)</f>
        <v>0</v>
      </c>
      <c r="BI78" s="206">
        <f>IF(N78="nulová",J78,0)</f>
        <v>0</v>
      </c>
      <c r="BJ78" s="15" t="s">
        <v>73</v>
      </c>
      <c r="BK78" s="206">
        <f>ROUND(I78*H78,2)</f>
        <v>0</v>
      </c>
      <c r="BL78" s="15" t="s">
        <v>98</v>
      </c>
      <c r="BM78" s="205" t="s">
        <v>110</v>
      </c>
    </row>
    <row r="79" spans="1:65" s="2" customFormat="1" ht="16.5" customHeight="1">
      <c r="A79" s="36"/>
      <c r="B79" s="37"/>
      <c r="C79" s="193" t="s">
        <v>111</v>
      </c>
      <c r="D79" s="193" t="s">
        <v>101</v>
      </c>
      <c r="E79" s="194" t="s">
        <v>112</v>
      </c>
      <c r="F79" s="195" t="s">
        <v>113</v>
      </c>
      <c r="G79" s="196" t="s">
        <v>104</v>
      </c>
      <c r="H79" s="197">
        <v>2</v>
      </c>
      <c r="I79" s="198"/>
      <c r="J79" s="199">
        <f>ROUND(I79*H79,2)</f>
        <v>0</v>
      </c>
      <c r="K79" s="195" t="s">
        <v>19</v>
      </c>
      <c r="L79" s="200"/>
      <c r="M79" s="201" t="s">
        <v>19</v>
      </c>
      <c r="N79" s="202" t="s">
        <v>39</v>
      </c>
      <c r="O79" s="82"/>
      <c r="P79" s="203">
        <f>O79*H79</f>
        <v>0</v>
      </c>
      <c r="Q79" s="203">
        <v>0</v>
      </c>
      <c r="R79" s="203">
        <f>Q79*H79</f>
        <v>0</v>
      </c>
      <c r="S79" s="203">
        <v>0</v>
      </c>
      <c r="T79" s="204">
        <f>S79*H79</f>
        <v>0</v>
      </c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R79" s="205" t="s">
        <v>105</v>
      </c>
      <c r="AT79" s="205" t="s">
        <v>101</v>
      </c>
      <c r="AU79" s="205" t="s">
        <v>73</v>
      </c>
      <c r="AY79" s="15" t="s">
        <v>99</v>
      </c>
      <c r="BE79" s="206">
        <f>IF(N79="základní",J79,0)</f>
        <v>0</v>
      </c>
      <c r="BF79" s="206">
        <f>IF(N79="snížená",J79,0)</f>
        <v>0</v>
      </c>
      <c r="BG79" s="206">
        <f>IF(N79="zákl. přenesená",J79,0)</f>
        <v>0</v>
      </c>
      <c r="BH79" s="206">
        <f>IF(N79="sníž. přenesená",J79,0)</f>
        <v>0</v>
      </c>
      <c r="BI79" s="206">
        <f>IF(N79="nulová",J79,0)</f>
        <v>0</v>
      </c>
      <c r="BJ79" s="15" t="s">
        <v>73</v>
      </c>
      <c r="BK79" s="206">
        <f>ROUND(I79*H79,2)</f>
        <v>0</v>
      </c>
      <c r="BL79" s="15" t="s">
        <v>98</v>
      </c>
      <c r="BM79" s="205" t="s">
        <v>114</v>
      </c>
    </row>
    <row r="80" spans="1:65" s="2" customFormat="1" ht="16.5" customHeight="1">
      <c r="A80" s="36"/>
      <c r="B80" s="37"/>
      <c r="C80" s="193" t="s">
        <v>115</v>
      </c>
      <c r="D80" s="193" t="s">
        <v>101</v>
      </c>
      <c r="E80" s="194" t="s">
        <v>116</v>
      </c>
      <c r="F80" s="195" t="s">
        <v>117</v>
      </c>
      <c r="G80" s="196" t="s">
        <v>104</v>
      </c>
      <c r="H80" s="197">
        <v>2</v>
      </c>
      <c r="I80" s="198"/>
      <c r="J80" s="199">
        <f>ROUND(I80*H80,2)</f>
        <v>0</v>
      </c>
      <c r="K80" s="195" t="s">
        <v>19</v>
      </c>
      <c r="L80" s="200"/>
      <c r="M80" s="201" t="s">
        <v>19</v>
      </c>
      <c r="N80" s="202" t="s">
        <v>39</v>
      </c>
      <c r="O80" s="82"/>
      <c r="P80" s="203">
        <f>O80*H80</f>
        <v>0</v>
      </c>
      <c r="Q80" s="203">
        <v>0</v>
      </c>
      <c r="R80" s="203">
        <f>Q80*H80</f>
        <v>0</v>
      </c>
      <c r="S80" s="203">
        <v>0</v>
      </c>
      <c r="T80" s="204">
        <f>S80*H80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R80" s="205" t="s">
        <v>105</v>
      </c>
      <c r="AT80" s="205" t="s">
        <v>101</v>
      </c>
      <c r="AU80" s="205" t="s">
        <v>73</v>
      </c>
      <c r="AY80" s="15" t="s">
        <v>99</v>
      </c>
      <c r="BE80" s="206">
        <f>IF(N80="základní",J80,0)</f>
        <v>0</v>
      </c>
      <c r="BF80" s="206">
        <f>IF(N80="snížená",J80,0)</f>
        <v>0</v>
      </c>
      <c r="BG80" s="206">
        <f>IF(N80="zákl. přenesená",J80,0)</f>
        <v>0</v>
      </c>
      <c r="BH80" s="206">
        <f>IF(N80="sníž. přenesená",J80,0)</f>
        <v>0</v>
      </c>
      <c r="BI80" s="206">
        <f>IF(N80="nulová",J80,0)</f>
        <v>0</v>
      </c>
      <c r="BJ80" s="15" t="s">
        <v>73</v>
      </c>
      <c r="BK80" s="206">
        <f>ROUND(I80*H80,2)</f>
        <v>0</v>
      </c>
      <c r="BL80" s="15" t="s">
        <v>98</v>
      </c>
      <c r="BM80" s="205" t="s">
        <v>118</v>
      </c>
    </row>
    <row r="81" spans="1:65" s="2" customFormat="1" ht="16.5" customHeight="1">
      <c r="A81" s="36"/>
      <c r="B81" s="37"/>
      <c r="C81" s="193" t="s">
        <v>119</v>
      </c>
      <c r="D81" s="193" t="s">
        <v>101</v>
      </c>
      <c r="E81" s="194" t="s">
        <v>120</v>
      </c>
      <c r="F81" s="195" t="s">
        <v>121</v>
      </c>
      <c r="G81" s="196" t="s">
        <v>122</v>
      </c>
      <c r="H81" s="197">
        <v>2</v>
      </c>
      <c r="I81" s="198"/>
      <c r="J81" s="199">
        <f>ROUND(I81*H81,2)</f>
        <v>0</v>
      </c>
      <c r="K81" s="195" t="s">
        <v>19</v>
      </c>
      <c r="L81" s="200"/>
      <c r="M81" s="201" t="s">
        <v>19</v>
      </c>
      <c r="N81" s="202" t="s">
        <v>39</v>
      </c>
      <c r="O81" s="82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205" t="s">
        <v>105</v>
      </c>
      <c r="AT81" s="205" t="s">
        <v>101</v>
      </c>
      <c r="AU81" s="205" t="s">
        <v>73</v>
      </c>
      <c r="AY81" s="15" t="s">
        <v>99</v>
      </c>
      <c r="BE81" s="206">
        <f>IF(N81="základní",J81,0)</f>
        <v>0</v>
      </c>
      <c r="BF81" s="206">
        <f>IF(N81="snížená",J81,0)</f>
        <v>0</v>
      </c>
      <c r="BG81" s="206">
        <f>IF(N81="zákl. přenesená",J81,0)</f>
        <v>0</v>
      </c>
      <c r="BH81" s="206">
        <f>IF(N81="sníž. přenesená",J81,0)</f>
        <v>0</v>
      </c>
      <c r="BI81" s="206">
        <f>IF(N81="nulová",J81,0)</f>
        <v>0</v>
      </c>
      <c r="BJ81" s="15" t="s">
        <v>73</v>
      </c>
      <c r="BK81" s="206">
        <f>ROUND(I81*H81,2)</f>
        <v>0</v>
      </c>
      <c r="BL81" s="15" t="s">
        <v>98</v>
      </c>
      <c r="BM81" s="205" t="s">
        <v>123</v>
      </c>
    </row>
    <row r="82" spans="1:65" s="2" customFormat="1" ht="16.5" customHeight="1">
      <c r="A82" s="36"/>
      <c r="B82" s="37"/>
      <c r="C82" s="193" t="s">
        <v>124</v>
      </c>
      <c r="D82" s="193" t="s">
        <v>101</v>
      </c>
      <c r="E82" s="194" t="s">
        <v>125</v>
      </c>
      <c r="F82" s="195" t="s">
        <v>126</v>
      </c>
      <c r="G82" s="196" t="s">
        <v>104</v>
      </c>
      <c r="H82" s="197">
        <v>2</v>
      </c>
      <c r="I82" s="198"/>
      <c r="J82" s="199">
        <f>ROUND(I82*H82,2)</f>
        <v>0</v>
      </c>
      <c r="K82" s="195" t="s">
        <v>19</v>
      </c>
      <c r="L82" s="200"/>
      <c r="M82" s="201" t="s">
        <v>19</v>
      </c>
      <c r="N82" s="202" t="s">
        <v>39</v>
      </c>
      <c r="O82" s="82"/>
      <c r="P82" s="203">
        <f>O82*H82</f>
        <v>0</v>
      </c>
      <c r="Q82" s="203">
        <v>0</v>
      </c>
      <c r="R82" s="203">
        <f>Q82*H82</f>
        <v>0</v>
      </c>
      <c r="S82" s="203">
        <v>0</v>
      </c>
      <c r="T82" s="204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5" t="s">
        <v>105</v>
      </c>
      <c r="AT82" s="205" t="s">
        <v>101</v>
      </c>
      <c r="AU82" s="205" t="s">
        <v>73</v>
      </c>
      <c r="AY82" s="15" t="s">
        <v>99</v>
      </c>
      <c r="BE82" s="206">
        <f>IF(N82="základní",J82,0)</f>
        <v>0</v>
      </c>
      <c r="BF82" s="206">
        <f>IF(N82="snížená",J82,0)</f>
        <v>0</v>
      </c>
      <c r="BG82" s="206">
        <f>IF(N82="zákl. přenesená",J82,0)</f>
        <v>0</v>
      </c>
      <c r="BH82" s="206">
        <f>IF(N82="sníž. přenesená",J82,0)</f>
        <v>0</v>
      </c>
      <c r="BI82" s="206">
        <f>IF(N82="nulová",J82,0)</f>
        <v>0</v>
      </c>
      <c r="BJ82" s="15" t="s">
        <v>73</v>
      </c>
      <c r="BK82" s="206">
        <f>ROUND(I82*H82,2)</f>
        <v>0</v>
      </c>
      <c r="BL82" s="15" t="s">
        <v>98</v>
      </c>
      <c r="BM82" s="205" t="s">
        <v>127</v>
      </c>
    </row>
    <row r="83" spans="1:65" s="2" customFormat="1" ht="16.5" customHeight="1">
      <c r="A83" s="36"/>
      <c r="B83" s="37"/>
      <c r="C83" s="193" t="s">
        <v>128</v>
      </c>
      <c r="D83" s="193" t="s">
        <v>101</v>
      </c>
      <c r="E83" s="194" t="s">
        <v>129</v>
      </c>
      <c r="F83" s="195" t="s">
        <v>130</v>
      </c>
      <c r="G83" s="196" t="s">
        <v>104</v>
      </c>
      <c r="H83" s="197">
        <v>2</v>
      </c>
      <c r="I83" s="198"/>
      <c r="J83" s="199">
        <f>ROUND(I83*H83,2)</f>
        <v>0</v>
      </c>
      <c r="K83" s="195" t="s">
        <v>19</v>
      </c>
      <c r="L83" s="200"/>
      <c r="M83" s="201" t="s">
        <v>19</v>
      </c>
      <c r="N83" s="202" t="s">
        <v>39</v>
      </c>
      <c r="O83" s="82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05" t="s">
        <v>105</v>
      </c>
      <c r="AT83" s="205" t="s">
        <v>101</v>
      </c>
      <c r="AU83" s="205" t="s">
        <v>73</v>
      </c>
      <c r="AY83" s="15" t="s">
        <v>99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15" t="s">
        <v>73</v>
      </c>
      <c r="BK83" s="206">
        <f>ROUND(I83*H83,2)</f>
        <v>0</v>
      </c>
      <c r="BL83" s="15" t="s">
        <v>98</v>
      </c>
      <c r="BM83" s="205" t="s">
        <v>131</v>
      </c>
    </row>
    <row r="84" spans="1:65" s="2" customFormat="1" ht="16.5" customHeight="1">
      <c r="A84" s="36"/>
      <c r="B84" s="37"/>
      <c r="C84" s="193" t="s">
        <v>132</v>
      </c>
      <c r="D84" s="193" t="s">
        <v>101</v>
      </c>
      <c r="E84" s="194" t="s">
        <v>133</v>
      </c>
      <c r="F84" s="195" t="s">
        <v>134</v>
      </c>
      <c r="G84" s="196" t="s">
        <v>104</v>
      </c>
      <c r="H84" s="197">
        <v>2</v>
      </c>
      <c r="I84" s="198"/>
      <c r="J84" s="199">
        <f>ROUND(I84*H84,2)</f>
        <v>0</v>
      </c>
      <c r="K84" s="195" t="s">
        <v>19</v>
      </c>
      <c r="L84" s="200"/>
      <c r="M84" s="201" t="s">
        <v>19</v>
      </c>
      <c r="N84" s="202" t="s">
        <v>39</v>
      </c>
      <c r="O84" s="82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105</v>
      </c>
      <c r="AT84" s="205" t="s">
        <v>101</v>
      </c>
      <c r="AU84" s="205" t="s">
        <v>73</v>
      </c>
      <c r="AY84" s="15" t="s">
        <v>99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5" t="s">
        <v>73</v>
      </c>
      <c r="BK84" s="206">
        <f>ROUND(I84*H84,2)</f>
        <v>0</v>
      </c>
      <c r="BL84" s="15" t="s">
        <v>98</v>
      </c>
      <c r="BM84" s="205" t="s">
        <v>135</v>
      </c>
    </row>
    <row r="85" spans="1:65" s="2" customFormat="1" ht="16.5" customHeight="1">
      <c r="A85" s="36"/>
      <c r="B85" s="37"/>
      <c r="C85" s="193" t="s">
        <v>136</v>
      </c>
      <c r="D85" s="193" t="s">
        <v>101</v>
      </c>
      <c r="E85" s="194" t="s">
        <v>137</v>
      </c>
      <c r="F85" s="195" t="s">
        <v>138</v>
      </c>
      <c r="G85" s="196" t="s">
        <v>104</v>
      </c>
      <c r="H85" s="197">
        <v>2</v>
      </c>
      <c r="I85" s="198"/>
      <c r="J85" s="199">
        <f>ROUND(I85*H85,2)</f>
        <v>0</v>
      </c>
      <c r="K85" s="195" t="s">
        <v>19</v>
      </c>
      <c r="L85" s="200"/>
      <c r="M85" s="201" t="s">
        <v>19</v>
      </c>
      <c r="N85" s="202" t="s">
        <v>39</v>
      </c>
      <c r="O85" s="82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105</v>
      </c>
      <c r="AT85" s="205" t="s">
        <v>101</v>
      </c>
      <c r="AU85" s="205" t="s">
        <v>73</v>
      </c>
      <c r="AY85" s="15" t="s">
        <v>99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15" t="s">
        <v>73</v>
      </c>
      <c r="BK85" s="206">
        <f>ROUND(I85*H85,2)</f>
        <v>0</v>
      </c>
      <c r="BL85" s="15" t="s">
        <v>98</v>
      </c>
      <c r="BM85" s="205" t="s">
        <v>139</v>
      </c>
    </row>
    <row r="86" spans="1:65" s="2" customFormat="1" ht="16.5" customHeight="1">
      <c r="A86" s="36"/>
      <c r="B86" s="37"/>
      <c r="C86" s="193" t="s">
        <v>140</v>
      </c>
      <c r="D86" s="193" t="s">
        <v>101</v>
      </c>
      <c r="E86" s="194" t="s">
        <v>141</v>
      </c>
      <c r="F86" s="195" t="s">
        <v>142</v>
      </c>
      <c r="G86" s="196" t="s">
        <v>104</v>
      </c>
      <c r="H86" s="197">
        <v>2</v>
      </c>
      <c r="I86" s="198"/>
      <c r="J86" s="199">
        <f>ROUND(I86*H86,2)</f>
        <v>0</v>
      </c>
      <c r="K86" s="195" t="s">
        <v>19</v>
      </c>
      <c r="L86" s="200"/>
      <c r="M86" s="201" t="s">
        <v>19</v>
      </c>
      <c r="N86" s="202" t="s">
        <v>39</v>
      </c>
      <c r="O86" s="82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105</v>
      </c>
      <c r="AT86" s="205" t="s">
        <v>101</v>
      </c>
      <c r="AU86" s="205" t="s">
        <v>73</v>
      </c>
      <c r="AY86" s="15" t="s">
        <v>99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5" t="s">
        <v>73</v>
      </c>
      <c r="BK86" s="206">
        <f>ROUND(I86*H86,2)</f>
        <v>0</v>
      </c>
      <c r="BL86" s="15" t="s">
        <v>98</v>
      </c>
      <c r="BM86" s="205" t="s">
        <v>143</v>
      </c>
    </row>
    <row r="87" spans="1:65" s="2" customFormat="1" ht="16.5" customHeight="1">
      <c r="A87" s="36"/>
      <c r="B87" s="37"/>
      <c r="C87" s="193" t="s">
        <v>144</v>
      </c>
      <c r="D87" s="193" t="s">
        <v>101</v>
      </c>
      <c r="E87" s="194" t="s">
        <v>145</v>
      </c>
      <c r="F87" s="195" t="s">
        <v>146</v>
      </c>
      <c r="G87" s="196" t="s">
        <v>104</v>
      </c>
      <c r="H87" s="197">
        <v>2</v>
      </c>
      <c r="I87" s="198"/>
      <c r="J87" s="199">
        <f>ROUND(I87*H87,2)</f>
        <v>0</v>
      </c>
      <c r="K87" s="195" t="s">
        <v>19</v>
      </c>
      <c r="L87" s="200"/>
      <c r="M87" s="201" t="s">
        <v>19</v>
      </c>
      <c r="N87" s="202" t="s">
        <v>39</v>
      </c>
      <c r="O87" s="82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105</v>
      </c>
      <c r="AT87" s="205" t="s">
        <v>101</v>
      </c>
      <c r="AU87" s="205" t="s">
        <v>73</v>
      </c>
      <c r="AY87" s="15" t="s">
        <v>99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5" t="s">
        <v>73</v>
      </c>
      <c r="BK87" s="206">
        <f>ROUND(I87*H87,2)</f>
        <v>0</v>
      </c>
      <c r="BL87" s="15" t="s">
        <v>98</v>
      </c>
      <c r="BM87" s="205" t="s">
        <v>147</v>
      </c>
    </row>
    <row r="88" spans="1:65" s="2" customFormat="1" ht="16.5" customHeight="1">
      <c r="A88" s="36"/>
      <c r="B88" s="37"/>
      <c r="C88" s="193" t="s">
        <v>148</v>
      </c>
      <c r="D88" s="193" t="s">
        <v>101</v>
      </c>
      <c r="E88" s="194" t="s">
        <v>149</v>
      </c>
      <c r="F88" s="195" t="s">
        <v>150</v>
      </c>
      <c r="G88" s="196" t="s">
        <v>104</v>
      </c>
      <c r="H88" s="197">
        <v>2</v>
      </c>
      <c r="I88" s="198"/>
      <c r="J88" s="199">
        <f>ROUND(I88*H88,2)</f>
        <v>0</v>
      </c>
      <c r="K88" s="195" t="s">
        <v>19</v>
      </c>
      <c r="L88" s="200"/>
      <c r="M88" s="201" t="s">
        <v>19</v>
      </c>
      <c r="N88" s="202" t="s">
        <v>39</v>
      </c>
      <c r="O88" s="82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105</v>
      </c>
      <c r="AT88" s="205" t="s">
        <v>101</v>
      </c>
      <c r="AU88" s="205" t="s">
        <v>73</v>
      </c>
      <c r="AY88" s="15" t="s">
        <v>99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5" t="s">
        <v>73</v>
      </c>
      <c r="BK88" s="206">
        <f>ROUND(I88*H88,2)</f>
        <v>0</v>
      </c>
      <c r="BL88" s="15" t="s">
        <v>98</v>
      </c>
      <c r="BM88" s="205" t="s">
        <v>151</v>
      </c>
    </row>
    <row r="89" spans="1:65" s="2" customFormat="1" ht="16.5" customHeight="1">
      <c r="A89" s="36"/>
      <c r="B89" s="37"/>
      <c r="C89" s="193" t="s">
        <v>152</v>
      </c>
      <c r="D89" s="193" t="s">
        <v>101</v>
      </c>
      <c r="E89" s="194" t="s">
        <v>153</v>
      </c>
      <c r="F89" s="195" t="s">
        <v>154</v>
      </c>
      <c r="G89" s="196" t="s">
        <v>104</v>
      </c>
      <c r="H89" s="197">
        <v>2</v>
      </c>
      <c r="I89" s="198"/>
      <c r="J89" s="199">
        <f>ROUND(I89*H89,2)</f>
        <v>0</v>
      </c>
      <c r="K89" s="195" t="s">
        <v>19</v>
      </c>
      <c r="L89" s="200"/>
      <c r="M89" s="201" t="s">
        <v>19</v>
      </c>
      <c r="N89" s="202" t="s">
        <v>39</v>
      </c>
      <c r="O89" s="82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105</v>
      </c>
      <c r="AT89" s="205" t="s">
        <v>101</v>
      </c>
      <c r="AU89" s="205" t="s">
        <v>73</v>
      </c>
      <c r="AY89" s="15" t="s">
        <v>99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5" t="s">
        <v>73</v>
      </c>
      <c r="BK89" s="206">
        <f>ROUND(I89*H89,2)</f>
        <v>0</v>
      </c>
      <c r="BL89" s="15" t="s">
        <v>98</v>
      </c>
      <c r="BM89" s="205" t="s">
        <v>155</v>
      </c>
    </row>
    <row r="90" spans="1:65" s="2" customFormat="1" ht="16.5" customHeight="1">
      <c r="A90" s="36"/>
      <c r="B90" s="37"/>
      <c r="C90" s="193" t="s">
        <v>156</v>
      </c>
      <c r="D90" s="193" t="s">
        <v>101</v>
      </c>
      <c r="E90" s="194" t="s">
        <v>157</v>
      </c>
      <c r="F90" s="195" t="s">
        <v>158</v>
      </c>
      <c r="G90" s="196" t="s">
        <v>104</v>
      </c>
      <c r="H90" s="197">
        <v>2</v>
      </c>
      <c r="I90" s="198"/>
      <c r="J90" s="199">
        <f>ROUND(I90*H90,2)</f>
        <v>0</v>
      </c>
      <c r="K90" s="195" t="s">
        <v>19</v>
      </c>
      <c r="L90" s="200"/>
      <c r="M90" s="201" t="s">
        <v>19</v>
      </c>
      <c r="N90" s="202" t="s">
        <v>39</v>
      </c>
      <c r="O90" s="82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105</v>
      </c>
      <c r="AT90" s="205" t="s">
        <v>101</v>
      </c>
      <c r="AU90" s="205" t="s">
        <v>73</v>
      </c>
      <c r="AY90" s="15" t="s">
        <v>99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5" t="s">
        <v>73</v>
      </c>
      <c r="BK90" s="206">
        <f>ROUND(I90*H90,2)</f>
        <v>0</v>
      </c>
      <c r="BL90" s="15" t="s">
        <v>98</v>
      </c>
      <c r="BM90" s="205" t="s">
        <v>159</v>
      </c>
    </row>
    <row r="91" spans="1:65" s="2" customFormat="1" ht="16.5" customHeight="1">
      <c r="A91" s="36"/>
      <c r="B91" s="37"/>
      <c r="C91" s="193" t="s">
        <v>160</v>
      </c>
      <c r="D91" s="193" t="s">
        <v>101</v>
      </c>
      <c r="E91" s="194" t="s">
        <v>161</v>
      </c>
      <c r="F91" s="195" t="s">
        <v>162</v>
      </c>
      <c r="G91" s="196" t="s">
        <v>104</v>
      </c>
      <c r="H91" s="197">
        <v>2</v>
      </c>
      <c r="I91" s="198"/>
      <c r="J91" s="199">
        <f>ROUND(I91*H91,2)</f>
        <v>0</v>
      </c>
      <c r="K91" s="195" t="s">
        <v>19</v>
      </c>
      <c r="L91" s="200"/>
      <c r="M91" s="201" t="s">
        <v>19</v>
      </c>
      <c r="N91" s="202" t="s">
        <v>39</v>
      </c>
      <c r="O91" s="82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105</v>
      </c>
      <c r="AT91" s="205" t="s">
        <v>101</v>
      </c>
      <c r="AU91" s="205" t="s">
        <v>73</v>
      </c>
      <c r="AY91" s="15" t="s">
        <v>99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5" t="s">
        <v>73</v>
      </c>
      <c r="BK91" s="206">
        <f>ROUND(I91*H91,2)</f>
        <v>0</v>
      </c>
      <c r="BL91" s="15" t="s">
        <v>98</v>
      </c>
      <c r="BM91" s="205" t="s">
        <v>163</v>
      </c>
    </row>
    <row r="92" spans="1:65" s="2" customFormat="1" ht="16.5" customHeight="1">
      <c r="A92" s="36"/>
      <c r="B92" s="37"/>
      <c r="C92" s="193" t="s">
        <v>164</v>
      </c>
      <c r="D92" s="193" t="s">
        <v>101</v>
      </c>
      <c r="E92" s="194" t="s">
        <v>165</v>
      </c>
      <c r="F92" s="195" t="s">
        <v>166</v>
      </c>
      <c r="G92" s="196" t="s">
        <v>104</v>
      </c>
      <c r="H92" s="197">
        <v>2</v>
      </c>
      <c r="I92" s="198"/>
      <c r="J92" s="199">
        <f>ROUND(I92*H92,2)</f>
        <v>0</v>
      </c>
      <c r="K92" s="195" t="s">
        <v>19</v>
      </c>
      <c r="L92" s="200"/>
      <c r="M92" s="201" t="s">
        <v>19</v>
      </c>
      <c r="N92" s="202" t="s">
        <v>39</v>
      </c>
      <c r="O92" s="82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105</v>
      </c>
      <c r="AT92" s="205" t="s">
        <v>101</v>
      </c>
      <c r="AU92" s="205" t="s">
        <v>73</v>
      </c>
      <c r="AY92" s="15" t="s">
        <v>99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5" t="s">
        <v>73</v>
      </c>
      <c r="BK92" s="206">
        <f>ROUND(I92*H92,2)</f>
        <v>0</v>
      </c>
      <c r="BL92" s="15" t="s">
        <v>98</v>
      </c>
      <c r="BM92" s="205" t="s">
        <v>167</v>
      </c>
    </row>
    <row r="93" spans="1:65" s="2" customFormat="1" ht="16.5" customHeight="1">
      <c r="A93" s="36"/>
      <c r="B93" s="37"/>
      <c r="C93" s="193" t="s">
        <v>168</v>
      </c>
      <c r="D93" s="193" t="s">
        <v>101</v>
      </c>
      <c r="E93" s="194" t="s">
        <v>169</v>
      </c>
      <c r="F93" s="195" t="s">
        <v>170</v>
      </c>
      <c r="G93" s="196" t="s">
        <v>104</v>
      </c>
      <c r="H93" s="197">
        <v>2</v>
      </c>
      <c r="I93" s="198"/>
      <c r="J93" s="199">
        <f>ROUND(I93*H93,2)</f>
        <v>0</v>
      </c>
      <c r="K93" s="195" t="s">
        <v>19</v>
      </c>
      <c r="L93" s="200"/>
      <c r="M93" s="201" t="s">
        <v>19</v>
      </c>
      <c r="N93" s="202" t="s">
        <v>39</v>
      </c>
      <c r="O93" s="82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105</v>
      </c>
      <c r="AT93" s="205" t="s">
        <v>101</v>
      </c>
      <c r="AU93" s="205" t="s">
        <v>73</v>
      </c>
      <c r="AY93" s="15" t="s">
        <v>99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5" t="s">
        <v>73</v>
      </c>
      <c r="BK93" s="206">
        <f>ROUND(I93*H93,2)</f>
        <v>0</v>
      </c>
      <c r="BL93" s="15" t="s">
        <v>98</v>
      </c>
      <c r="BM93" s="205" t="s">
        <v>171</v>
      </c>
    </row>
    <row r="94" spans="1:65" s="2" customFormat="1" ht="52.2" customHeight="1">
      <c r="A94" s="36"/>
      <c r="B94" s="37"/>
      <c r="C94" s="193" t="s">
        <v>172</v>
      </c>
      <c r="D94" s="193" t="s">
        <v>101</v>
      </c>
      <c r="E94" s="194" t="s">
        <v>173</v>
      </c>
      <c r="F94" s="195" t="s">
        <v>174</v>
      </c>
      <c r="G94" s="196" t="s">
        <v>104</v>
      </c>
      <c r="H94" s="197">
        <v>10</v>
      </c>
      <c r="I94" s="198"/>
      <c r="J94" s="199">
        <f>ROUND(I94*H94,2)</f>
        <v>0</v>
      </c>
      <c r="K94" s="195" t="s">
        <v>19</v>
      </c>
      <c r="L94" s="200"/>
      <c r="M94" s="201" t="s">
        <v>19</v>
      </c>
      <c r="N94" s="202" t="s">
        <v>39</v>
      </c>
      <c r="O94" s="82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105</v>
      </c>
      <c r="AT94" s="205" t="s">
        <v>101</v>
      </c>
      <c r="AU94" s="205" t="s">
        <v>73</v>
      </c>
      <c r="AY94" s="15" t="s">
        <v>99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5" t="s">
        <v>73</v>
      </c>
      <c r="BK94" s="206">
        <f>ROUND(I94*H94,2)</f>
        <v>0</v>
      </c>
      <c r="BL94" s="15" t="s">
        <v>98</v>
      </c>
      <c r="BM94" s="205" t="s">
        <v>175</v>
      </c>
    </row>
    <row r="95" spans="1:65" s="2" customFormat="1" ht="38.55" customHeight="1">
      <c r="A95" s="36"/>
      <c r="B95" s="37"/>
      <c r="C95" s="193" t="s">
        <v>176</v>
      </c>
      <c r="D95" s="193" t="s">
        <v>101</v>
      </c>
      <c r="E95" s="194" t="s">
        <v>177</v>
      </c>
      <c r="F95" s="195" t="s">
        <v>178</v>
      </c>
      <c r="G95" s="196" t="s">
        <v>104</v>
      </c>
      <c r="H95" s="197">
        <v>10</v>
      </c>
      <c r="I95" s="198"/>
      <c r="J95" s="199">
        <f>ROUND(I95*H95,2)</f>
        <v>0</v>
      </c>
      <c r="K95" s="195" t="s">
        <v>19</v>
      </c>
      <c r="L95" s="200"/>
      <c r="M95" s="201" t="s">
        <v>19</v>
      </c>
      <c r="N95" s="202" t="s">
        <v>39</v>
      </c>
      <c r="O95" s="82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105</v>
      </c>
      <c r="AT95" s="205" t="s">
        <v>101</v>
      </c>
      <c r="AU95" s="205" t="s">
        <v>73</v>
      </c>
      <c r="AY95" s="15" t="s">
        <v>99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5" t="s">
        <v>73</v>
      </c>
      <c r="BK95" s="206">
        <f>ROUND(I95*H95,2)</f>
        <v>0</v>
      </c>
      <c r="BL95" s="15" t="s">
        <v>98</v>
      </c>
      <c r="BM95" s="205" t="s">
        <v>179</v>
      </c>
    </row>
    <row r="96" spans="1:65" s="2" customFormat="1" ht="16.5" customHeight="1">
      <c r="A96" s="36"/>
      <c r="B96" s="37"/>
      <c r="C96" s="193" t="s">
        <v>180</v>
      </c>
      <c r="D96" s="193" t="s">
        <v>101</v>
      </c>
      <c r="E96" s="194" t="s">
        <v>181</v>
      </c>
      <c r="F96" s="195" t="s">
        <v>182</v>
      </c>
      <c r="G96" s="196" t="s">
        <v>104</v>
      </c>
      <c r="H96" s="197">
        <v>10</v>
      </c>
      <c r="I96" s="198"/>
      <c r="J96" s="199">
        <f>ROUND(I96*H96,2)</f>
        <v>0</v>
      </c>
      <c r="K96" s="195" t="s">
        <v>19</v>
      </c>
      <c r="L96" s="200"/>
      <c r="M96" s="201" t="s">
        <v>19</v>
      </c>
      <c r="N96" s="202" t="s">
        <v>39</v>
      </c>
      <c r="O96" s="82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105</v>
      </c>
      <c r="AT96" s="205" t="s">
        <v>101</v>
      </c>
      <c r="AU96" s="205" t="s">
        <v>73</v>
      </c>
      <c r="AY96" s="15" t="s">
        <v>99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5" t="s">
        <v>73</v>
      </c>
      <c r="BK96" s="206">
        <f>ROUND(I96*H96,2)</f>
        <v>0</v>
      </c>
      <c r="BL96" s="15" t="s">
        <v>98</v>
      </c>
      <c r="BM96" s="205" t="s">
        <v>183</v>
      </c>
    </row>
    <row r="97" spans="1:65" s="2" customFormat="1" ht="16.5" customHeight="1">
      <c r="A97" s="36"/>
      <c r="B97" s="37"/>
      <c r="C97" s="193" t="s">
        <v>184</v>
      </c>
      <c r="D97" s="193" t="s">
        <v>101</v>
      </c>
      <c r="E97" s="194" t="s">
        <v>185</v>
      </c>
      <c r="F97" s="195" t="s">
        <v>186</v>
      </c>
      <c r="G97" s="196" t="s">
        <v>104</v>
      </c>
      <c r="H97" s="197">
        <v>10</v>
      </c>
      <c r="I97" s="198"/>
      <c r="J97" s="199">
        <f>ROUND(I97*H97,2)</f>
        <v>0</v>
      </c>
      <c r="K97" s="195" t="s">
        <v>19</v>
      </c>
      <c r="L97" s="200"/>
      <c r="M97" s="201" t="s">
        <v>19</v>
      </c>
      <c r="N97" s="202" t="s">
        <v>39</v>
      </c>
      <c r="O97" s="82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105</v>
      </c>
      <c r="AT97" s="205" t="s">
        <v>101</v>
      </c>
      <c r="AU97" s="205" t="s">
        <v>73</v>
      </c>
      <c r="AY97" s="15" t="s">
        <v>99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5" t="s">
        <v>73</v>
      </c>
      <c r="BK97" s="206">
        <f>ROUND(I97*H97,2)</f>
        <v>0</v>
      </c>
      <c r="BL97" s="15" t="s">
        <v>98</v>
      </c>
      <c r="BM97" s="205" t="s">
        <v>187</v>
      </c>
    </row>
    <row r="98" spans="1:65" s="2" customFormat="1" ht="38.55" customHeight="1">
      <c r="A98" s="36"/>
      <c r="B98" s="37"/>
      <c r="C98" s="193" t="s">
        <v>188</v>
      </c>
      <c r="D98" s="193" t="s">
        <v>101</v>
      </c>
      <c r="E98" s="194" t="s">
        <v>189</v>
      </c>
      <c r="F98" s="195" t="s">
        <v>190</v>
      </c>
      <c r="G98" s="196" t="s">
        <v>104</v>
      </c>
      <c r="H98" s="197">
        <v>1</v>
      </c>
      <c r="I98" s="198"/>
      <c r="J98" s="199">
        <f>ROUND(I98*H98,2)</f>
        <v>0</v>
      </c>
      <c r="K98" s="195" t="s">
        <v>19</v>
      </c>
      <c r="L98" s="200"/>
      <c r="M98" s="201" t="s">
        <v>19</v>
      </c>
      <c r="N98" s="202" t="s">
        <v>39</v>
      </c>
      <c r="O98" s="82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105</v>
      </c>
      <c r="AT98" s="205" t="s">
        <v>101</v>
      </c>
      <c r="AU98" s="205" t="s">
        <v>73</v>
      </c>
      <c r="AY98" s="15" t="s">
        <v>99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5" t="s">
        <v>73</v>
      </c>
      <c r="BK98" s="206">
        <f>ROUND(I98*H98,2)</f>
        <v>0</v>
      </c>
      <c r="BL98" s="15" t="s">
        <v>98</v>
      </c>
      <c r="BM98" s="205" t="s">
        <v>191</v>
      </c>
    </row>
    <row r="99" spans="1:65" s="2" customFormat="1" ht="38.55" customHeight="1">
      <c r="A99" s="36"/>
      <c r="B99" s="37"/>
      <c r="C99" s="193" t="s">
        <v>192</v>
      </c>
      <c r="D99" s="193" t="s">
        <v>101</v>
      </c>
      <c r="E99" s="194" t="s">
        <v>193</v>
      </c>
      <c r="F99" s="195" t="s">
        <v>194</v>
      </c>
      <c r="G99" s="196" t="s">
        <v>104</v>
      </c>
      <c r="H99" s="197">
        <v>1</v>
      </c>
      <c r="I99" s="198"/>
      <c r="J99" s="199">
        <f>ROUND(I99*H99,2)</f>
        <v>0</v>
      </c>
      <c r="K99" s="195" t="s">
        <v>19</v>
      </c>
      <c r="L99" s="200"/>
      <c r="M99" s="201" t="s">
        <v>19</v>
      </c>
      <c r="N99" s="202" t="s">
        <v>39</v>
      </c>
      <c r="O99" s="82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105</v>
      </c>
      <c r="AT99" s="205" t="s">
        <v>101</v>
      </c>
      <c r="AU99" s="205" t="s">
        <v>73</v>
      </c>
      <c r="AY99" s="15" t="s">
        <v>99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5" t="s">
        <v>73</v>
      </c>
      <c r="BK99" s="206">
        <f>ROUND(I99*H99,2)</f>
        <v>0</v>
      </c>
      <c r="BL99" s="15" t="s">
        <v>98</v>
      </c>
      <c r="BM99" s="205" t="s">
        <v>195</v>
      </c>
    </row>
    <row r="100" spans="1:65" s="2" customFormat="1" ht="38.55" customHeight="1">
      <c r="A100" s="36"/>
      <c r="B100" s="37"/>
      <c r="C100" s="193" t="s">
        <v>196</v>
      </c>
      <c r="D100" s="193" t="s">
        <v>101</v>
      </c>
      <c r="E100" s="194" t="s">
        <v>197</v>
      </c>
      <c r="F100" s="195" t="s">
        <v>198</v>
      </c>
      <c r="G100" s="196" t="s">
        <v>104</v>
      </c>
      <c r="H100" s="197">
        <v>1</v>
      </c>
      <c r="I100" s="198"/>
      <c r="J100" s="199">
        <f>ROUND(I100*H100,2)</f>
        <v>0</v>
      </c>
      <c r="K100" s="195" t="s">
        <v>19</v>
      </c>
      <c r="L100" s="200"/>
      <c r="M100" s="201" t="s">
        <v>19</v>
      </c>
      <c r="N100" s="202" t="s">
        <v>39</v>
      </c>
      <c r="O100" s="82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105</v>
      </c>
      <c r="AT100" s="205" t="s">
        <v>101</v>
      </c>
      <c r="AU100" s="205" t="s">
        <v>73</v>
      </c>
      <c r="AY100" s="15" t="s">
        <v>99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5" t="s">
        <v>73</v>
      </c>
      <c r="BK100" s="206">
        <f>ROUND(I100*H100,2)</f>
        <v>0</v>
      </c>
      <c r="BL100" s="15" t="s">
        <v>98</v>
      </c>
      <c r="BM100" s="205" t="s">
        <v>199</v>
      </c>
    </row>
    <row r="101" spans="1:65" s="2" customFormat="1" ht="16.5" customHeight="1">
      <c r="A101" s="36"/>
      <c r="B101" s="37"/>
      <c r="C101" s="193" t="s">
        <v>200</v>
      </c>
      <c r="D101" s="193" t="s">
        <v>101</v>
      </c>
      <c r="E101" s="194" t="s">
        <v>201</v>
      </c>
      <c r="F101" s="195" t="s">
        <v>202</v>
      </c>
      <c r="G101" s="196" t="s">
        <v>104</v>
      </c>
      <c r="H101" s="197">
        <v>1</v>
      </c>
      <c r="I101" s="198"/>
      <c r="J101" s="199">
        <f>ROUND(I101*H101,2)</f>
        <v>0</v>
      </c>
      <c r="K101" s="195" t="s">
        <v>19</v>
      </c>
      <c r="L101" s="200"/>
      <c r="M101" s="201" t="s">
        <v>19</v>
      </c>
      <c r="N101" s="202" t="s">
        <v>39</v>
      </c>
      <c r="O101" s="82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105</v>
      </c>
      <c r="AT101" s="205" t="s">
        <v>101</v>
      </c>
      <c r="AU101" s="205" t="s">
        <v>73</v>
      </c>
      <c r="AY101" s="15" t="s">
        <v>99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5" t="s">
        <v>73</v>
      </c>
      <c r="BK101" s="206">
        <f>ROUND(I101*H101,2)</f>
        <v>0</v>
      </c>
      <c r="BL101" s="15" t="s">
        <v>98</v>
      </c>
      <c r="BM101" s="205" t="s">
        <v>203</v>
      </c>
    </row>
    <row r="102" spans="1:65" s="2" customFormat="1" ht="38.55" customHeight="1">
      <c r="A102" s="36"/>
      <c r="B102" s="37"/>
      <c r="C102" s="193" t="s">
        <v>204</v>
      </c>
      <c r="D102" s="193" t="s">
        <v>101</v>
      </c>
      <c r="E102" s="194" t="s">
        <v>205</v>
      </c>
      <c r="F102" s="195" t="s">
        <v>206</v>
      </c>
      <c r="G102" s="196" t="s">
        <v>104</v>
      </c>
      <c r="H102" s="197">
        <v>2</v>
      </c>
      <c r="I102" s="198"/>
      <c r="J102" s="199">
        <f>ROUND(I102*H102,2)</f>
        <v>0</v>
      </c>
      <c r="K102" s="195" t="s">
        <v>19</v>
      </c>
      <c r="L102" s="200"/>
      <c r="M102" s="201" t="s">
        <v>19</v>
      </c>
      <c r="N102" s="202" t="s">
        <v>39</v>
      </c>
      <c r="O102" s="82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105</v>
      </c>
      <c r="AT102" s="205" t="s">
        <v>101</v>
      </c>
      <c r="AU102" s="205" t="s">
        <v>73</v>
      </c>
      <c r="AY102" s="15" t="s">
        <v>99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5" t="s">
        <v>73</v>
      </c>
      <c r="BK102" s="206">
        <f>ROUND(I102*H102,2)</f>
        <v>0</v>
      </c>
      <c r="BL102" s="15" t="s">
        <v>98</v>
      </c>
      <c r="BM102" s="205" t="s">
        <v>207</v>
      </c>
    </row>
    <row r="103" spans="1:65" s="2" customFormat="1" ht="16.5" customHeight="1">
      <c r="A103" s="36"/>
      <c r="B103" s="37"/>
      <c r="C103" s="193" t="s">
        <v>208</v>
      </c>
      <c r="D103" s="193" t="s">
        <v>101</v>
      </c>
      <c r="E103" s="194" t="s">
        <v>209</v>
      </c>
      <c r="F103" s="195" t="s">
        <v>210</v>
      </c>
      <c r="G103" s="196" t="s">
        <v>104</v>
      </c>
      <c r="H103" s="197">
        <v>2</v>
      </c>
      <c r="I103" s="198"/>
      <c r="J103" s="199">
        <f>ROUND(I103*H103,2)</f>
        <v>0</v>
      </c>
      <c r="K103" s="195" t="s">
        <v>19</v>
      </c>
      <c r="L103" s="200"/>
      <c r="M103" s="201" t="s">
        <v>19</v>
      </c>
      <c r="N103" s="202" t="s">
        <v>39</v>
      </c>
      <c r="O103" s="82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105</v>
      </c>
      <c r="AT103" s="205" t="s">
        <v>101</v>
      </c>
      <c r="AU103" s="205" t="s">
        <v>73</v>
      </c>
      <c r="AY103" s="15" t="s">
        <v>99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5" t="s">
        <v>73</v>
      </c>
      <c r="BK103" s="206">
        <f>ROUND(I103*H103,2)</f>
        <v>0</v>
      </c>
      <c r="BL103" s="15" t="s">
        <v>98</v>
      </c>
      <c r="BM103" s="205" t="s">
        <v>211</v>
      </c>
    </row>
    <row r="104" spans="1:65" s="2" customFormat="1" ht="16.5" customHeight="1">
      <c r="A104" s="36"/>
      <c r="B104" s="37"/>
      <c r="C104" s="193" t="s">
        <v>212</v>
      </c>
      <c r="D104" s="193" t="s">
        <v>101</v>
      </c>
      <c r="E104" s="194" t="s">
        <v>213</v>
      </c>
      <c r="F104" s="195" t="s">
        <v>214</v>
      </c>
      <c r="G104" s="196" t="s">
        <v>104</v>
      </c>
      <c r="H104" s="197">
        <v>2</v>
      </c>
      <c r="I104" s="198"/>
      <c r="J104" s="199">
        <f>ROUND(I104*H104,2)</f>
        <v>0</v>
      </c>
      <c r="K104" s="195" t="s">
        <v>19</v>
      </c>
      <c r="L104" s="200"/>
      <c r="M104" s="201" t="s">
        <v>19</v>
      </c>
      <c r="N104" s="202" t="s">
        <v>39</v>
      </c>
      <c r="O104" s="82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105</v>
      </c>
      <c r="AT104" s="205" t="s">
        <v>101</v>
      </c>
      <c r="AU104" s="205" t="s">
        <v>73</v>
      </c>
      <c r="AY104" s="15" t="s">
        <v>99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5" t="s">
        <v>73</v>
      </c>
      <c r="BK104" s="206">
        <f>ROUND(I104*H104,2)</f>
        <v>0</v>
      </c>
      <c r="BL104" s="15" t="s">
        <v>98</v>
      </c>
      <c r="BM104" s="205" t="s">
        <v>215</v>
      </c>
    </row>
    <row r="105" spans="1:65" s="2" customFormat="1" ht="16.5" customHeight="1">
      <c r="A105" s="36"/>
      <c r="B105" s="37"/>
      <c r="C105" s="193" t="s">
        <v>216</v>
      </c>
      <c r="D105" s="193" t="s">
        <v>101</v>
      </c>
      <c r="E105" s="194" t="s">
        <v>217</v>
      </c>
      <c r="F105" s="195" t="s">
        <v>218</v>
      </c>
      <c r="G105" s="196" t="s">
        <v>104</v>
      </c>
      <c r="H105" s="197">
        <v>30</v>
      </c>
      <c r="I105" s="198"/>
      <c r="J105" s="199">
        <f>ROUND(I105*H105,2)</f>
        <v>0</v>
      </c>
      <c r="K105" s="195" t="s">
        <v>19</v>
      </c>
      <c r="L105" s="200"/>
      <c r="M105" s="201" t="s">
        <v>19</v>
      </c>
      <c r="N105" s="202" t="s">
        <v>39</v>
      </c>
      <c r="O105" s="82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105</v>
      </c>
      <c r="AT105" s="205" t="s">
        <v>101</v>
      </c>
      <c r="AU105" s="205" t="s">
        <v>73</v>
      </c>
      <c r="AY105" s="15" t="s">
        <v>99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5" t="s">
        <v>73</v>
      </c>
      <c r="BK105" s="206">
        <f>ROUND(I105*H105,2)</f>
        <v>0</v>
      </c>
      <c r="BL105" s="15" t="s">
        <v>98</v>
      </c>
      <c r="BM105" s="205" t="s">
        <v>219</v>
      </c>
    </row>
    <row r="106" spans="1:65" s="2" customFormat="1" ht="16.5" customHeight="1">
      <c r="A106" s="36"/>
      <c r="B106" s="37"/>
      <c r="C106" s="193" t="s">
        <v>220</v>
      </c>
      <c r="D106" s="193" t="s">
        <v>101</v>
      </c>
      <c r="E106" s="194" t="s">
        <v>221</v>
      </c>
      <c r="F106" s="195" t="s">
        <v>222</v>
      </c>
      <c r="G106" s="196" t="s">
        <v>104</v>
      </c>
      <c r="H106" s="197">
        <v>30</v>
      </c>
      <c r="I106" s="198"/>
      <c r="J106" s="199">
        <f>ROUND(I106*H106,2)</f>
        <v>0</v>
      </c>
      <c r="K106" s="195" t="s">
        <v>19</v>
      </c>
      <c r="L106" s="200"/>
      <c r="M106" s="201" t="s">
        <v>19</v>
      </c>
      <c r="N106" s="202" t="s">
        <v>39</v>
      </c>
      <c r="O106" s="82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105</v>
      </c>
      <c r="AT106" s="205" t="s">
        <v>101</v>
      </c>
      <c r="AU106" s="205" t="s">
        <v>73</v>
      </c>
      <c r="AY106" s="15" t="s">
        <v>99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5" t="s">
        <v>73</v>
      </c>
      <c r="BK106" s="206">
        <f>ROUND(I106*H106,2)</f>
        <v>0</v>
      </c>
      <c r="BL106" s="15" t="s">
        <v>98</v>
      </c>
      <c r="BM106" s="205" t="s">
        <v>223</v>
      </c>
    </row>
    <row r="107" spans="1:65" s="2" customFormat="1" ht="16.5" customHeight="1">
      <c r="A107" s="36"/>
      <c r="B107" s="37"/>
      <c r="C107" s="193" t="s">
        <v>224</v>
      </c>
      <c r="D107" s="193" t="s">
        <v>101</v>
      </c>
      <c r="E107" s="194" t="s">
        <v>225</v>
      </c>
      <c r="F107" s="195" t="s">
        <v>226</v>
      </c>
      <c r="G107" s="196" t="s">
        <v>104</v>
      </c>
      <c r="H107" s="197">
        <v>30</v>
      </c>
      <c r="I107" s="198"/>
      <c r="J107" s="199">
        <f>ROUND(I107*H107,2)</f>
        <v>0</v>
      </c>
      <c r="K107" s="195" t="s">
        <v>19</v>
      </c>
      <c r="L107" s="200"/>
      <c r="M107" s="201" t="s">
        <v>19</v>
      </c>
      <c r="N107" s="202" t="s">
        <v>39</v>
      </c>
      <c r="O107" s="82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105</v>
      </c>
      <c r="AT107" s="205" t="s">
        <v>101</v>
      </c>
      <c r="AU107" s="205" t="s">
        <v>73</v>
      </c>
      <c r="AY107" s="15" t="s">
        <v>99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5" t="s">
        <v>73</v>
      </c>
      <c r="BK107" s="206">
        <f>ROUND(I107*H107,2)</f>
        <v>0</v>
      </c>
      <c r="BL107" s="15" t="s">
        <v>98</v>
      </c>
      <c r="BM107" s="205" t="s">
        <v>227</v>
      </c>
    </row>
    <row r="108" spans="1:65" s="2" customFormat="1" ht="16.5" customHeight="1">
      <c r="A108" s="36"/>
      <c r="B108" s="37"/>
      <c r="C108" s="193" t="s">
        <v>228</v>
      </c>
      <c r="D108" s="193" t="s">
        <v>101</v>
      </c>
      <c r="E108" s="194" t="s">
        <v>229</v>
      </c>
      <c r="F108" s="195" t="s">
        <v>230</v>
      </c>
      <c r="G108" s="196" t="s">
        <v>104</v>
      </c>
      <c r="H108" s="197">
        <v>1</v>
      </c>
      <c r="I108" s="198"/>
      <c r="J108" s="199">
        <f>ROUND(I108*H108,2)</f>
        <v>0</v>
      </c>
      <c r="K108" s="195" t="s">
        <v>19</v>
      </c>
      <c r="L108" s="200"/>
      <c r="M108" s="201" t="s">
        <v>19</v>
      </c>
      <c r="N108" s="202" t="s">
        <v>39</v>
      </c>
      <c r="O108" s="82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105</v>
      </c>
      <c r="AT108" s="205" t="s">
        <v>101</v>
      </c>
      <c r="AU108" s="205" t="s">
        <v>73</v>
      </c>
      <c r="AY108" s="15" t="s">
        <v>99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5" t="s">
        <v>73</v>
      </c>
      <c r="BK108" s="206">
        <f>ROUND(I108*H108,2)</f>
        <v>0</v>
      </c>
      <c r="BL108" s="15" t="s">
        <v>98</v>
      </c>
      <c r="BM108" s="205" t="s">
        <v>231</v>
      </c>
    </row>
    <row r="109" spans="1:65" s="2" customFormat="1" ht="16.5" customHeight="1">
      <c r="A109" s="36"/>
      <c r="B109" s="37"/>
      <c r="C109" s="193" t="s">
        <v>232</v>
      </c>
      <c r="D109" s="193" t="s">
        <v>101</v>
      </c>
      <c r="E109" s="194" t="s">
        <v>233</v>
      </c>
      <c r="F109" s="195" t="s">
        <v>234</v>
      </c>
      <c r="G109" s="196" t="s">
        <v>104</v>
      </c>
      <c r="H109" s="197">
        <v>1</v>
      </c>
      <c r="I109" s="198"/>
      <c r="J109" s="199">
        <f>ROUND(I109*H109,2)</f>
        <v>0</v>
      </c>
      <c r="K109" s="195" t="s">
        <v>19</v>
      </c>
      <c r="L109" s="200"/>
      <c r="M109" s="201" t="s">
        <v>19</v>
      </c>
      <c r="N109" s="202" t="s">
        <v>39</v>
      </c>
      <c r="O109" s="82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105</v>
      </c>
      <c r="AT109" s="205" t="s">
        <v>101</v>
      </c>
      <c r="AU109" s="205" t="s">
        <v>73</v>
      </c>
      <c r="AY109" s="15" t="s">
        <v>99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15" t="s">
        <v>73</v>
      </c>
      <c r="BK109" s="206">
        <f>ROUND(I109*H109,2)</f>
        <v>0</v>
      </c>
      <c r="BL109" s="15" t="s">
        <v>98</v>
      </c>
      <c r="BM109" s="205" t="s">
        <v>235</v>
      </c>
    </row>
    <row r="110" spans="1:65" s="2" customFormat="1" ht="16.5" customHeight="1">
      <c r="A110" s="36"/>
      <c r="B110" s="37"/>
      <c r="C110" s="193" t="s">
        <v>236</v>
      </c>
      <c r="D110" s="193" t="s">
        <v>101</v>
      </c>
      <c r="E110" s="194" t="s">
        <v>237</v>
      </c>
      <c r="F110" s="195" t="s">
        <v>238</v>
      </c>
      <c r="G110" s="196" t="s">
        <v>104</v>
      </c>
      <c r="H110" s="197">
        <v>1</v>
      </c>
      <c r="I110" s="198"/>
      <c r="J110" s="199">
        <f>ROUND(I110*H110,2)</f>
        <v>0</v>
      </c>
      <c r="K110" s="195" t="s">
        <v>19</v>
      </c>
      <c r="L110" s="200"/>
      <c r="M110" s="201" t="s">
        <v>19</v>
      </c>
      <c r="N110" s="202" t="s">
        <v>39</v>
      </c>
      <c r="O110" s="82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105</v>
      </c>
      <c r="AT110" s="205" t="s">
        <v>101</v>
      </c>
      <c r="AU110" s="205" t="s">
        <v>73</v>
      </c>
      <c r="AY110" s="15" t="s">
        <v>99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5" t="s">
        <v>73</v>
      </c>
      <c r="BK110" s="206">
        <f>ROUND(I110*H110,2)</f>
        <v>0</v>
      </c>
      <c r="BL110" s="15" t="s">
        <v>98</v>
      </c>
      <c r="BM110" s="205" t="s">
        <v>239</v>
      </c>
    </row>
    <row r="111" spans="1:65" s="2" customFormat="1" ht="16.5" customHeight="1">
      <c r="A111" s="36"/>
      <c r="B111" s="37"/>
      <c r="C111" s="193" t="s">
        <v>240</v>
      </c>
      <c r="D111" s="193" t="s">
        <v>101</v>
      </c>
      <c r="E111" s="194" t="s">
        <v>241</v>
      </c>
      <c r="F111" s="195" t="s">
        <v>242</v>
      </c>
      <c r="G111" s="196" t="s">
        <v>104</v>
      </c>
      <c r="H111" s="197">
        <v>27</v>
      </c>
      <c r="I111" s="198"/>
      <c r="J111" s="199">
        <f>ROUND(I111*H111,2)</f>
        <v>0</v>
      </c>
      <c r="K111" s="195" t="s">
        <v>19</v>
      </c>
      <c r="L111" s="200"/>
      <c r="M111" s="201" t="s">
        <v>19</v>
      </c>
      <c r="N111" s="202" t="s">
        <v>39</v>
      </c>
      <c r="O111" s="82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105</v>
      </c>
      <c r="AT111" s="205" t="s">
        <v>101</v>
      </c>
      <c r="AU111" s="205" t="s">
        <v>73</v>
      </c>
      <c r="AY111" s="15" t="s">
        <v>99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5" t="s">
        <v>73</v>
      </c>
      <c r="BK111" s="206">
        <f>ROUND(I111*H111,2)</f>
        <v>0</v>
      </c>
      <c r="BL111" s="15" t="s">
        <v>98</v>
      </c>
      <c r="BM111" s="205" t="s">
        <v>243</v>
      </c>
    </row>
    <row r="112" spans="1:65" s="2" customFormat="1" ht="16.5" customHeight="1">
      <c r="A112" s="36"/>
      <c r="B112" s="37"/>
      <c r="C112" s="193" t="s">
        <v>244</v>
      </c>
      <c r="D112" s="193" t="s">
        <v>101</v>
      </c>
      <c r="E112" s="194" t="s">
        <v>245</v>
      </c>
      <c r="F112" s="195" t="s">
        <v>246</v>
      </c>
      <c r="G112" s="196" t="s">
        <v>104</v>
      </c>
      <c r="H112" s="197">
        <v>1</v>
      </c>
      <c r="I112" s="198"/>
      <c r="J112" s="199">
        <f>ROUND(I112*H112,2)</f>
        <v>0</v>
      </c>
      <c r="K112" s="195" t="s">
        <v>19</v>
      </c>
      <c r="L112" s="200"/>
      <c r="M112" s="201" t="s">
        <v>19</v>
      </c>
      <c r="N112" s="202" t="s">
        <v>39</v>
      </c>
      <c r="O112" s="82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105</v>
      </c>
      <c r="AT112" s="205" t="s">
        <v>101</v>
      </c>
      <c r="AU112" s="205" t="s">
        <v>73</v>
      </c>
      <c r="AY112" s="15" t="s">
        <v>99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5" t="s">
        <v>73</v>
      </c>
      <c r="BK112" s="206">
        <f>ROUND(I112*H112,2)</f>
        <v>0</v>
      </c>
      <c r="BL112" s="15" t="s">
        <v>98</v>
      </c>
      <c r="BM112" s="205" t="s">
        <v>247</v>
      </c>
    </row>
    <row r="113" spans="1:65" s="2" customFormat="1" ht="16.5" customHeight="1">
      <c r="A113" s="36"/>
      <c r="B113" s="37"/>
      <c r="C113" s="193" t="s">
        <v>248</v>
      </c>
      <c r="D113" s="193" t="s">
        <v>101</v>
      </c>
      <c r="E113" s="194" t="s">
        <v>249</v>
      </c>
      <c r="F113" s="195" t="s">
        <v>250</v>
      </c>
      <c r="G113" s="196" t="s">
        <v>104</v>
      </c>
      <c r="H113" s="197">
        <v>2</v>
      </c>
      <c r="I113" s="198"/>
      <c r="J113" s="199">
        <f>ROUND(I113*H113,2)</f>
        <v>0</v>
      </c>
      <c r="K113" s="195" t="s">
        <v>19</v>
      </c>
      <c r="L113" s="200"/>
      <c r="M113" s="201" t="s">
        <v>19</v>
      </c>
      <c r="N113" s="202" t="s">
        <v>39</v>
      </c>
      <c r="O113" s="82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105</v>
      </c>
      <c r="AT113" s="205" t="s">
        <v>101</v>
      </c>
      <c r="AU113" s="205" t="s">
        <v>73</v>
      </c>
      <c r="AY113" s="15" t="s">
        <v>99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5" t="s">
        <v>73</v>
      </c>
      <c r="BK113" s="206">
        <f>ROUND(I113*H113,2)</f>
        <v>0</v>
      </c>
      <c r="BL113" s="15" t="s">
        <v>98</v>
      </c>
      <c r="BM113" s="205" t="s">
        <v>251</v>
      </c>
    </row>
    <row r="114" spans="1:65" s="2" customFormat="1" ht="16.5" customHeight="1">
      <c r="A114" s="36"/>
      <c r="B114" s="37"/>
      <c r="C114" s="193" t="s">
        <v>252</v>
      </c>
      <c r="D114" s="193" t="s">
        <v>101</v>
      </c>
      <c r="E114" s="194" t="s">
        <v>253</v>
      </c>
      <c r="F114" s="195" t="s">
        <v>254</v>
      </c>
      <c r="G114" s="196" t="s">
        <v>104</v>
      </c>
      <c r="H114" s="197">
        <v>2</v>
      </c>
      <c r="I114" s="198"/>
      <c r="J114" s="199">
        <f>ROUND(I114*H114,2)</f>
        <v>0</v>
      </c>
      <c r="K114" s="195" t="s">
        <v>19</v>
      </c>
      <c r="L114" s="200"/>
      <c r="M114" s="201" t="s">
        <v>19</v>
      </c>
      <c r="N114" s="202" t="s">
        <v>39</v>
      </c>
      <c r="O114" s="82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105</v>
      </c>
      <c r="AT114" s="205" t="s">
        <v>101</v>
      </c>
      <c r="AU114" s="205" t="s">
        <v>73</v>
      </c>
      <c r="AY114" s="15" t="s">
        <v>99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5" t="s">
        <v>73</v>
      </c>
      <c r="BK114" s="206">
        <f>ROUND(I114*H114,2)</f>
        <v>0</v>
      </c>
      <c r="BL114" s="15" t="s">
        <v>98</v>
      </c>
      <c r="BM114" s="205" t="s">
        <v>255</v>
      </c>
    </row>
    <row r="115" spans="1:65" s="2" customFormat="1" ht="16.5" customHeight="1">
      <c r="A115" s="36"/>
      <c r="B115" s="37"/>
      <c r="C115" s="193" t="s">
        <v>256</v>
      </c>
      <c r="D115" s="193" t="s">
        <v>101</v>
      </c>
      <c r="E115" s="194" t="s">
        <v>257</v>
      </c>
      <c r="F115" s="195" t="s">
        <v>258</v>
      </c>
      <c r="G115" s="196" t="s">
        <v>104</v>
      </c>
      <c r="H115" s="197">
        <v>2</v>
      </c>
      <c r="I115" s="198"/>
      <c r="J115" s="199">
        <f>ROUND(I115*H115,2)</f>
        <v>0</v>
      </c>
      <c r="K115" s="195" t="s">
        <v>19</v>
      </c>
      <c r="L115" s="200"/>
      <c r="M115" s="201" t="s">
        <v>19</v>
      </c>
      <c r="N115" s="202" t="s">
        <v>39</v>
      </c>
      <c r="O115" s="82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105</v>
      </c>
      <c r="AT115" s="205" t="s">
        <v>101</v>
      </c>
      <c r="AU115" s="205" t="s">
        <v>73</v>
      </c>
      <c r="AY115" s="15" t="s">
        <v>99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5" t="s">
        <v>73</v>
      </c>
      <c r="BK115" s="206">
        <f>ROUND(I115*H115,2)</f>
        <v>0</v>
      </c>
      <c r="BL115" s="15" t="s">
        <v>98</v>
      </c>
      <c r="BM115" s="205" t="s">
        <v>259</v>
      </c>
    </row>
    <row r="116" spans="1:65" s="2" customFormat="1" ht="38.55" customHeight="1">
      <c r="A116" s="36"/>
      <c r="B116" s="37"/>
      <c r="C116" s="193" t="s">
        <v>260</v>
      </c>
      <c r="D116" s="193" t="s">
        <v>101</v>
      </c>
      <c r="E116" s="194" t="s">
        <v>261</v>
      </c>
      <c r="F116" s="195" t="s">
        <v>262</v>
      </c>
      <c r="G116" s="196" t="s">
        <v>104</v>
      </c>
      <c r="H116" s="197">
        <v>1</v>
      </c>
      <c r="I116" s="198"/>
      <c r="J116" s="199">
        <f>ROUND(I116*H116,2)</f>
        <v>0</v>
      </c>
      <c r="K116" s="195" t="s">
        <v>19</v>
      </c>
      <c r="L116" s="200"/>
      <c r="M116" s="201" t="s">
        <v>19</v>
      </c>
      <c r="N116" s="202" t="s">
        <v>39</v>
      </c>
      <c r="O116" s="82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105</v>
      </c>
      <c r="AT116" s="205" t="s">
        <v>101</v>
      </c>
      <c r="AU116" s="205" t="s">
        <v>73</v>
      </c>
      <c r="AY116" s="15" t="s">
        <v>99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5" t="s">
        <v>73</v>
      </c>
      <c r="BK116" s="206">
        <f>ROUND(I116*H116,2)</f>
        <v>0</v>
      </c>
      <c r="BL116" s="15" t="s">
        <v>98</v>
      </c>
      <c r="BM116" s="205" t="s">
        <v>263</v>
      </c>
    </row>
    <row r="117" spans="1:65" s="2" customFormat="1" ht="38.55" customHeight="1">
      <c r="A117" s="36"/>
      <c r="B117" s="37"/>
      <c r="C117" s="193" t="s">
        <v>264</v>
      </c>
      <c r="D117" s="193" t="s">
        <v>101</v>
      </c>
      <c r="E117" s="194" t="s">
        <v>265</v>
      </c>
      <c r="F117" s="195" t="s">
        <v>266</v>
      </c>
      <c r="G117" s="196" t="s">
        <v>104</v>
      </c>
      <c r="H117" s="197">
        <v>10</v>
      </c>
      <c r="I117" s="198"/>
      <c r="J117" s="199">
        <f>ROUND(I117*H117,2)</f>
        <v>0</v>
      </c>
      <c r="K117" s="195" t="s">
        <v>19</v>
      </c>
      <c r="L117" s="200"/>
      <c r="M117" s="201" t="s">
        <v>19</v>
      </c>
      <c r="N117" s="202" t="s">
        <v>39</v>
      </c>
      <c r="O117" s="82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105</v>
      </c>
      <c r="AT117" s="205" t="s">
        <v>101</v>
      </c>
      <c r="AU117" s="205" t="s">
        <v>73</v>
      </c>
      <c r="AY117" s="15" t="s">
        <v>99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5" t="s">
        <v>73</v>
      </c>
      <c r="BK117" s="206">
        <f>ROUND(I117*H117,2)</f>
        <v>0</v>
      </c>
      <c r="BL117" s="15" t="s">
        <v>98</v>
      </c>
      <c r="BM117" s="205" t="s">
        <v>267</v>
      </c>
    </row>
    <row r="118" spans="1:65" s="2" customFormat="1" ht="16.5" customHeight="1">
      <c r="A118" s="36"/>
      <c r="B118" s="37"/>
      <c r="C118" s="193" t="s">
        <v>268</v>
      </c>
      <c r="D118" s="193" t="s">
        <v>101</v>
      </c>
      <c r="E118" s="194" t="s">
        <v>269</v>
      </c>
      <c r="F118" s="195" t="s">
        <v>270</v>
      </c>
      <c r="G118" s="196" t="s">
        <v>104</v>
      </c>
      <c r="H118" s="197">
        <v>1</v>
      </c>
      <c r="I118" s="198"/>
      <c r="J118" s="199">
        <f>ROUND(I118*H118,2)</f>
        <v>0</v>
      </c>
      <c r="K118" s="195" t="s">
        <v>19</v>
      </c>
      <c r="L118" s="200"/>
      <c r="M118" s="201" t="s">
        <v>19</v>
      </c>
      <c r="N118" s="202" t="s">
        <v>39</v>
      </c>
      <c r="O118" s="82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105</v>
      </c>
      <c r="AT118" s="205" t="s">
        <v>101</v>
      </c>
      <c r="AU118" s="205" t="s">
        <v>73</v>
      </c>
      <c r="AY118" s="15" t="s">
        <v>99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5" t="s">
        <v>73</v>
      </c>
      <c r="BK118" s="206">
        <f>ROUND(I118*H118,2)</f>
        <v>0</v>
      </c>
      <c r="BL118" s="15" t="s">
        <v>98</v>
      </c>
      <c r="BM118" s="205" t="s">
        <v>271</v>
      </c>
    </row>
    <row r="119" spans="1:65" s="2" customFormat="1" ht="16.5" customHeight="1">
      <c r="A119" s="36"/>
      <c r="B119" s="37"/>
      <c r="C119" s="193" t="s">
        <v>272</v>
      </c>
      <c r="D119" s="193" t="s">
        <v>101</v>
      </c>
      <c r="E119" s="194" t="s">
        <v>273</v>
      </c>
      <c r="F119" s="195" t="s">
        <v>274</v>
      </c>
      <c r="G119" s="196" t="s">
        <v>104</v>
      </c>
      <c r="H119" s="197">
        <v>1</v>
      </c>
      <c r="I119" s="198"/>
      <c r="J119" s="199">
        <f>ROUND(I119*H119,2)</f>
        <v>0</v>
      </c>
      <c r="K119" s="195" t="s">
        <v>19</v>
      </c>
      <c r="L119" s="200"/>
      <c r="M119" s="201" t="s">
        <v>19</v>
      </c>
      <c r="N119" s="202" t="s">
        <v>39</v>
      </c>
      <c r="O119" s="82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105</v>
      </c>
      <c r="AT119" s="205" t="s">
        <v>101</v>
      </c>
      <c r="AU119" s="205" t="s">
        <v>73</v>
      </c>
      <c r="AY119" s="15" t="s">
        <v>99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5" t="s">
        <v>73</v>
      </c>
      <c r="BK119" s="206">
        <f>ROUND(I119*H119,2)</f>
        <v>0</v>
      </c>
      <c r="BL119" s="15" t="s">
        <v>98</v>
      </c>
      <c r="BM119" s="205" t="s">
        <v>275</v>
      </c>
    </row>
    <row r="120" spans="1:65" s="2" customFormat="1" ht="16.5" customHeight="1">
      <c r="A120" s="36"/>
      <c r="B120" s="37"/>
      <c r="C120" s="193" t="s">
        <v>276</v>
      </c>
      <c r="D120" s="193" t="s">
        <v>101</v>
      </c>
      <c r="E120" s="194" t="s">
        <v>277</v>
      </c>
      <c r="F120" s="195" t="s">
        <v>278</v>
      </c>
      <c r="G120" s="196" t="s">
        <v>104</v>
      </c>
      <c r="H120" s="197">
        <v>1</v>
      </c>
      <c r="I120" s="198"/>
      <c r="J120" s="199">
        <f>ROUND(I120*H120,2)</f>
        <v>0</v>
      </c>
      <c r="K120" s="195" t="s">
        <v>19</v>
      </c>
      <c r="L120" s="200"/>
      <c r="M120" s="201" t="s">
        <v>19</v>
      </c>
      <c r="N120" s="202" t="s">
        <v>39</v>
      </c>
      <c r="O120" s="82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105</v>
      </c>
      <c r="AT120" s="205" t="s">
        <v>101</v>
      </c>
      <c r="AU120" s="205" t="s">
        <v>73</v>
      </c>
      <c r="AY120" s="15" t="s">
        <v>99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5" t="s">
        <v>73</v>
      </c>
      <c r="BK120" s="206">
        <f>ROUND(I120*H120,2)</f>
        <v>0</v>
      </c>
      <c r="BL120" s="15" t="s">
        <v>98</v>
      </c>
      <c r="BM120" s="205" t="s">
        <v>279</v>
      </c>
    </row>
    <row r="121" spans="1:65" s="2" customFormat="1" ht="16.5" customHeight="1">
      <c r="A121" s="36"/>
      <c r="B121" s="37"/>
      <c r="C121" s="193" t="s">
        <v>280</v>
      </c>
      <c r="D121" s="193" t="s">
        <v>101</v>
      </c>
      <c r="E121" s="194" t="s">
        <v>281</v>
      </c>
      <c r="F121" s="195" t="s">
        <v>282</v>
      </c>
      <c r="G121" s="196" t="s">
        <v>104</v>
      </c>
      <c r="H121" s="197">
        <v>1</v>
      </c>
      <c r="I121" s="198"/>
      <c r="J121" s="199">
        <f>ROUND(I121*H121,2)</f>
        <v>0</v>
      </c>
      <c r="K121" s="195" t="s">
        <v>19</v>
      </c>
      <c r="L121" s="200"/>
      <c r="M121" s="201" t="s">
        <v>19</v>
      </c>
      <c r="N121" s="202" t="s">
        <v>39</v>
      </c>
      <c r="O121" s="82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105</v>
      </c>
      <c r="AT121" s="205" t="s">
        <v>101</v>
      </c>
      <c r="AU121" s="205" t="s">
        <v>73</v>
      </c>
      <c r="AY121" s="15" t="s">
        <v>99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5" t="s">
        <v>73</v>
      </c>
      <c r="BK121" s="206">
        <f>ROUND(I121*H121,2)</f>
        <v>0</v>
      </c>
      <c r="BL121" s="15" t="s">
        <v>98</v>
      </c>
      <c r="BM121" s="205" t="s">
        <v>283</v>
      </c>
    </row>
    <row r="122" spans="1:65" s="2" customFormat="1" ht="16.5" customHeight="1">
      <c r="A122" s="36"/>
      <c r="B122" s="37"/>
      <c r="C122" s="193" t="s">
        <v>284</v>
      </c>
      <c r="D122" s="193" t="s">
        <v>101</v>
      </c>
      <c r="E122" s="194" t="s">
        <v>285</v>
      </c>
      <c r="F122" s="195" t="s">
        <v>286</v>
      </c>
      <c r="G122" s="196" t="s">
        <v>104</v>
      </c>
      <c r="H122" s="197">
        <v>1</v>
      </c>
      <c r="I122" s="198"/>
      <c r="J122" s="199">
        <f>ROUND(I122*H122,2)</f>
        <v>0</v>
      </c>
      <c r="K122" s="195" t="s">
        <v>19</v>
      </c>
      <c r="L122" s="200"/>
      <c r="M122" s="201" t="s">
        <v>19</v>
      </c>
      <c r="N122" s="202" t="s">
        <v>39</v>
      </c>
      <c r="O122" s="82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105</v>
      </c>
      <c r="AT122" s="205" t="s">
        <v>101</v>
      </c>
      <c r="AU122" s="205" t="s">
        <v>73</v>
      </c>
      <c r="AY122" s="15" t="s">
        <v>99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5" t="s">
        <v>73</v>
      </c>
      <c r="BK122" s="206">
        <f>ROUND(I122*H122,2)</f>
        <v>0</v>
      </c>
      <c r="BL122" s="15" t="s">
        <v>98</v>
      </c>
      <c r="BM122" s="205" t="s">
        <v>287</v>
      </c>
    </row>
    <row r="123" spans="1:65" s="2" customFormat="1" ht="16.5" customHeight="1">
      <c r="A123" s="36"/>
      <c r="B123" s="37"/>
      <c r="C123" s="193" t="s">
        <v>288</v>
      </c>
      <c r="D123" s="193" t="s">
        <v>101</v>
      </c>
      <c r="E123" s="194" t="s">
        <v>289</v>
      </c>
      <c r="F123" s="195" t="s">
        <v>290</v>
      </c>
      <c r="G123" s="196" t="s">
        <v>104</v>
      </c>
      <c r="H123" s="197">
        <v>1</v>
      </c>
      <c r="I123" s="198"/>
      <c r="J123" s="199">
        <f>ROUND(I123*H123,2)</f>
        <v>0</v>
      </c>
      <c r="K123" s="195" t="s">
        <v>19</v>
      </c>
      <c r="L123" s="200"/>
      <c r="M123" s="201" t="s">
        <v>19</v>
      </c>
      <c r="N123" s="202" t="s">
        <v>39</v>
      </c>
      <c r="O123" s="82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105</v>
      </c>
      <c r="AT123" s="205" t="s">
        <v>101</v>
      </c>
      <c r="AU123" s="205" t="s">
        <v>73</v>
      </c>
      <c r="AY123" s="15" t="s">
        <v>99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5" t="s">
        <v>73</v>
      </c>
      <c r="BK123" s="206">
        <f>ROUND(I123*H123,2)</f>
        <v>0</v>
      </c>
      <c r="BL123" s="15" t="s">
        <v>98</v>
      </c>
      <c r="BM123" s="205" t="s">
        <v>291</v>
      </c>
    </row>
    <row r="124" spans="1:65" s="2" customFormat="1" ht="16.5" customHeight="1">
      <c r="A124" s="36"/>
      <c r="B124" s="37"/>
      <c r="C124" s="193" t="s">
        <v>292</v>
      </c>
      <c r="D124" s="193" t="s">
        <v>101</v>
      </c>
      <c r="E124" s="194" t="s">
        <v>293</v>
      </c>
      <c r="F124" s="195" t="s">
        <v>294</v>
      </c>
      <c r="G124" s="196" t="s">
        <v>104</v>
      </c>
      <c r="H124" s="197">
        <v>1</v>
      </c>
      <c r="I124" s="198"/>
      <c r="J124" s="199">
        <f>ROUND(I124*H124,2)</f>
        <v>0</v>
      </c>
      <c r="K124" s="195" t="s">
        <v>19</v>
      </c>
      <c r="L124" s="200"/>
      <c r="M124" s="201" t="s">
        <v>19</v>
      </c>
      <c r="N124" s="202" t="s">
        <v>39</v>
      </c>
      <c r="O124" s="82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105</v>
      </c>
      <c r="AT124" s="205" t="s">
        <v>101</v>
      </c>
      <c r="AU124" s="205" t="s">
        <v>73</v>
      </c>
      <c r="AY124" s="15" t="s">
        <v>99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5" t="s">
        <v>73</v>
      </c>
      <c r="BK124" s="206">
        <f>ROUND(I124*H124,2)</f>
        <v>0</v>
      </c>
      <c r="BL124" s="15" t="s">
        <v>98</v>
      </c>
      <c r="BM124" s="205" t="s">
        <v>295</v>
      </c>
    </row>
    <row r="125" spans="1:65" s="2" customFormat="1" ht="16.5" customHeight="1">
      <c r="A125" s="36"/>
      <c r="B125" s="37"/>
      <c r="C125" s="193" t="s">
        <v>296</v>
      </c>
      <c r="D125" s="193" t="s">
        <v>101</v>
      </c>
      <c r="E125" s="194" t="s">
        <v>297</v>
      </c>
      <c r="F125" s="195" t="s">
        <v>298</v>
      </c>
      <c r="G125" s="196" t="s">
        <v>104</v>
      </c>
      <c r="H125" s="197">
        <v>1</v>
      </c>
      <c r="I125" s="198"/>
      <c r="J125" s="199">
        <f>ROUND(I125*H125,2)</f>
        <v>0</v>
      </c>
      <c r="K125" s="195" t="s">
        <v>19</v>
      </c>
      <c r="L125" s="200"/>
      <c r="M125" s="201" t="s">
        <v>19</v>
      </c>
      <c r="N125" s="202" t="s">
        <v>39</v>
      </c>
      <c r="O125" s="82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105</v>
      </c>
      <c r="AT125" s="205" t="s">
        <v>101</v>
      </c>
      <c r="AU125" s="205" t="s">
        <v>73</v>
      </c>
      <c r="AY125" s="15" t="s">
        <v>99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5" t="s">
        <v>73</v>
      </c>
      <c r="BK125" s="206">
        <f>ROUND(I125*H125,2)</f>
        <v>0</v>
      </c>
      <c r="BL125" s="15" t="s">
        <v>98</v>
      </c>
      <c r="BM125" s="205" t="s">
        <v>299</v>
      </c>
    </row>
    <row r="126" spans="1:65" s="2" customFormat="1" ht="16.5" customHeight="1">
      <c r="A126" s="36"/>
      <c r="B126" s="37"/>
      <c r="C126" s="193" t="s">
        <v>300</v>
      </c>
      <c r="D126" s="193" t="s">
        <v>101</v>
      </c>
      <c r="E126" s="194" t="s">
        <v>301</v>
      </c>
      <c r="F126" s="195" t="s">
        <v>302</v>
      </c>
      <c r="G126" s="196" t="s">
        <v>104</v>
      </c>
      <c r="H126" s="197">
        <v>1</v>
      </c>
      <c r="I126" s="198"/>
      <c r="J126" s="199">
        <f>ROUND(I126*H126,2)</f>
        <v>0</v>
      </c>
      <c r="K126" s="195" t="s">
        <v>19</v>
      </c>
      <c r="L126" s="200"/>
      <c r="M126" s="201" t="s">
        <v>19</v>
      </c>
      <c r="N126" s="202" t="s">
        <v>39</v>
      </c>
      <c r="O126" s="82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105</v>
      </c>
      <c r="AT126" s="205" t="s">
        <v>101</v>
      </c>
      <c r="AU126" s="205" t="s">
        <v>73</v>
      </c>
      <c r="AY126" s="15" t="s">
        <v>99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5" t="s">
        <v>73</v>
      </c>
      <c r="BK126" s="206">
        <f>ROUND(I126*H126,2)</f>
        <v>0</v>
      </c>
      <c r="BL126" s="15" t="s">
        <v>98</v>
      </c>
      <c r="BM126" s="205" t="s">
        <v>303</v>
      </c>
    </row>
    <row r="127" spans="1:65" s="2" customFormat="1" ht="16.5" customHeight="1">
      <c r="A127" s="36"/>
      <c r="B127" s="37"/>
      <c r="C127" s="193" t="s">
        <v>304</v>
      </c>
      <c r="D127" s="193" t="s">
        <v>101</v>
      </c>
      <c r="E127" s="194" t="s">
        <v>305</v>
      </c>
      <c r="F127" s="195" t="s">
        <v>166</v>
      </c>
      <c r="G127" s="196" t="s">
        <v>104</v>
      </c>
      <c r="H127" s="197">
        <v>1</v>
      </c>
      <c r="I127" s="198"/>
      <c r="J127" s="199">
        <f>ROUND(I127*H127,2)</f>
        <v>0</v>
      </c>
      <c r="K127" s="195" t="s">
        <v>19</v>
      </c>
      <c r="L127" s="200"/>
      <c r="M127" s="201" t="s">
        <v>19</v>
      </c>
      <c r="N127" s="202" t="s">
        <v>39</v>
      </c>
      <c r="O127" s="82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105</v>
      </c>
      <c r="AT127" s="205" t="s">
        <v>101</v>
      </c>
      <c r="AU127" s="205" t="s">
        <v>73</v>
      </c>
      <c r="AY127" s="15" t="s">
        <v>99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5" t="s">
        <v>73</v>
      </c>
      <c r="BK127" s="206">
        <f>ROUND(I127*H127,2)</f>
        <v>0</v>
      </c>
      <c r="BL127" s="15" t="s">
        <v>98</v>
      </c>
      <c r="BM127" s="205" t="s">
        <v>306</v>
      </c>
    </row>
    <row r="128" spans="1:65" s="2" customFormat="1" ht="16.5" customHeight="1">
      <c r="A128" s="36"/>
      <c r="B128" s="37"/>
      <c r="C128" s="193" t="s">
        <v>307</v>
      </c>
      <c r="D128" s="193" t="s">
        <v>101</v>
      </c>
      <c r="E128" s="194" t="s">
        <v>308</v>
      </c>
      <c r="F128" s="195" t="s">
        <v>162</v>
      </c>
      <c r="G128" s="196" t="s">
        <v>104</v>
      </c>
      <c r="H128" s="197">
        <v>1</v>
      </c>
      <c r="I128" s="198"/>
      <c r="J128" s="199">
        <f>ROUND(I128*H128,2)</f>
        <v>0</v>
      </c>
      <c r="K128" s="195" t="s">
        <v>19</v>
      </c>
      <c r="L128" s="200"/>
      <c r="M128" s="201" t="s">
        <v>19</v>
      </c>
      <c r="N128" s="202" t="s">
        <v>39</v>
      </c>
      <c r="O128" s="82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105</v>
      </c>
      <c r="AT128" s="205" t="s">
        <v>101</v>
      </c>
      <c r="AU128" s="205" t="s">
        <v>73</v>
      </c>
      <c r="AY128" s="15" t="s">
        <v>99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5" t="s">
        <v>73</v>
      </c>
      <c r="BK128" s="206">
        <f>ROUND(I128*H128,2)</f>
        <v>0</v>
      </c>
      <c r="BL128" s="15" t="s">
        <v>98</v>
      </c>
      <c r="BM128" s="205" t="s">
        <v>309</v>
      </c>
    </row>
    <row r="129" spans="1:65" s="2" customFormat="1" ht="16.5" customHeight="1">
      <c r="A129" s="36"/>
      <c r="B129" s="37"/>
      <c r="C129" s="193" t="s">
        <v>310</v>
      </c>
      <c r="D129" s="193" t="s">
        <v>101</v>
      </c>
      <c r="E129" s="194" t="s">
        <v>311</v>
      </c>
      <c r="F129" s="195" t="s">
        <v>312</v>
      </c>
      <c r="G129" s="196" t="s">
        <v>104</v>
      </c>
      <c r="H129" s="197">
        <v>1</v>
      </c>
      <c r="I129" s="198"/>
      <c r="J129" s="199">
        <f>ROUND(I129*H129,2)</f>
        <v>0</v>
      </c>
      <c r="K129" s="195" t="s">
        <v>19</v>
      </c>
      <c r="L129" s="200"/>
      <c r="M129" s="201" t="s">
        <v>19</v>
      </c>
      <c r="N129" s="202" t="s">
        <v>39</v>
      </c>
      <c r="O129" s="82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105</v>
      </c>
      <c r="AT129" s="205" t="s">
        <v>101</v>
      </c>
      <c r="AU129" s="205" t="s">
        <v>73</v>
      </c>
      <c r="AY129" s="15" t="s">
        <v>99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5" t="s">
        <v>73</v>
      </c>
      <c r="BK129" s="206">
        <f>ROUND(I129*H129,2)</f>
        <v>0</v>
      </c>
      <c r="BL129" s="15" t="s">
        <v>98</v>
      </c>
      <c r="BM129" s="205" t="s">
        <v>313</v>
      </c>
    </row>
    <row r="130" spans="1:65" s="2" customFormat="1" ht="16.5" customHeight="1">
      <c r="A130" s="36"/>
      <c r="B130" s="37"/>
      <c r="C130" s="193" t="s">
        <v>314</v>
      </c>
      <c r="D130" s="193" t="s">
        <v>101</v>
      </c>
      <c r="E130" s="194" t="s">
        <v>315</v>
      </c>
      <c r="F130" s="195" t="s">
        <v>316</v>
      </c>
      <c r="G130" s="196" t="s">
        <v>104</v>
      </c>
      <c r="H130" s="197">
        <v>1</v>
      </c>
      <c r="I130" s="198"/>
      <c r="J130" s="199">
        <f>ROUND(I130*H130,2)</f>
        <v>0</v>
      </c>
      <c r="K130" s="195" t="s">
        <v>19</v>
      </c>
      <c r="L130" s="200"/>
      <c r="M130" s="201" t="s">
        <v>19</v>
      </c>
      <c r="N130" s="202" t="s">
        <v>39</v>
      </c>
      <c r="O130" s="82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105</v>
      </c>
      <c r="AT130" s="205" t="s">
        <v>101</v>
      </c>
      <c r="AU130" s="205" t="s">
        <v>73</v>
      </c>
      <c r="AY130" s="15" t="s">
        <v>99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5" t="s">
        <v>73</v>
      </c>
      <c r="BK130" s="206">
        <f>ROUND(I130*H130,2)</f>
        <v>0</v>
      </c>
      <c r="BL130" s="15" t="s">
        <v>98</v>
      </c>
      <c r="BM130" s="205" t="s">
        <v>317</v>
      </c>
    </row>
    <row r="131" spans="1:65" s="2" customFormat="1" ht="16.5" customHeight="1">
      <c r="A131" s="36"/>
      <c r="B131" s="37"/>
      <c r="C131" s="193" t="s">
        <v>318</v>
      </c>
      <c r="D131" s="193" t="s">
        <v>101</v>
      </c>
      <c r="E131" s="194" t="s">
        <v>319</v>
      </c>
      <c r="F131" s="195" t="s">
        <v>320</v>
      </c>
      <c r="G131" s="196" t="s">
        <v>104</v>
      </c>
      <c r="H131" s="197">
        <v>1</v>
      </c>
      <c r="I131" s="198"/>
      <c r="J131" s="199">
        <f>ROUND(I131*H131,2)</f>
        <v>0</v>
      </c>
      <c r="K131" s="195" t="s">
        <v>19</v>
      </c>
      <c r="L131" s="200"/>
      <c r="M131" s="201" t="s">
        <v>19</v>
      </c>
      <c r="N131" s="202" t="s">
        <v>39</v>
      </c>
      <c r="O131" s="82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105</v>
      </c>
      <c r="AT131" s="205" t="s">
        <v>101</v>
      </c>
      <c r="AU131" s="205" t="s">
        <v>73</v>
      </c>
      <c r="AY131" s="15" t="s">
        <v>99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5" t="s">
        <v>73</v>
      </c>
      <c r="BK131" s="206">
        <f>ROUND(I131*H131,2)</f>
        <v>0</v>
      </c>
      <c r="BL131" s="15" t="s">
        <v>98</v>
      </c>
      <c r="BM131" s="205" t="s">
        <v>321</v>
      </c>
    </row>
    <row r="132" spans="1:65" s="2" customFormat="1" ht="16.5" customHeight="1">
      <c r="A132" s="36"/>
      <c r="B132" s="37"/>
      <c r="C132" s="193" t="s">
        <v>322</v>
      </c>
      <c r="D132" s="193" t="s">
        <v>101</v>
      </c>
      <c r="E132" s="194" t="s">
        <v>323</v>
      </c>
      <c r="F132" s="195" t="s">
        <v>324</v>
      </c>
      <c r="G132" s="196" t="s">
        <v>104</v>
      </c>
      <c r="H132" s="197">
        <v>1</v>
      </c>
      <c r="I132" s="198"/>
      <c r="J132" s="199">
        <f>ROUND(I132*H132,2)</f>
        <v>0</v>
      </c>
      <c r="K132" s="195" t="s">
        <v>19</v>
      </c>
      <c r="L132" s="200"/>
      <c r="M132" s="201" t="s">
        <v>19</v>
      </c>
      <c r="N132" s="202" t="s">
        <v>39</v>
      </c>
      <c r="O132" s="82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105</v>
      </c>
      <c r="AT132" s="205" t="s">
        <v>101</v>
      </c>
      <c r="AU132" s="205" t="s">
        <v>73</v>
      </c>
      <c r="AY132" s="15" t="s">
        <v>99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5" t="s">
        <v>73</v>
      </c>
      <c r="BK132" s="206">
        <f>ROUND(I132*H132,2)</f>
        <v>0</v>
      </c>
      <c r="BL132" s="15" t="s">
        <v>98</v>
      </c>
      <c r="BM132" s="205" t="s">
        <v>325</v>
      </c>
    </row>
    <row r="133" spans="1:65" s="2" customFormat="1" ht="16.5" customHeight="1">
      <c r="A133" s="36"/>
      <c r="B133" s="37"/>
      <c r="C133" s="193" t="s">
        <v>326</v>
      </c>
      <c r="D133" s="193" t="s">
        <v>101</v>
      </c>
      <c r="E133" s="194" t="s">
        <v>327</v>
      </c>
      <c r="F133" s="195" t="s">
        <v>328</v>
      </c>
      <c r="G133" s="196" t="s">
        <v>104</v>
      </c>
      <c r="H133" s="197">
        <v>1</v>
      </c>
      <c r="I133" s="198"/>
      <c r="J133" s="199">
        <f>ROUND(I133*H133,2)</f>
        <v>0</v>
      </c>
      <c r="K133" s="195" t="s">
        <v>19</v>
      </c>
      <c r="L133" s="200"/>
      <c r="M133" s="201" t="s">
        <v>19</v>
      </c>
      <c r="N133" s="202" t="s">
        <v>39</v>
      </c>
      <c r="O133" s="82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105</v>
      </c>
      <c r="AT133" s="205" t="s">
        <v>101</v>
      </c>
      <c r="AU133" s="205" t="s">
        <v>73</v>
      </c>
      <c r="AY133" s="15" t="s">
        <v>99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5" t="s">
        <v>73</v>
      </c>
      <c r="BK133" s="206">
        <f>ROUND(I133*H133,2)</f>
        <v>0</v>
      </c>
      <c r="BL133" s="15" t="s">
        <v>98</v>
      </c>
      <c r="BM133" s="205" t="s">
        <v>329</v>
      </c>
    </row>
    <row r="134" spans="1:63" s="12" customFormat="1" ht="22.8" customHeight="1">
      <c r="A134" s="12"/>
      <c r="B134" s="179"/>
      <c r="C134" s="180"/>
      <c r="D134" s="181" t="s">
        <v>67</v>
      </c>
      <c r="E134" s="207" t="s">
        <v>330</v>
      </c>
      <c r="F134" s="207" t="s">
        <v>97</v>
      </c>
      <c r="G134" s="180"/>
      <c r="H134" s="180"/>
      <c r="I134" s="183"/>
      <c r="J134" s="208">
        <f>BK134</f>
        <v>0</v>
      </c>
      <c r="K134" s="180"/>
      <c r="L134" s="185"/>
      <c r="M134" s="186"/>
      <c r="N134" s="187"/>
      <c r="O134" s="187"/>
      <c r="P134" s="188">
        <f>SUM(P135:P206)</f>
        <v>0</v>
      </c>
      <c r="Q134" s="187"/>
      <c r="R134" s="188">
        <f>SUM(R135:R206)</f>
        <v>0</v>
      </c>
      <c r="S134" s="187"/>
      <c r="T134" s="189">
        <f>SUM(T135:T206)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0" t="s">
        <v>98</v>
      </c>
      <c r="AT134" s="191" t="s">
        <v>67</v>
      </c>
      <c r="AU134" s="191" t="s">
        <v>73</v>
      </c>
      <c r="AY134" s="190" t="s">
        <v>99</v>
      </c>
      <c r="BK134" s="192">
        <f>SUM(BK135:BK206)</f>
        <v>0</v>
      </c>
    </row>
    <row r="135" spans="1:65" s="2" customFormat="1" ht="16.5" customHeight="1">
      <c r="A135" s="36"/>
      <c r="B135" s="37"/>
      <c r="C135" s="193" t="s">
        <v>73</v>
      </c>
      <c r="D135" s="193" t="s">
        <v>101</v>
      </c>
      <c r="E135" s="194" t="s">
        <v>331</v>
      </c>
      <c r="F135" s="195" t="s">
        <v>332</v>
      </c>
      <c r="G135" s="196" t="s">
        <v>104</v>
      </c>
      <c r="H135" s="197">
        <v>1</v>
      </c>
      <c r="I135" s="198"/>
      <c r="J135" s="199">
        <f>ROUND(I135*H135,2)</f>
        <v>0</v>
      </c>
      <c r="K135" s="195" t="s">
        <v>19</v>
      </c>
      <c r="L135" s="200"/>
      <c r="M135" s="201" t="s">
        <v>19</v>
      </c>
      <c r="N135" s="202" t="s">
        <v>39</v>
      </c>
      <c r="O135" s="82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333</v>
      </c>
      <c r="AT135" s="205" t="s">
        <v>101</v>
      </c>
      <c r="AU135" s="205" t="s">
        <v>75</v>
      </c>
      <c r="AY135" s="15" t="s">
        <v>99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5" t="s">
        <v>73</v>
      </c>
      <c r="BK135" s="206">
        <f>ROUND(I135*H135,2)</f>
        <v>0</v>
      </c>
      <c r="BL135" s="15" t="s">
        <v>333</v>
      </c>
      <c r="BM135" s="205" t="s">
        <v>334</v>
      </c>
    </row>
    <row r="136" spans="1:65" s="2" customFormat="1" ht="16.5" customHeight="1">
      <c r="A136" s="36"/>
      <c r="B136" s="37"/>
      <c r="C136" s="193" t="s">
        <v>75</v>
      </c>
      <c r="D136" s="193" t="s">
        <v>101</v>
      </c>
      <c r="E136" s="194" t="s">
        <v>335</v>
      </c>
      <c r="F136" s="195" t="s">
        <v>336</v>
      </c>
      <c r="G136" s="196" t="s">
        <v>104</v>
      </c>
      <c r="H136" s="197">
        <v>1</v>
      </c>
      <c r="I136" s="198"/>
      <c r="J136" s="199">
        <f>ROUND(I136*H136,2)</f>
        <v>0</v>
      </c>
      <c r="K136" s="195" t="s">
        <v>19</v>
      </c>
      <c r="L136" s="200"/>
      <c r="M136" s="201" t="s">
        <v>19</v>
      </c>
      <c r="N136" s="202" t="s">
        <v>39</v>
      </c>
      <c r="O136" s="82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333</v>
      </c>
      <c r="AT136" s="205" t="s">
        <v>101</v>
      </c>
      <c r="AU136" s="205" t="s">
        <v>75</v>
      </c>
      <c r="AY136" s="15" t="s">
        <v>99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5" t="s">
        <v>73</v>
      </c>
      <c r="BK136" s="206">
        <f>ROUND(I136*H136,2)</f>
        <v>0</v>
      </c>
      <c r="BL136" s="15" t="s">
        <v>333</v>
      </c>
      <c r="BM136" s="205" t="s">
        <v>337</v>
      </c>
    </row>
    <row r="137" spans="1:65" s="2" customFormat="1" ht="16.5" customHeight="1">
      <c r="A137" s="36"/>
      <c r="B137" s="37"/>
      <c r="C137" s="193" t="s">
        <v>338</v>
      </c>
      <c r="D137" s="193" t="s">
        <v>101</v>
      </c>
      <c r="E137" s="194" t="s">
        <v>339</v>
      </c>
      <c r="F137" s="195" t="s">
        <v>340</v>
      </c>
      <c r="G137" s="196" t="s">
        <v>104</v>
      </c>
      <c r="H137" s="197">
        <v>1</v>
      </c>
      <c r="I137" s="198"/>
      <c r="J137" s="199">
        <f>ROUND(I137*H137,2)</f>
        <v>0</v>
      </c>
      <c r="K137" s="195" t="s">
        <v>19</v>
      </c>
      <c r="L137" s="200"/>
      <c r="M137" s="201" t="s">
        <v>19</v>
      </c>
      <c r="N137" s="202" t="s">
        <v>39</v>
      </c>
      <c r="O137" s="82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333</v>
      </c>
      <c r="AT137" s="205" t="s">
        <v>101</v>
      </c>
      <c r="AU137" s="205" t="s">
        <v>75</v>
      </c>
      <c r="AY137" s="15" t="s">
        <v>99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5" t="s">
        <v>73</v>
      </c>
      <c r="BK137" s="206">
        <f>ROUND(I137*H137,2)</f>
        <v>0</v>
      </c>
      <c r="BL137" s="15" t="s">
        <v>333</v>
      </c>
      <c r="BM137" s="205" t="s">
        <v>341</v>
      </c>
    </row>
    <row r="138" spans="1:65" s="2" customFormat="1" ht="16.5" customHeight="1">
      <c r="A138" s="36"/>
      <c r="B138" s="37"/>
      <c r="C138" s="193" t="s">
        <v>98</v>
      </c>
      <c r="D138" s="193" t="s">
        <v>101</v>
      </c>
      <c r="E138" s="194" t="s">
        <v>342</v>
      </c>
      <c r="F138" s="195" t="s">
        <v>343</v>
      </c>
      <c r="G138" s="196" t="s">
        <v>104</v>
      </c>
      <c r="H138" s="197">
        <v>10</v>
      </c>
      <c r="I138" s="198"/>
      <c r="J138" s="199">
        <f>ROUND(I138*H138,2)</f>
        <v>0</v>
      </c>
      <c r="K138" s="195" t="s">
        <v>19</v>
      </c>
      <c r="L138" s="200"/>
      <c r="M138" s="201" t="s">
        <v>19</v>
      </c>
      <c r="N138" s="202" t="s">
        <v>39</v>
      </c>
      <c r="O138" s="82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333</v>
      </c>
      <c r="AT138" s="205" t="s">
        <v>101</v>
      </c>
      <c r="AU138" s="205" t="s">
        <v>75</v>
      </c>
      <c r="AY138" s="15" t="s">
        <v>99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5" t="s">
        <v>73</v>
      </c>
      <c r="BK138" s="206">
        <f>ROUND(I138*H138,2)</f>
        <v>0</v>
      </c>
      <c r="BL138" s="15" t="s">
        <v>333</v>
      </c>
      <c r="BM138" s="205" t="s">
        <v>344</v>
      </c>
    </row>
    <row r="139" spans="1:65" s="2" customFormat="1" ht="16.5" customHeight="1">
      <c r="A139" s="36"/>
      <c r="B139" s="37"/>
      <c r="C139" s="193" t="s">
        <v>345</v>
      </c>
      <c r="D139" s="193" t="s">
        <v>101</v>
      </c>
      <c r="E139" s="194" t="s">
        <v>346</v>
      </c>
      <c r="F139" s="195" t="s">
        <v>347</v>
      </c>
      <c r="G139" s="196" t="s">
        <v>104</v>
      </c>
      <c r="H139" s="197">
        <v>10</v>
      </c>
      <c r="I139" s="198"/>
      <c r="J139" s="199">
        <f>ROUND(I139*H139,2)</f>
        <v>0</v>
      </c>
      <c r="K139" s="195" t="s">
        <v>19</v>
      </c>
      <c r="L139" s="200"/>
      <c r="M139" s="201" t="s">
        <v>19</v>
      </c>
      <c r="N139" s="202" t="s">
        <v>39</v>
      </c>
      <c r="O139" s="82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333</v>
      </c>
      <c r="AT139" s="205" t="s">
        <v>101</v>
      </c>
      <c r="AU139" s="205" t="s">
        <v>75</v>
      </c>
      <c r="AY139" s="15" t="s">
        <v>99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5" t="s">
        <v>73</v>
      </c>
      <c r="BK139" s="206">
        <f>ROUND(I139*H139,2)</f>
        <v>0</v>
      </c>
      <c r="BL139" s="15" t="s">
        <v>333</v>
      </c>
      <c r="BM139" s="205" t="s">
        <v>348</v>
      </c>
    </row>
    <row r="140" spans="1:65" s="2" customFormat="1" ht="16.5" customHeight="1">
      <c r="A140" s="36"/>
      <c r="B140" s="37"/>
      <c r="C140" s="193" t="s">
        <v>349</v>
      </c>
      <c r="D140" s="193" t="s">
        <v>101</v>
      </c>
      <c r="E140" s="194" t="s">
        <v>350</v>
      </c>
      <c r="F140" s="195" t="s">
        <v>351</v>
      </c>
      <c r="G140" s="196" t="s">
        <v>104</v>
      </c>
      <c r="H140" s="197">
        <v>2</v>
      </c>
      <c r="I140" s="198"/>
      <c r="J140" s="199">
        <f>ROUND(I140*H140,2)</f>
        <v>0</v>
      </c>
      <c r="K140" s="195" t="s">
        <v>19</v>
      </c>
      <c r="L140" s="200"/>
      <c r="M140" s="201" t="s">
        <v>19</v>
      </c>
      <c r="N140" s="202" t="s">
        <v>39</v>
      </c>
      <c r="O140" s="82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333</v>
      </c>
      <c r="AT140" s="205" t="s">
        <v>101</v>
      </c>
      <c r="AU140" s="205" t="s">
        <v>75</v>
      </c>
      <c r="AY140" s="15" t="s">
        <v>99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5" t="s">
        <v>73</v>
      </c>
      <c r="BK140" s="206">
        <f>ROUND(I140*H140,2)</f>
        <v>0</v>
      </c>
      <c r="BL140" s="15" t="s">
        <v>333</v>
      </c>
      <c r="BM140" s="205" t="s">
        <v>352</v>
      </c>
    </row>
    <row r="141" spans="1:65" s="2" customFormat="1" ht="16.5" customHeight="1">
      <c r="A141" s="36"/>
      <c r="B141" s="37"/>
      <c r="C141" s="193" t="s">
        <v>353</v>
      </c>
      <c r="D141" s="193" t="s">
        <v>101</v>
      </c>
      <c r="E141" s="194" t="s">
        <v>354</v>
      </c>
      <c r="F141" s="195" t="s">
        <v>355</v>
      </c>
      <c r="G141" s="196" t="s">
        <v>104</v>
      </c>
      <c r="H141" s="197">
        <v>10</v>
      </c>
      <c r="I141" s="198"/>
      <c r="J141" s="199">
        <f>ROUND(I141*H141,2)</f>
        <v>0</v>
      </c>
      <c r="K141" s="195" t="s">
        <v>19</v>
      </c>
      <c r="L141" s="200"/>
      <c r="M141" s="201" t="s">
        <v>19</v>
      </c>
      <c r="N141" s="202" t="s">
        <v>39</v>
      </c>
      <c r="O141" s="82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333</v>
      </c>
      <c r="AT141" s="205" t="s">
        <v>101</v>
      </c>
      <c r="AU141" s="205" t="s">
        <v>75</v>
      </c>
      <c r="AY141" s="15" t="s">
        <v>99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5" t="s">
        <v>73</v>
      </c>
      <c r="BK141" s="206">
        <f>ROUND(I141*H141,2)</f>
        <v>0</v>
      </c>
      <c r="BL141" s="15" t="s">
        <v>333</v>
      </c>
      <c r="BM141" s="205" t="s">
        <v>356</v>
      </c>
    </row>
    <row r="142" spans="1:65" s="2" customFormat="1" ht="16.5" customHeight="1">
      <c r="A142" s="36"/>
      <c r="B142" s="37"/>
      <c r="C142" s="193" t="s">
        <v>105</v>
      </c>
      <c r="D142" s="193" t="s">
        <v>101</v>
      </c>
      <c r="E142" s="194" t="s">
        <v>357</v>
      </c>
      <c r="F142" s="195" t="s">
        <v>358</v>
      </c>
      <c r="G142" s="196" t="s">
        <v>104</v>
      </c>
      <c r="H142" s="197">
        <v>2</v>
      </c>
      <c r="I142" s="198"/>
      <c r="J142" s="199">
        <f>ROUND(I142*H142,2)</f>
        <v>0</v>
      </c>
      <c r="K142" s="195" t="s">
        <v>19</v>
      </c>
      <c r="L142" s="200"/>
      <c r="M142" s="201" t="s">
        <v>19</v>
      </c>
      <c r="N142" s="202" t="s">
        <v>39</v>
      </c>
      <c r="O142" s="82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333</v>
      </c>
      <c r="AT142" s="205" t="s">
        <v>101</v>
      </c>
      <c r="AU142" s="205" t="s">
        <v>75</v>
      </c>
      <c r="AY142" s="15" t="s">
        <v>99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5" t="s">
        <v>73</v>
      </c>
      <c r="BK142" s="206">
        <f>ROUND(I142*H142,2)</f>
        <v>0</v>
      </c>
      <c r="BL142" s="15" t="s">
        <v>333</v>
      </c>
      <c r="BM142" s="205" t="s">
        <v>359</v>
      </c>
    </row>
    <row r="143" spans="1:65" s="2" customFormat="1" ht="16.5" customHeight="1">
      <c r="A143" s="36"/>
      <c r="B143" s="37"/>
      <c r="C143" s="193" t="s">
        <v>360</v>
      </c>
      <c r="D143" s="193" t="s">
        <v>101</v>
      </c>
      <c r="E143" s="194" t="s">
        <v>361</v>
      </c>
      <c r="F143" s="195" t="s">
        <v>362</v>
      </c>
      <c r="G143" s="196" t="s">
        <v>104</v>
      </c>
      <c r="H143" s="197">
        <v>10</v>
      </c>
      <c r="I143" s="198"/>
      <c r="J143" s="199">
        <f>ROUND(I143*H143,2)</f>
        <v>0</v>
      </c>
      <c r="K143" s="195" t="s">
        <v>19</v>
      </c>
      <c r="L143" s="200"/>
      <c r="M143" s="201" t="s">
        <v>19</v>
      </c>
      <c r="N143" s="202" t="s">
        <v>39</v>
      </c>
      <c r="O143" s="82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333</v>
      </c>
      <c r="AT143" s="205" t="s">
        <v>101</v>
      </c>
      <c r="AU143" s="205" t="s">
        <v>75</v>
      </c>
      <c r="AY143" s="15" t="s">
        <v>99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5" t="s">
        <v>73</v>
      </c>
      <c r="BK143" s="206">
        <f>ROUND(I143*H143,2)</f>
        <v>0</v>
      </c>
      <c r="BL143" s="15" t="s">
        <v>333</v>
      </c>
      <c r="BM143" s="205" t="s">
        <v>363</v>
      </c>
    </row>
    <row r="144" spans="1:65" s="2" customFormat="1" ht="16.5" customHeight="1">
      <c r="A144" s="36"/>
      <c r="B144" s="37"/>
      <c r="C144" s="193" t="s">
        <v>364</v>
      </c>
      <c r="D144" s="193" t="s">
        <v>101</v>
      </c>
      <c r="E144" s="194" t="s">
        <v>365</v>
      </c>
      <c r="F144" s="195" t="s">
        <v>366</v>
      </c>
      <c r="G144" s="196" t="s">
        <v>104</v>
      </c>
      <c r="H144" s="197">
        <v>10</v>
      </c>
      <c r="I144" s="198"/>
      <c r="J144" s="199">
        <f>ROUND(I144*H144,2)</f>
        <v>0</v>
      </c>
      <c r="K144" s="195" t="s">
        <v>19</v>
      </c>
      <c r="L144" s="200"/>
      <c r="M144" s="201" t="s">
        <v>19</v>
      </c>
      <c r="N144" s="202" t="s">
        <v>39</v>
      </c>
      <c r="O144" s="82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333</v>
      </c>
      <c r="AT144" s="205" t="s">
        <v>101</v>
      </c>
      <c r="AU144" s="205" t="s">
        <v>75</v>
      </c>
      <c r="AY144" s="15" t="s">
        <v>99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5" t="s">
        <v>73</v>
      </c>
      <c r="BK144" s="206">
        <f>ROUND(I144*H144,2)</f>
        <v>0</v>
      </c>
      <c r="BL144" s="15" t="s">
        <v>333</v>
      </c>
      <c r="BM144" s="205" t="s">
        <v>367</v>
      </c>
    </row>
    <row r="145" spans="1:65" s="2" customFormat="1" ht="16.5" customHeight="1">
      <c r="A145" s="36"/>
      <c r="B145" s="37"/>
      <c r="C145" s="193" t="s">
        <v>368</v>
      </c>
      <c r="D145" s="193" t="s">
        <v>101</v>
      </c>
      <c r="E145" s="194" t="s">
        <v>369</v>
      </c>
      <c r="F145" s="195" t="s">
        <v>370</v>
      </c>
      <c r="G145" s="196" t="s">
        <v>104</v>
      </c>
      <c r="H145" s="197">
        <v>10</v>
      </c>
      <c r="I145" s="198"/>
      <c r="J145" s="199">
        <f>ROUND(I145*H145,2)</f>
        <v>0</v>
      </c>
      <c r="K145" s="195" t="s">
        <v>19</v>
      </c>
      <c r="L145" s="200"/>
      <c r="M145" s="201" t="s">
        <v>19</v>
      </c>
      <c r="N145" s="202" t="s">
        <v>39</v>
      </c>
      <c r="O145" s="82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333</v>
      </c>
      <c r="AT145" s="205" t="s">
        <v>101</v>
      </c>
      <c r="AU145" s="205" t="s">
        <v>75</v>
      </c>
      <c r="AY145" s="15" t="s">
        <v>99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5" t="s">
        <v>73</v>
      </c>
      <c r="BK145" s="206">
        <f>ROUND(I145*H145,2)</f>
        <v>0</v>
      </c>
      <c r="BL145" s="15" t="s">
        <v>333</v>
      </c>
      <c r="BM145" s="205" t="s">
        <v>371</v>
      </c>
    </row>
    <row r="146" spans="1:65" s="2" customFormat="1" ht="16.5" customHeight="1">
      <c r="A146" s="36"/>
      <c r="B146" s="37"/>
      <c r="C146" s="193" t="s">
        <v>372</v>
      </c>
      <c r="D146" s="193" t="s">
        <v>101</v>
      </c>
      <c r="E146" s="194" t="s">
        <v>373</v>
      </c>
      <c r="F146" s="195" t="s">
        <v>374</v>
      </c>
      <c r="G146" s="196" t="s">
        <v>104</v>
      </c>
      <c r="H146" s="197">
        <v>10</v>
      </c>
      <c r="I146" s="198"/>
      <c r="J146" s="199">
        <f>ROUND(I146*H146,2)</f>
        <v>0</v>
      </c>
      <c r="K146" s="195" t="s">
        <v>19</v>
      </c>
      <c r="L146" s="200"/>
      <c r="M146" s="201" t="s">
        <v>19</v>
      </c>
      <c r="N146" s="202" t="s">
        <v>39</v>
      </c>
      <c r="O146" s="82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333</v>
      </c>
      <c r="AT146" s="205" t="s">
        <v>101</v>
      </c>
      <c r="AU146" s="205" t="s">
        <v>75</v>
      </c>
      <c r="AY146" s="15" t="s">
        <v>99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5" t="s">
        <v>73</v>
      </c>
      <c r="BK146" s="206">
        <f>ROUND(I146*H146,2)</f>
        <v>0</v>
      </c>
      <c r="BL146" s="15" t="s">
        <v>333</v>
      </c>
      <c r="BM146" s="205" t="s">
        <v>375</v>
      </c>
    </row>
    <row r="147" spans="1:65" s="2" customFormat="1" ht="16.5" customHeight="1">
      <c r="A147" s="36"/>
      <c r="B147" s="37"/>
      <c r="C147" s="193" t="s">
        <v>376</v>
      </c>
      <c r="D147" s="193" t="s">
        <v>101</v>
      </c>
      <c r="E147" s="194" t="s">
        <v>377</v>
      </c>
      <c r="F147" s="195" t="s">
        <v>378</v>
      </c>
      <c r="G147" s="196" t="s">
        <v>104</v>
      </c>
      <c r="H147" s="197">
        <v>10</v>
      </c>
      <c r="I147" s="198"/>
      <c r="J147" s="199">
        <f>ROUND(I147*H147,2)</f>
        <v>0</v>
      </c>
      <c r="K147" s="195" t="s">
        <v>19</v>
      </c>
      <c r="L147" s="200"/>
      <c r="M147" s="201" t="s">
        <v>19</v>
      </c>
      <c r="N147" s="202" t="s">
        <v>39</v>
      </c>
      <c r="O147" s="82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333</v>
      </c>
      <c r="AT147" s="205" t="s">
        <v>101</v>
      </c>
      <c r="AU147" s="205" t="s">
        <v>75</v>
      </c>
      <c r="AY147" s="15" t="s">
        <v>99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5" t="s">
        <v>73</v>
      </c>
      <c r="BK147" s="206">
        <f>ROUND(I147*H147,2)</f>
        <v>0</v>
      </c>
      <c r="BL147" s="15" t="s">
        <v>333</v>
      </c>
      <c r="BM147" s="205" t="s">
        <v>379</v>
      </c>
    </row>
    <row r="148" spans="1:65" s="2" customFormat="1" ht="16.5" customHeight="1">
      <c r="A148" s="36"/>
      <c r="B148" s="37"/>
      <c r="C148" s="193" t="s">
        <v>380</v>
      </c>
      <c r="D148" s="193" t="s">
        <v>101</v>
      </c>
      <c r="E148" s="194" t="s">
        <v>381</v>
      </c>
      <c r="F148" s="195" t="s">
        <v>382</v>
      </c>
      <c r="G148" s="196" t="s">
        <v>104</v>
      </c>
      <c r="H148" s="197">
        <v>2</v>
      </c>
      <c r="I148" s="198"/>
      <c r="J148" s="199">
        <f>ROUND(I148*H148,2)</f>
        <v>0</v>
      </c>
      <c r="K148" s="195" t="s">
        <v>19</v>
      </c>
      <c r="L148" s="200"/>
      <c r="M148" s="201" t="s">
        <v>19</v>
      </c>
      <c r="N148" s="202" t="s">
        <v>39</v>
      </c>
      <c r="O148" s="82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333</v>
      </c>
      <c r="AT148" s="205" t="s">
        <v>101</v>
      </c>
      <c r="AU148" s="205" t="s">
        <v>75</v>
      </c>
      <c r="AY148" s="15" t="s">
        <v>99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5" t="s">
        <v>73</v>
      </c>
      <c r="BK148" s="206">
        <f>ROUND(I148*H148,2)</f>
        <v>0</v>
      </c>
      <c r="BL148" s="15" t="s">
        <v>333</v>
      </c>
      <c r="BM148" s="205" t="s">
        <v>383</v>
      </c>
    </row>
    <row r="149" spans="1:65" s="2" customFormat="1" ht="16.5" customHeight="1">
      <c r="A149" s="36"/>
      <c r="B149" s="37"/>
      <c r="C149" s="193" t="s">
        <v>8</v>
      </c>
      <c r="D149" s="193" t="s">
        <v>101</v>
      </c>
      <c r="E149" s="194" t="s">
        <v>384</v>
      </c>
      <c r="F149" s="195" t="s">
        <v>385</v>
      </c>
      <c r="G149" s="196" t="s">
        <v>104</v>
      </c>
      <c r="H149" s="197">
        <v>1</v>
      </c>
      <c r="I149" s="198"/>
      <c r="J149" s="199">
        <f>ROUND(I149*H149,2)</f>
        <v>0</v>
      </c>
      <c r="K149" s="195" t="s">
        <v>19</v>
      </c>
      <c r="L149" s="200"/>
      <c r="M149" s="201" t="s">
        <v>19</v>
      </c>
      <c r="N149" s="202" t="s">
        <v>39</v>
      </c>
      <c r="O149" s="82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333</v>
      </c>
      <c r="AT149" s="205" t="s">
        <v>101</v>
      </c>
      <c r="AU149" s="205" t="s">
        <v>75</v>
      </c>
      <c r="AY149" s="15" t="s">
        <v>99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5" t="s">
        <v>73</v>
      </c>
      <c r="BK149" s="206">
        <f>ROUND(I149*H149,2)</f>
        <v>0</v>
      </c>
      <c r="BL149" s="15" t="s">
        <v>333</v>
      </c>
      <c r="BM149" s="205" t="s">
        <v>386</v>
      </c>
    </row>
    <row r="150" spans="1:65" s="2" customFormat="1" ht="16.5" customHeight="1">
      <c r="A150" s="36"/>
      <c r="B150" s="37"/>
      <c r="C150" s="193" t="s">
        <v>387</v>
      </c>
      <c r="D150" s="193" t="s">
        <v>101</v>
      </c>
      <c r="E150" s="194" t="s">
        <v>388</v>
      </c>
      <c r="F150" s="195" t="s">
        <v>389</v>
      </c>
      <c r="G150" s="196" t="s">
        <v>104</v>
      </c>
      <c r="H150" s="197">
        <v>1</v>
      </c>
      <c r="I150" s="198"/>
      <c r="J150" s="199">
        <f>ROUND(I150*H150,2)</f>
        <v>0</v>
      </c>
      <c r="K150" s="195" t="s">
        <v>19</v>
      </c>
      <c r="L150" s="200"/>
      <c r="M150" s="201" t="s">
        <v>19</v>
      </c>
      <c r="N150" s="202" t="s">
        <v>39</v>
      </c>
      <c r="O150" s="82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333</v>
      </c>
      <c r="AT150" s="205" t="s">
        <v>101</v>
      </c>
      <c r="AU150" s="205" t="s">
        <v>75</v>
      </c>
      <c r="AY150" s="15" t="s">
        <v>99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5" t="s">
        <v>73</v>
      </c>
      <c r="BK150" s="206">
        <f>ROUND(I150*H150,2)</f>
        <v>0</v>
      </c>
      <c r="BL150" s="15" t="s">
        <v>333</v>
      </c>
      <c r="BM150" s="205" t="s">
        <v>390</v>
      </c>
    </row>
    <row r="151" spans="1:65" s="2" customFormat="1" ht="16.5" customHeight="1">
      <c r="A151" s="36"/>
      <c r="B151" s="37"/>
      <c r="C151" s="193" t="s">
        <v>391</v>
      </c>
      <c r="D151" s="193" t="s">
        <v>101</v>
      </c>
      <c r="E151" s="194" t="s">
        <v>392</v>
      </c>
      <c r="F151" s="195" t="s">
        <v>393</v>
      </c>
      <c r="G151" s="196" t="s">
        <v>104</v>
      </c>
      <c r="H151" s="197">
        <v>10</v>
      </c>
      <c r="I151" s="198"/>
      <c r="J151" s="199">
        <f>ROUND(I151*H151,2)</f>
        <v>0</v>
      </c>
      <c r="K151" s="195" t="s">
        <v>19</v>
      </c>
      <c r="L151" s="200"/>
      <c r="M151" s="201" t="s">
        <v>19</v>
      </c>
      <c r="N151" s="202" t="s">
        <v>39</v>
      </c>
      <c r="O151" s="82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333</v>
      </c>
      <c r="AT151" s="205" t="s">
        <v>101</v>
      </c>
      <c r="AU151" s="205" t="s">
        <v>75</v>
      </c>
      <c r="AY151" s="15" t="s">
        <v>99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5" t="s">
        <v>73</v>
      </c>
      <c r="BK151" s="206">
        <f>ROUND(I151*H151,2)</f>
        <v>0</v>
      </c>
      <c r="BL151" s="15" t="s">
        <v>333</v>
      </c>
      <c r="BM151" s="205" t="s">
        <v>394</v>
      </c>
    </row>
    <row r="152" spans="1:65" s="2" customFormat="1" ht="16.5" customHeight="1">
      <c r="A152" s="36"/>
      <c r="B152" s="37"/>
      <c r="C152" s="193" t="s">
        <v>395</v>
      </c>
      <c r="D152" s="193" t="s">
        <v>101</v>
      </c>
      <c r="E152" s="194" t="s">
        <v>396</v>
      </c>
      <c r="F152" s="195" t="s">
        <v>397</v>
      </c>
      <c r="G152" s="196" t="s">
        <v>104</v>
      </c>
      <c r="H152" s="197">
        <v>1</v>
      </c>
      <c r="I152" s="198"/>
      <c r="J152" s="199">
        <f>ROUND(I152*H152,2)</f>
        <v>0</v>
      </c>
      <c r="K152" s="195" t="s">
        <v>19</v>
      </c>
      <c r="L152" s="200"/>
      <c r="M152" s="201" t="s">
        <v>19</v>
      </c>
      <c r="N152" s="202" t="s">
        <v>39</v>
      </c>
      <c r="O152" s="82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333</v>
      </c>
      <c r="AT152" s="205" t="s">
        <v>101</v>
      </c>
      <c r="AU152" s="205" t="s">
        <v>75</v>
      </c>
      <c r="AY152" s="15" t="s">
        <v>99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5" t="s">
        <v>73</v>
      </c>
      <c r="BK152" s="206">
        <f>ROUND(I152*H152,2)</f>
        <v>0</v>
      </c>
      <c r="BL152" s="15" t="s">
        <v>333</v>
      </c>
      <c r="BM152" s="205" t="s">
        <v>398</v>
      </c>
    </row>
    <row r="153" spans="1:65" s="2" customFormat="1" ht="16.5" customHeight="1">
      <c r="A153" s="36"/>
      <c r="B153" s="37"/>
      <c r="C153" s="193" t="s">
        <v>399</v>
      </c>
      <c r="D153" s="193" t="s">
        <v>101</v>
      </c>
      <c r="E153" s="194" t="s">
        <v>400</v>
      </c>
      <c r="F153" s="195" t="s">
        <v>401</v>
      </c>
      <c r="G153" s="196" t="s">
        <v>104</v>
      </c>
      <c r="H153" s="197">
        <v>1</v>
      </c>
      <c r="I153" s="198"/>
      <c r="J153" s="199">
        <f>ROUND(I153*H153,2)</f>
        <v>0</v>
      </c>
      <c r="K153" s="195" t="s">
        <v>19</v>
      </c>
      <c r="L153" s="200"/>
      <c r="M153" s="201" t="s">
        <v>19</v>
      </c>
      <c r="N153" s="202" t="s">
        <v>39</v>
      </c>
      <c r="O153" s="82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333</v>
      </c>
      <c r="AT153" s="205" t="s">
        <v>101</v>
      </c>
      <c r="AU153" s="205" t="s">
        <v>75</v>
      </c>
      <c r="AY153" s="15" t="s">
        <v>99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5" t="s">
        <v>73</v>
      </c>
      <c r="BK153" s="206">
        <f>ROUND(I153*H153,2)</f>
        <v>0</v>
      </c>
      <c r="BL153" s="15" t="s">
        <v>333</v>
      </c>
      <c r="BM153" s="205" t="s">
        <v>402</v>
      </c>
    </row>
    <row r="154" spans="1:65" s="2" customFormat="1" ht="16.5" customHeight="1">
      <c r="A154" s="36"/>
      <c r="B154" s="37"/>
      <c r="C154" s="193" t="s">
        <v>403</v>
      </c>
      <c r="D154" s="193" t="s">
        <v>101</v>
      </c>
      <c r="E154" s="194" t="s">
        <v>404</v>
      </c>
      <c r="F154" s="195" t="s">
        <v>405</v>
      </c>
      <c r="G154" s="196" t="s">
        <v>104</v>
      </c>
      <c r="H154" s="197">
        <v>1</v>
      </c>
      <c r="I154" s="198"/>
      <c r="J154" s="199">
        <f>ROUND(I154*H154,2)</f>
        <v>0</v>
      </c>
      <c r="K154" s="195" t="s">
        <v>19</v>
      </c>
      <c r="L154" s="200"/>
      <c r="M154" s="201" t="s">
        <v>19</v>
      </c>
      <c r="N154" s="202" t="s">
        <v>39</v>
      </c>
      <c r="O154" s="82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333</v>
      </c>
      <c r="AT154" s="205" t="s">
        <v>101</v>
      </c>
      <c r="AU154" s="205" t="s">
        <v>75</v>
      </c>
      <c r="AY154" s="15" t="s">
        <v>99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5" t="s">
        <v>73</v>
      </c>
      <c r="BK154" s="206">
        <f>ROUND(I154*H154,2)</f>
        <v>0</v>
      </c>
      <c r="BL154" s="15" t="s">
        <v>333</v>
      </c>
      <c r="BM154" s="205" t="s">
        <v>406</v>
      </c>
    </row>
    <row r="155" spans="1:65" s="2" customFormat="1" ht="16.5" customHeight="1">
      <c r="A155" s="36"/>
      <c r="B155" s="37"/>
      <c r="C155" s="193" t="s">
        <v>7</v>
      </c>
      <c r="D155" s="193" t="s">
        <v>101</v>
      </c>
      <c r="E155" s="194" t="s">
        <v>407</v>
      </c>
      <c r="F155" s="195" t="s">
        <v>408</v>
      </c>
      <c r="G155" s="196" t="s">
        <v>104</v>
      </c>
      <c r="H155" s="197">
        <v>1</v>
      </c>
      <c r="I155" s="198"/>
      <c r="J155" s="199">
        <f>ROUND(I155*H155,2)</f>
        <v>0</v>
      </c>
      <c r="K155" s="195" t="s">
        <v>19</v>
      </c>
      <c r="L155" s="200"/>
      <c r="M155" s="201" t="s">
        <v>19</v>
      </c>
      <c r="N155" s="202" t="s">
        <v>39</v>
      </c>
      <c r="O155" s="82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333</v>
      </c>
      <c r="AT155" s="205" t="s">
        <v>101</v>
      </c>
      <c r="AU155" s="205" t="s">
        <v>75</v>
      </c>
      <c r="AY155" s="15" t="s">
        <v>99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5" t="s">
        <v>73</v>
      </c>
      <c r="BK155" s="206">
        <f>ROUND(I155*H155,2)</f>
        <v>0</v>
      </c>
      <c r="BL155" s="15" t="s">
        <v>333</v>
      </c>
      <c r="BM155" s="205" t="s">
        <v>409</v>
      </c>
    </row>
    <row r="156" spans="1:65" s="2" customFormat="1" ht="16.5" customHeight="1">
      <c r="A156" s="36"/>
      <c r="B156" s="37"/>
      <c r="C156" s="193" t="s">
        <v>410</v>
      </c>
      <c r="D156" s="193" t="s">
        <v>101</v>
      </c>
      <c r="E156" s="194" t="s">
        <v>411</v>
      </c>
      <c r="F156" s="195" t="s">
        <v>412</v>
      </c>
      <c r="G156" s="196" t="s">
        <v>104</v>
      </c>
      <c r="H156" s="197">
        <v>10</v>
      </c>
      <c r="I156" s="198"/>
      <c r="J156" s="199">
        <f>ROUND(I156*H156,2)</f>
        <v>0</v>
      </c>
      <c r="K156" s="195" t="s">
        <v>19</v>
      </c>
      <c r="L156" s="200"/>
      <c r="M156" s="201" t="s">
        <v>19</v>
      </c>
      <c r="N156" s="202" t="s">
        <v>39</v>
      </c>
      <c r="O156" s="82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333</v>
      </c>
      <c r="AT156" s="205" t="s">
        <v>101</v>
      </c>
      <c r="AU156" s="205" t="s">
        <v>75</v>
      </c>
      <c r="AY156" s="15" t="s">
        <v>99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5" t="s">
        <v>73</v>
      </c>
      <c r="BK156" s="206">
        <f>ROUND(I156*H156,2)</f>
        <v>0</v>
      </c>
      <c r="BL156" s="15" t="s">
        <v>333</v>
      </c>
      <c r="BM156" s="205" t="s">
        <v>413</v>
      </c>
    </row>
    <row r="157" spans="1:65" s="2" customFormat="1" ht="16.5" customHeight="1">
      <c r="A157" s="36"/>
      <c r="B157" s="37"/>
      <c r="C157" s="193" t="s">
        <v>414</v>
      </c>
      <c r="D157" s="193" t="s">
        <v>101</v>
      </c>
      <c r="E157" s="194" t="s">
        <v>415</v>
      </c>
      <c r="F157" s="195" t="s">
        <v>416</v>
      </c>
      <c r="G157" s="196" t="s">
        <v>104</v>
      </c>
      <c r="H157" s="197">
        <v>28</v>
      </c>
      <c r="I157" s="198"/>
      <c r="J157" s="199">
        <f>ROUND(I157*H157,2)</f>
        <v>0</v>
      </c>
      <c r="K157" s="195" t="s">
        <v>19</v>
      </c>
      <c r="L157" s="200"/>
      <c r="M157" s="201" t="s">
        <v>19</v>
      </c>
      <c r="N157" s="202" t="s">
        <v>39</v>
      </c>
      <c r="O157" s="82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333</v>
      </c>
      <c r="AT157" s="205" t="s">
        <v>101</v>
      </c>
      <c r="AU157" s="205" t="s">
        <v>75</v>
      </c>
      <c r="AY157" s="15" t="s">
        <v>99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5" t="s">
        <v>73</v>
      </c>
      <c r="BK157" s="206">
        <f>ROUND(I157*H157,2)</f>
        <v>0</v>
      </c>
      <c r="BL157" s="15" t="s">
        <v>333</v>
      </c>
      <c r="BM157" s="205" t="s">
        <v>417</v>
      </c>
    </row>
    <row r="158" spans="1:65" s="2" customFormat="1" ht="16.5" customHeight="1">
      <c r="A158" s="36"/>
      <c r="B158" s="37"/>
      <c r="C158" s="193" t="s">
        <v>418</v>
      </c>
      <c r="D158" s="193" t="s">
        <v>101</v>
      </c>
      <c r="E158" s="194" t="s">
        <v>419</v>
      </c>
      <c r="F158" s="195" t="s">
        <v>420</v>
      </c>
      <c r="G158" s="196" t="s">
        <v>104</v>
      </c>
      <c r="H158" s="197">
        <v>1</v>
      </c>
      <c r="I158" s="198"/>
      <c r="J158" s="199">
        <f>ROUND(I158*H158,2)</f>
        <v>0</v>
      </c>
      <c r="K158" s="195" t="s">
        <v>19</v>
      </c>
      <c r="L158" s="200"/>
      <c r="M158" s="201" t="s">
        <v>19</v>
      </c>
      <c r="N158" s="202" t="s">
        <v>39</v>
      </c>
      <c r="O158" s="82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333</v>
      </c>
      <c r="AT158" s="205" t="s">
        <v>101</v>
      </c>
      <c r="AU158" s="205" t="s">
        <v>75</v>
      </c>
      <c r="AY158" s="15" t="s">
        <v>99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5" t="s">
        <v>73</v>
      </c>
      <c r="BK158" s="206">
        <f>ROUND(I158*H158,2)</f>
        <v>0</v>
      </c>
      <c r="BL158" s="15" t="s">
        <v>333</v>
      </c>
      <c r="BM158" s="205" t="s">
        <v>421</v>
      </c>
    </row>
    <row r="159" spans="1:65" s="2" customFormat="1" ht="16.5" customHeight="1">
      <c r="A159" s="36"/>
      <c r="B159" s="37"/>
      <c r="C159" s="193" t="s">
        <v>422</v>
      </c>
      <c r="D159" s="193" t="s">
        <v>101</v>
      </c>
      <c r="E159" s="194" t="s">
        <v>423</v>
      </c>
      <c r="F159" s="195" t="s">
        <v>424</v>
      </c>
      <c r="G159" s="196" t="s">
        <v>104</v>
      </c>
      <c r="H159" s="197">
        <v>10</v>
      </c>
      <c r="I159" s="198"/>
      <c r="J159" s="199">
        <f>ROUND(I159*H159,2)</f>
        <v>0</v>
      </c>
      <c r="K159" s="195" t="s">
        <v>19</v>
      </c>
      <c r="L159" s="200"/>
      <c r="M159" s="201" t="s">
        <v>19</v>
      </c>
      <c r="N159" s="202" t="s">
        <v>39</v>
      </c>
      <c r="O159" s="8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105</v>
      </c>
      <c r="AT159" s="205" t="s">
        <v>101</v>
      </c>
      <c r="AU159" s="205" t="s">
        <v>75</v>
      </c>
      <c r="AY159" s="15" t="s">
        <v>99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5" t="s">
        <v>73</v>
      </c>
      <c r="BK159" s="206">
        <f>ROUND(I159*H159,2)</f>
        <v>0</v>
      </c>
      <c r="BL159" s="15" t="s">
        <v>98</v>
      </c>
      <c r="BM159" s="205" t="s">
        <v>425</v>
      </c>
    </row>
    <row r="160" spans="1:65" s="2" customFormat="1" ht="16.5" customHeight="1">
      <c r="A160" s="36"/>
      <c r="B160" s="37"/>
      <c r="C160" s="193" t="s">
        <v>426</v>
      </c>
      <c r="D160" s="193" t="s">
        <v>101</v>
      </c>
      <c r="E160" s="194" t="s">
        <v>427</v>
      </c>
      <c r="F160" s="195" t="s">
        <v>428</v>
      </c>
      <c r="G160" s="196" t="s">
        <v>104</v>
      </c>
      <c r="H160" s="197">
        <v>10</v>
      </c>
      <c r="I160" s="198"/>
      <c r="J160" s="199">
        <f>ROUND(I160*H160,2)</f>
        <v>0</v>
      </c>
      <c r="K160" s="195" t="s">
        <v>19</v>
      </c>
      <c r="L160" s="200"/>
      <c r="M160" s="201" t="s">
        <v>19</v>
      </c>
      <c r="N160" s="202" t="s">
        <v>39</v>
      </c>
      <c r="O160" s="82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5" t="s">
        <v>105</v>
      </c>
      <c r="AT160" s="205" t="s">
        <v>101</v>
      </c>
      <c r="AU160" s="205" t="s">
        <v>75</v>
      </c>
      <c r="AY160" s="15" t="s">
        <v>99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5" t="s">
        <v>73</v>
      </c>
      <c r="BK160" s="206">
        <f>ROUND(I160*H160,2)</f>
        <v>0</v>
      </c>
      <c r="BL160" s="15" t="s">
        <v>98</v>
      </c>
      <c r="BM160" s="205" t="s">
        <v>429</v>
      </c>
    </row>
    <row r="161" spans="1:65" s="2" customFormat="1" ht="16.5" customHeight="1">
      <c r="A161" s="36"/>
      <c r="B161" s="37"/>
      <c r="C161" s="193" t="s">
        <v>430</v>
      </c>
      <c r="D161" s="193" t="s">
        <v>101</v>
      </c>
      <c r="E161" s="194" t="s">
        <v>431</v>
      </c>
      <c r="F161" s="195" t="s">
        <v>432</v>
      </c>
      <c r="G161" s="196" t="s">
        <v>104</v>
      </c>
      <c r="H161" s="197">
        <v>10</v>
      </c>
      <c r="I161" s="198"/>
      <c r="J161" s="199">
        <f>ROUND(I161*H161,2)</f>
        <v>0</v>
      </c>
      <c r="K161" s="195" t="s">
        <v>19</v>
      </c>
      <c r="L161" s="200"/>
      <c r="M161" s="201" t="s">
        <v>19</v>
      </c>
      <c r="N161" s="202" t="s">
        <v>39</v>
      </c>
      <c r="O161" s="82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105</v>
      </c>
      <c r="AT161" s="205" t="s">
        <v>101</v>
      </c>
      <c r="AU161" s="205" t="s">
        <v>75</v>
      </c>
      <c r="AY161" s="15" t="s">
        <v>99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5" t="s">
        <v>73</v>
      </c>
      <c r="BK161" s="206">
        <f>ROUND(I161*H161,2)</f>
        <v>0</v>
      </c>
      <c r="BL161" s="15" t="s">
        <v>98</v>
      </c>
      <c r="BM161" s="205" t="s">
        <v>433</v>
      </c>
    </row>
    <row r="162" spans="1:65" s="2" customFormat="1" ht="16.5" customHeight="1">
      <c r="A162" s="36"/>
      <c r="B162" s="37"/>
      <c r="C162" s="193" t="s">
        <v>434</v>
      </c>
      <c r="D162" s="193" t="s">
        <v>101</v>
      </c>
      <c r="E162" s="194" t="s">
        <v>435</v>
      </c>
      <c r="F162" s="195" t="s">
        <v>436</v>
      </c>
      <c r="G162" s="196" t="s">
        <v>104</v>
      </c>
      <c r="H162" s="197">
        <v>5</v>
      </c>
      <c r="I162" s="198"/>
      <c r="J162" s="199">
        <f>ROUND(I162*H162,2)</f>
        <v>0</v>
      </c>
      <c r="K162" s="195" t="s">
        <v>19</v>
      </c>
      <c r="L162" s="200"/>
      <c r="M162" s="201" t="s">
        <v>19</v>
      </c>
      <c r="N162" s="202" t="s">
        <v>39</v>
      </c>
      <c r="O162" s="82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105</v>
      </c>
      <c r="AT162" s="205" t="s">
        <v>101</v>
      </c>
      <c r="AU162" s="205" t="s">
        <v>75</v>
      </c>
      <c r="AY162" s="15" t="s">
        <v>99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5" t="s">
        <v>73</v>
      </c>
      <c r="BK162" s="206">
        <f>ROUND(I162*H162,2)</f>
        <v>0</v>
      </c>
      <c r="BL162" s="15" t="s">
        <v>98</v>
      </c>
      <c r="BM162" s="205" t="s">
        <v>437</v>
      </c>
    </row>
    <row r="163" spans="1:65" s="2" customFormat="1" ht="16.5" customHeight="1">
      <c r="A163" s="36"/>
      <c r="B163" s="37"/>
      <c r="C163" s="193" t="s">
        <v>438</v>
      </c>
      <c r="D163" s="193" t="s">
        <v>101</v>
      </c>
      <c r="E163" s="194" t="s">
        <v>439</v>
      </c>
      <c r="F163" s="195" t="s">
        <v>440</v>
      </c>
      <c r="G163" s="196" t="s">
        <v>104</v>
      </c>
      <c r="H163" s="197">
        <v>10</v>
      </c>
      <c r="I163" s="198"/>
      <c r="J163" s="199">
        <f>ROUND(I163*H163,2)</f>
        <v>0</v>
      </c>
      <c r="K163" s="195" t="s">
        <v>19</v>
      </c>
      <c r="L163" s="200"/>
      <c r="M163" s="201" t="s">
        <v>19</v>
      </c>
      <c r="N163" s="202" t="s">
        <v>39</v>
      </c>
      <c r="O163" s="82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105</v>
      </c>
      <c r="AT163" s="205" t="s">
        <v>101</v>
      </c>
      <c r="AU163" s="205" t="s">
        <v>75</v>
      </c>
      <c r="AY163" s="15" t="s">
        <v>99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5" t="s">
        <v>73</v>
      </c>
      <c r="BK163" s="206">
        <f>ROUND(I163*H163,2)</f>
        <v>0</v>
      </c>
      <c r="BL163" s="15" t="s">
        <v>98</v>
      </c>
      <c r="BM163" s="205" t="s">
        <v>441</v>
      </c>
    </row>
    <row r="164" spans="1:65" s="2" customFormat="1" ht="16.5" customHeight="1">
      <c r="A164" s="36"/>
      <c r="B164" s="37"/>
      <c r="C164" s="193" t="s">
        <v>442</v>
      </c>
      <c r="D164" s="193" t="s">
        <v>101</v>
      </c>
      <c r="E164" s="194" t="s">
        <v>443</v>
      </c>
      <c r="F164" s="195" t="s">
        <v>444</v>
      </c>
      <c r="G164" s="196" t="s">
        <v>104</v>
      </c>
      <c r="H164" s="197">
        <v>28</v>
      </c>
      <c r="I164" s="198"/>
      <c r="J164" s="199">
        <f>ROUND(I164*H164,2)</f>
        <v>0</v>
      </c>
      <c r="K164" s="195" t="s">
        <v>19</v>
      </c>
      <c r="L164" s="200"/>
      <c r="M164" s="201" t="s">
        <v>19</v>
      </c>
      <c r="N164" s="202" t="s">
        <v>39</v>
      </c>
      <c r="O164" s="82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105</v>
      </c>
      <c r="AT164" s="205" t="s">
        <v>101</v>
      </c>
      <c r="AU164" s="205" t="s">
        <v>75</v>
      </c>
      <c r="AY164" s="15" t="s">
        <v>99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5" t="s">
        <v>73</v>
      </c>
      <c r="BK164" s="206">
        <f>ROUND(I164*H164,2)</f>
        <v>0</v>
      </c>
      <c r="BL164" s="15" t="s">
        <v>98</v>
      </c>
      <c r="BM164" s="205" t="s">
        <v>445</v>
      </c>
    </row>
    <row r="165" spans="1:65" s="2" customFormat="1" ht="16.5" customHeight="1">
      <c r="A165" s="36"/>
      <c r="B165" s="37"/>
      <c r="C165" s="193" t="s">
        <v>446</v>
      </c>
      <c r="D165" s="193" t="s">
        <v>101</v>
      </c>
      <c r="E165" s="194" t="s">
        <v>447</v>
      </c>
      <c r="F165" s="195" t="s">
        <v>448</v>
      </c>
      <c r="G165" s="196" t="s">
        <v>104</v>
      </c>
      <c r="H165" s="197">
        <v>28</v>
      </c>
      <c r="I165" s="198"/>
      <c r="J165" s="199">
        <f>ROUND(I165*H165,2)</f>
        <v>0</v>
      </c>
      <c r="K165" s="195" t="s">
        <v>19</v>
      </c>
      <c r="L165" s="200"/>
      <c r="M165" s="201" t="s">
        <v>19</v>
      </c>
      <c r="N165" s="202" t="s">
        <v>39</v>
      </c>
      <c r="O165" s="82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105</v>
      </c>
      <c r="AT165" s="205" t="s">
        <v>101</v>
      </c>
      <c r="AU165" s="205" t="s">
        <v>75</v>
      </c>
      <c r="AY165" s="15" t="s">
        <v>99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5" t="s">
        <v>73</v>
      </c>
      <c r="BK165" s="206">
        <f>ROUND(I165*H165,2)</f>
        <v>0</v>
      </c>
      <c r="BL165" s="15" t="s">
        <v>98</v>
      </c>
      <c r="BM165" s="205" t="s">
        <v>449</v>
      </c>
    </row>
    <row r="166" spans="1:65" s="2" customFormat="1" ht="16.5" customHeight="1">
      <c r="A166" s="36"/>
      <c r="B166" s="37"/>
      <c r="C166" s="193" t="s">
        <v>450</v>
      </c>
      <c r="D166" s="193" t="s">
        <v>101</v>
      </c>
      <c r="E166" s="194" t="s">
        <v>451</v>
      </c>
      <c r="F166" s="195" t="s">
        <v>452</v>
      </c>
      <c r="G166" s="196" t="s">
        <v>104</v>
      </c>
      <c r="H166" s="197">
        <v>28</v>
      </c>
      <c r="I166" s="198"/>
      <c r="J166" s="199">
        <f>ROUND(I166*H166,2)</f>
        <v>0</v>
      </c>
      <c r="K166" s="195" t="s">
        <v>19</v>
      </c>
      <c r="L166" s="200"/>
      <c r="M166" s="201" t="s">
        <v>19</v>
      </c>
      <c r="N166" s="202" t="s">
        <v>39</v>
      </c>
      <c r="O166" s="82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105</v>
      </c>
      <c r="AT166" s="205" t="s">
        <v>101</v>
      </c>
      <c r="AU166" s="205" t="s">
        <v>75</v>
      </c>
      <c r="AY166" s="15" t="s">
        <v>99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5" t="s">
        <v>73</v>
      </c>
      <c r="BK166" s="206">
        <f>ROUND(I166*H166,2)</f>
        <v>0</v>
      </c>
      <c r="BL166" s="15" t="s">
        <v>98</v>
      </c>
      <c r="BM166" s="205" t="s">
        <v>453</v>
      </c>
    </row>
    <row r="167" spans="1:65" s="2" customFormat="1" ht="16.5" customHeight="1">
      <c r="A167" s="36"/>
      <c r="B167" s="37"/>
      <c r="C167" s="193" t="s">
        <v>454</v>
      </c>
      <c r="D167" s="193" t="s">
        <v>101</v>
      </c>
      <c r="E167" s="194" t="s">
        <v>455</v>
      </c>
      <c r="F167" s="195" t="s">
        <v>456</v>
      </c>
      <c r="G167" s="196" t="s">
        <v>104</v>
      </c>
      <c r="H167" s="197">
        <v>28</v>
      </c>
      <c r="I167" s="198"/>
      <c r="J167" s="199">
        <f>ROUND(I167*H167,2)</f>
        <v>0</v>
      </c>
      <c r="K167" s="195" t="s">
        <v>19</v>
      </c>
      <c r="L167" s="200"/>
      <c r="M167" s="201" t="s">
        <v>19</v>
      </c>
      <c r="N167" s="202" t="s">
        <v>39</v>
      </c>
      <c r="O167" s="82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105</v>
      </c>
      <c r="AT167" s="205" t="s">
        <v>101</v>
      </c>
      <c r="AU167" s="205" t="s">
        <v>75</v>
      </c>
      <c r="AY167" s="15" t="s">
        <v>99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5" t="s">
        <v>73</v>
      </c>
      <c r="BK167" s="206">
        <f>ROUND(I167*H167,2)</f>
        <v>0</v>
      </c>
      <c r="BL167" s="15" t="s">
        <v>98</v>
      </c>
      <c r="BM167" s="205" t="s">
        <v>457</v>
      </c>
    </row>
    <row r="168" spans="1:65" s="2" customFormat="1" ht="16.5" customHeight="1">
      <c r="A168" s="36"/>
      <c r="B168" s="37"/>
      <c r="C168" s="193" t="s">
        <v>458</v>
      </c>
      <c r="D168" s="193" t="s">
        <v>101</v>
      </c>
      <c r="E168" s="194" t="s">
        <v>459</v>
      </c>
      <c r="F168" s="195" t="s">
        <v>460</v>
      </c>
      <c r="G168" s="196" t="s">
        <v>104</v>
      </c>
      <c r="H168" s="197">
        <v>10</v>
      </c>
      <c r="I168" s="198"/>
      <c r="J168" s="199">
        <f>ROUND(I168*H168,2)</f>
        <v>0</v>
      </c>
      <c r="K168" s="195" t="s">
        <v>19</v>
      </c>
      <c r="L168" s="200"/>
      <c r="M168" s="201" t="s">
        <v>19</v>
      </c>
      <c r="N168" s="202" t="s">
        <v>39</v>
      </c>
      <c r="O168" s="82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105</v>
      </c>
      <c r="AT168" s="205" t="s">
        <v>101</v>
      </c>
      <c r="AU168" s="205" t="s">
        <v>75</v>
      </c>
      <c r="AY168" s="15" t="s">
        <v>99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5" t="s">
        <v>73</v>
      </c>
      <c r="BK168" s="206">
        <f>ROUND(I168*H168,2)</f>
        <v>0</v>
      </c>
      <c r="BL168" s="15" t="s">
        <v>98</v>
      </c>
      <c r="BM168" s="205" t="s">
        <v>461</v>
      </c>
    </row>
    <row r="169" spans="1:65" s="2" customFormat="1" ht="16.5" customHeight="1">
      <c r="A169" s="36"/>
      <c r="B169" s="37"/>
      <c r="C169" s="193" t="s">
        <v>462</v>
      </c>
      <c r="D169" s="193" t="s">
        <v>101</v>
      </c>
      <c r="E169" s="194" t="s">
        <v>463</v>
      </c>
      <c r="F169" s="195" t="s">
        <v>464</v>
      </c>
      <c r="G169" s="196" t="s">
        <v>104</v>
      </c>
      <c r="H169" s="197">
        <v>10</v>
      </c>
      <c r="I169" s="198"/>
      <c r="J169" s="199">
        <f>ROUND(I169*H169,2)</f>
        <v>0</v>
      </c>
      <c r="K169" s="195" t="s">
        <v>19</v>
      </c>
      <c r="L169" s="200"/>
      <c r="M169" s="201" t="s">
        <v>19</v>
      </c>
      <c r="N169" s="202" t="s">
        <v>39</v>
      </c>
      <c r="O169" s="82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105</v>
      </c>
      <c r="AT169" s="205" t="s">
        <v>101</v>
      </c>
      <c r="AU169" s="205" t="s">
        <v>75</v>
      </c>
      <c r="AY169" s="15" t="s">
        <v>99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5" t="s">
        <v>73</v>
      </c>
      <c r="BK169" s="206">
        <f>ROUND(I169*H169,2)</f>
        <v>0</v>
      </c>
      <c r="BL169" s="15" t="s">
        <v>98</v>
      </c>
      <c r="BM169" s="205" t="s">
        <v>465</v>
      </c>
    </row>
    <row r="170" spans="1:65" s="2" customFormat="1" ht="16.5" customHeight="1">
      <c r="A170" s="36"/>
      <c r="B170" s="37"/>
      <c r="C170" s="193" t="s">
        <v>466</v>
      </c>
      <c r="D170" s="193" t="s">
        <v>101</v>
      </c>
      <c r="E170" s="194" t="s">
        <v>467</v>
      </c>
      <c r="F170" s="195" t="s">
        <v>468</v>
      </c>
      <c r="G170" s="196" t="s">
        <v>104</v>
      </c>
      <c r="H170" s="197">
        <v>3</v>
      </c>
      <c r="I170" s="198"/>
      <c r="J170" s="199">
        <f>ROUND(I170*H170,2)</f>
        <v>0</v>
      </c>
      <c r="K170" s="195" t="s">
        <v>19</v>
      </c>
      <c r="L170" s="200"/>
      <c r="M170" s="201" t="s">
        <v>19</v>
      </c>
      <c r="N170" s="202" t="s">
        <v>39</v>
      </c>
      <c r="O170" s="82"/>
      <c r="P170" s="203">
        <f>O170*H170</f>
        <v>0</v>
      </c>
      <c r="Q170" s="203">
        <v>0</v>
      </c>
      <c r="R170" s="203">
        <f>Q170*H170</f>
        <v>0</v>
      </c>
      <c r="S170" s="203">
        <v>0</v>
      </c>
      <c r="T170" s="20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105</v>
      </c>
      <c r="AT170" s="205" t="s">
        <v>101</v>
      </c>
      <c r="AU170" s="205" t="s">
        <v>75</v>
      </c>
      <c r="AY170" s="15" t="s">
        <v>99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5" t="s">
        <v>73</v>
      </c>
      <c r="BK170" s="206">
        <f>ROUND(I170*H170,2)</f>
        <v>0</v>
      </c>
      <c r="BL170" s="15" t="s">
        <v>98</v>
      </c>
      <c r="BM170" s="205" t="s">
        <v>469</v>
      </c>
    </row>
    <row r="171" spans="1:65" s="2" customFormat="1" ht="16.5" customHeight="1">
      <c r="A171" s="36"/>
      <c r="B171" s="37"/>
      <c r="C171" s="193" t="s">
        <v>470</v>
      </c>
      <c r="D171" s="193" t="s">
        <v>101</v>
      </c>
      <c r="E171" s="194" t="s">
        <v>471</v>
      </c>
      <c r="F171" s="195" t="s">
        <v>472</v>
      </c>
      <c r="G171" s="196" t="s">
        <v>104</v>
      </c>
      <c r="H171" s="197">
        <v>10</v>
      </c>
      <c r="I171" s="198"/>
      <c r="J171" s="199">
        <f>ROUND(I171*H171,2)</f>
        <v>0</v>
      </c>
      <c r="K171" s="195" t="s">
        <v>19</v>
      </c>
      <c r="L171" s="200"/>
      <c r="M171" s="201" t="s">
        <v>19</v>
      </c>
      <c r="N171" s="202" t="s">
        <v>39</v>
      </c>
      <c r="O171" s="82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105</v>
      </c>
      <c r="AT171" s="205" t="s">
        <v>101</v>
      </c>
      <c r="AU171" s="205" t="s">
        <v>75</v>
      </c>
      <c r="AY171" s="15" t="s">
        <v>99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5" t="s">
        <v>73</v>
      </c>
      <c r="BK171" s="206">
        <f>ROUND(I171*H171,2)</f>
        <v>0</v>
      </c>
      <c r="BL171" s="15" t="s">
        <v>98</v>
      </c>
      <c r="BM171" s="205" t="s">
        <v>473</v>
      </c>
    </row>
    <row r="172" spans="1:65" s="2" customFormat="1" ht="16.5" customHeight="1">
      <c r="A172" s="36"/>
      <c r="B172" s="37"/>
      <c r="C172" s="193" t="s">
        <v>474</v>
      </c>
      <c r="D172" s="193" t="s">
        <v>101</v>
      </c>
      <c r="E172" s="194" t="s">
        <v>475</v>
      </c>
      <c r="F172" s="195" t="s">
        <v>476</v>
      </c>
      <c r="G172" s="196" t="s">
        <v>104</v>
      </c>
      <c r="H172" s="197">
        <v>1</v>
      </c>
      <c r="I172" s="198"/>
      <c r="J172" s="199">
        <f>ROUND(I172*H172,2)</f>
        <v>0</v>
      </c>
      <c r="K172" s="195" t="s">
        <v>19</v>
      </c>
      <c r="L172" s="200"/>
      <c r="M172" s="201" t="s">
        <v>19</v>
      </c>
      <c r="N172" s="202" t="s">
        <v>39</v>
      </c>
      <c r="O172" s="82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105</v>
      </c>
      <c r="AT172" s="205" t="s">
        <v>101</v>
      </c>
      <c r="AU172" s="205" t="s">
        <v>75</v>
      </c>
      <c r="AY172" s="15" t="s">
        <v>99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5" t="s">
        <v>73</v>
      </c>
      <c r="BK172" s="206">
        <f>ROUND(I172*H172,2)</f>
        <v>0</v>
      </c>
      <c r="BL172" s="15" t="s">
        <v>98</v>
      </c>
      <c r="BM172" s="205" t="s">
        <v>477</v>
      </c>
    </row>
    <row r="173" spans="1:65" s="2" customFormat="1" ht="16.5" customHeight="1">
      <c r="A173" s="36"/>
      <c r="B173" s="37"/>
      <c r="C173" s="193" t="s">
        <v>478</v>
      </c>
      <c r="D173" s="193" t="s">
        <v>101</v>
      </c>
      <c r="E173" s="194" t="s">
        <v>479</v>
      </c>
      <c r="F173" s="195" t="s">
        <v>480</v>
      </c>
      <c r="G173" s="196" t="s">
        <v>104</v>
      </c>
      <c r="H173" s="197">
        <v>1</v>
      </c>
      <c r="I173" s="198"/>
      <c r="J173" s="199">
        <f>ROUND(I173*H173,2)</f>
        <v>0</v>
      </c>
      <c r="K173" s="195" t="s">
        <v>19</v>
      </c>
      <c r="L173" s="200"/>
      <c r="M173" s="201" t="s">
        <v>19</v>
      </c>
      <c r="N173" s="202" t="s">
        <v>39</v>
      </c>
      <c r="O173" s="82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105</v>
      </c>
      <c r="AT173" s="205" t="s">
        <v>101</v>
      </c>
      <c r="AU173" s="205" t="s">
        <v>75</v>
      </c>
      <c r="AY173" s="15" t="s">
        <v>99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5" t="s">
        <v>73</v>
      </c>
      <c r="BK173" s="206">
        <f>ROUND(I173*H173,2)</f>
        <v>0</v>
      </c>
      <c r="BL173" s="15" t="s">
        <v>98</v>
      </c>
      <c r="BM173" s="205" t="s">
        <v>481</v>
      </c>
    </row>
    <row r="174" spans="1:65" s="2" customFormat="1" ht="16.5" customHeight="1">
      <c r="A174" s="36"/>
      <c r="B174" s="37"/>
      <c r="C174" s="193" t="s">
        <v>482</v>
      </c>
      <c r="D174" s="193" t="s">
        <v>101</v>
      </c>
      <c r="E174" s="194" t="s">
        <v>483</v>
      </c>
      <c r="F174" s="195" t="s">
        <v>484</v>
      </c>
      <c r="G174" s="196" t="s">
        <v>104</v>
      </c>
      <c r="H174" s="197">
        <v>1</v>
      </c>
      <c r="I174" s="198"/>
      <c r="J174" s="199">
        <f>ROUND(I174*H174,2)</f>
        <v>0</v>
      </c>
      <c r="K174" s="195" t="s">
        <v>19</v>
      </c>
      <c r="L174" s="200"/>
      <c r="M174" s="201" t="s">
        <v>19</v>
      </c>
      <c r="N174" s="202" t="s">
        <v>39</v>
      </c>
      <c r="O174" s="82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105</v>
      </c>
      <c r="AT174" s="205" t="s">
        <v>101</v>
      </c>
      <c r="AU174" s="205" t="s">
        <v>75</v>
      </c>
      <c r="AY174" s="15" t="s">
        <v>99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5" t="s">
        <v>73</v>
      </c>
      <c r="BK174" s="206">
        <f>ROUND(I174*H174,2)</f>
        <v>0</v>
      </c>
      <c r="BL174" s="15" t="s">
        <v>98</v>
      </c>
      <c r="BM174" s="205" t="s">
        <v>485</v>
      </c>
    </row>
    <row r="175" spans="1:65" s="2" customFormat="1" ht="16.5" customHeight="1">
      <c r="A175" s="36"/>
      <c r="B175" s="37"/>
      <c r="C175" s="193" t="s">
        <v>486</v>
      </c>
      <c r="D175" s="193" t="s">
        <v>101</v>
      </c>
      <c r="E175" s="194" t="s">
        <v>487</v>
      </c>
      <c r="F175" s="195" t="s">
        <v>488</v>
      </c>
      <c r="G175" s="196" t="s">
        <v>104</v>
      </c>
      <c r="H175" s="197">
        <v>1</v>
      </c>
      <c r="I175" s="198"/>
      <c r="J175" s="199">
        <f>ROUND(I175*H175,2)</f>
        <v>0</v>
      </c>
      <c r="K175" s="195" t="s">
        <v>19</v>
      </c>
      <c r="L175" s="200"/>
      <c r="M175" s="201" t="s">
        <v>19</v>
      </c>
      <c r="N175" s="202" t="s">
        <v>39</v>
      </c>
      <c r="O175" s="82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105</v>
      </c>
      <c r="AT175" s="205" t="s">
        <v>101</v>
      </c>
      <c r="AU175" s="205" t="s">
        <v>75</v>
      </c>
      <c r="AY175" s="15" t="s">
        <v>99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5" t="s">
        <v>73</v>
      </c>
      <c r="BK175" s="206">
        <f>ROUND(I175*H175,2)</f>
        <v>0</v>
      </c>
      <c r="BL175" s="15" t="s">
        <v>98</v>
      </c>
      <c r="BM175" s="205" t="s">
        <v>489</v>
      </c>
    </row>
    <row r="176" spans="1:65" s="2" customFormat="1" ht="16.5" customHeight="1">
      <c r="A176" s="36"/>
      <c r="B176" s="37"/>
      <c r="C176" s="193" t="s">
        <v>490</v>
      </c>
      <c r="D176" s="193" t="s">
        <v>101</v>
      </c>
      <c r="E176" s="194" t="s">
        <v>491</v>
      </c>
      <c r="F176" s="195" t="s">
        <v>492</v>
      </c>
      <c r="G176" s="196" t="s">
        <v>104</v>
      </c>
      <c r="H176" s="197">
        <v>1</v>
      </c>
      <c r="I176" s="198"/>
      <c r="J176" s="199">
        <f>ROUND(I176*H176,2)</f>
        <v>0</v>
      </c>
      <c r="K176" s="195" t="s">
        <v>19</v>
      </c>
      <c r="L176" s="200"/>
      <c r="M176" s="201" t="s">
        <v>19</v>
      </c>
      <c r="N176" s="202" t="s">
        <v>39</v>
      </c>
      <c r="O176" s="82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105</v>
      </c>
      <c r="AT176" s="205" t="s">
        <v>101</v>
      </c>
      <c r="AU176" s="205" t="s">
        <v>75</v>
      </c>
      <c r="AY176" s="15" t="s">
        <v>99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5" t="s">
        <v>73</v>
      </c>
      <c r="BK176" s="206">
        <f>ROUND(I176*H176,2)</f>
        <v>0</v>
      </c>
      <c r="BL176" s="15" t="s">
        <v>98</v>
      </c>
      <c r="BM176" s="205" t="s">
        <v>493</v>
      </c>
    </row>
    <row r="177" spans="1:65" s="2" customFormat="1" ht="16.5" customHeight="1">
      <c r="A177" s="36"/>
      <c r="B177" s="37"/>
      <c r="C177" s="193" t="s">
        <v>494</v>
      </c>
      <c r="D177" s="193" t="s">
        <v>101</v>
      </c>
      <c r="E177" s="194" t="s">
        <v>495</v>
      </c>
      <c r="F177" s="195" t="s">
        <v>496</v>
      </c>
      <c r="G177" s="196" t="s">
        <v>104</v>
      </c>
      <c r="H177" s="197">
        <v>1</v>
      </c>
      <c r="I177" s="198"/>
      <c r="J177" s="199">
        <f>ROUND(I177*H177,2)</f>
        <v>0</v>
      </c>
      <c r="K177" s="195" t="s">
        <v>19</v>
      </c>
      <c r="L177" s="200"/>
      <c r="M177" s="201" t="s">
        <v>19</v>
      </c>
      <c r="N177" s="202" t="s">
        <v>39</v>
      </c>
      <c r="O177" s="82"/>
      <c r="P177" s="203">
        <f>O177*H177</f>
        <v>0</v>
      </c>
      <c r="Q177" s="203">
        <v>0</v>
      </c>
      <c r="R177" s="203">
        <f>Q177*H177</f>
        <v>0</v>
      </c>
      <c r="S177" s="203">
        <v>0</v>
      </c>
      <c r="T177" s="204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5" t="s">
        <v>105</v>
      </c>
      <c r="AT177" s="205" t="s">
        <v>101</v>
      </c>
      <c r="AU177" s="205" t="s">
        <v>75</v>
      </c>
      <c r="AY177" s="15" t="s">
        <v>99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5" t="s">
        <v>73</v>
      </c>
      <c r="BK177" s="206">
        <f>ROUND(I177*H177,2)</f>
        <v>0</v>
      </c>
      <c r="BL177" s="15" t="s">
        <v>98</v>
      </c>
      <c r="BM177" s="205" t="s">
        <v>497</v>
      </c>
    </row>
    <row r="178" spans="1:65" s="2" customFormat="1" ht="16.5" customHeight="1">
      <c r="A178" s="36"/>
      <c r="B178" s="37"/>
      <c r="C178" s="193" t="s">
        <v>498</v>
      </c>
      <c r="D178" s="193" t="s">
        <v>101</v>
      </c>
      <c r="E178" s="194" t="s">
        <v>499</v>
      </c>
      <c r="F178" s="195" t="s">
        <v>500</v>
      </c>
      <c r="G178" s="196" t="s">
        <v>104</v>
      </c>
      <c r="H178" s="197">
        <v>1</v>
      </c>
      <c r="I178" s="198"/>
      <c r="J178" s="199">
        <f>ROUND(I178*H178,2)</f>
        <v>0</v>
      </c>
      <c r="K178" s="195" t="s">
        <v>19</v>
      </c>
      <c r="L178" s="200"/>
      <c r="M178" s="201" t="s">
        <v>19</v>
      </c>
      <c r="N178" s="202" t="s">
        <v>39</v>
      </c>
      <c r="O178" s="82"/>
      <c r="P178" s="203">
        <f>O178*H178</f>
        <v>0</v>
      </c>
      <c r="Q178" s="203">
        <v>0</v>
      </c>
      <c r="R178" s="203">
        <f>Q178*H178</f>
        <v>0</v>
      </c>
      <c r="S178" s="203">
        <v>0</v>
      </c>
      <c r="T178" s="20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105</v>
      </c>
      <c r="AT178" s="205" t="s">
        <v>101</v>
      </c>
      <c r="AU178" s="205" t="s">
        <v>75</v>
      </c>
      <c r="AY178" s="15" t="s">
        <v>99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5" t="s">
        <v>73</v>
      </c>
      <c r="BK178" s="206">
        <f>ROUND(I178*H178,2)</f>
        <v>0</v>
      </c>
      <c r="BL178" s="15" t="s">
        <v>98</v>
      </c>
      <c r="BM178" s="205" t="s">
        <v>501</v>
      </c>
    </row>
    <row r="179" spans="1:65" s="2" customFormat="1" ht="16.5" customHeight="1">
      <c r="A179" s="36"/>
      <c r="B179" s="37"/>
      <c r="C179" s="193" t="s">
        <v>502</v>
      </c>
      <c r="D179" s="193" t="s">
        <v>101</v>
      </c>
      <c r="E179" s="194" t="s">
        <v>503</v>
      </c>
      <c r="F179" s="195" t="s">
        <v>504</v>
      </c>
      <c r="G179" s="196" t="s">
        <v>104</v>
      </c>
      <c r="H179" s="197">
        <v>1</v>
      </c>
      <c r="I179" s="198"/>
      <c r="J179" s="199">
        <f>ROUND(I179*H179,2)</f>
        <v>0</v>
      </c>
      <c r="K179" s="195" t="s">
        <v>19</v>
      </c>
      <c r="L179" s="200"/>
      <c r="M179" s="201" t="s">
        <v>19</v>
      </c>
      <c r="N179" s="202" t="s">
        <v>39</v>
      </c>
      <c r="O179" s="82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105</v>
      </c>
      <c r="AT179" s="205" t="s">
        <v>101</v>
      </c>
      <c r="AU179" s="205" t="s">
        <v>75</v>
      </c>
      <c r="AY179" s="15" t="s">
        <v>99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5" t="s">
        <v>73</v>
      </c>
      <c r="BK179" s="206">
        <f>ROUND(I179*H179,2)</f>
        <v>0</v>
      </c>
      <c r="BL179" s="15" t="s">
        <v>98</v>
      </c>
      <c r="BM179" s="205" t="s">
        <v>505</v>
      </c>
    </row>
    <row r="180" spans="1:65" s="2" customFormat="1" ht="16.5" customHeight="1">
      <c r="A180" s="36"/>
      <c r="B180" s="37"/>
      <c r="C180" s="193" t="s">
        <v>506</v>
      </c>
      <c r="D180" s="193" t="s">
        <v>101</v>
      </c>
      <c r="E180" s="194" t="s">
        <v>507</v>
      </c>
      <c r="F180" s="195" t="s">
        <v>508</v>
      </c>
      <c r="G180" s="196" t="s">
        <v>104</v>
      </c>
      <c r="H180" s="197">
        <v>1</v>
      </c>
      <c r="I180" s="198"/>
      <c r="J180" s="199">
        <f>ROUND(I180*H180,2)</f>
        <v>0</v>
      </c>
      <c r="K180" s="195" t="s">
        <v>19</v>
      </c>
      <c r="L180" s="200"/>
      <c r="M180" s="201" t="s">
        <v>19</v>
      </c>
      <c r="N180" s="202" t="s">
        <v>39</v>
      </c>
      <c r="O180" s="82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5" t="s">
        <v>105</v>
      </c>
      <c r="AT180" s="205" t="s">
        <v>101</v>
      </c>
      <c r="AU180" s="205" t="s">
        <v>75</v>
      </c>
      <c r="AY180" s="15" t="s">
        <v>99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5" t="s">
        <v>73</v>
      </c>
      <c r="BK180" s="206">
        <f>ROUND(I180*H180,2)</f>
        <v>0</v>
      </c>
      <c r="BL180" s="15" t="s">
        <v>98</v>
      </c>
      <c r="BM180" s="205" t="s">
        <v>509</v>
      </c>
    </row>
    <row r="181" spans="1:65" s="2" customFormat="1" ht="16.5" customHeight="1">
      <c r="A181" s="36"/>
      <c r="B181" s="37"/>
      <c r="C181" s="193" t="s">
        <v>510</v>
      </c>
      <c r="D181" s="193" t="s">
        <v>101</v>
      </c>
      <c r="E181" s="194" t="s">
        <v>511</v>
      </c>
      <c r="F181" s="195" t="s">
        <v>512</v>
      </c>
      <c r="G181" s="196" t="s">
        <v>104</v>
      </c>
      <c r="H181" s="197">
        <v>1</v>
      </c>
      <c r="I181" s="198"/>
      <c r="J181" s="199">
        <f>ROUND(I181*H181,2)</f>
        <v>0</v>
      </c>
      <c r="K181" s="195" t="s">
        <v>19</v>
      </c>
      <c r="L181" s="200"/>
      <c r="M181" s="201" t="s">
        <v>19</v>
      </c>
      <c r="N181" s="202" t="s">
        <v>39</v>
      </c>
      <c r="O181" s="82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105</v>
      </c>
      <c r="AT181" s="205" t="s">
        <v>101</v>
      </c>
      <c r="AU181" s="205" t="s">
        <v>75</v>
      </c>
      <c r="AY181" s="15" t="s">
        <v>99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5" t="s">
        <v>73</v>
      </c>
      <c r="BK181" s="206">
        <f>ROUND(I181*H181,2)</f>
        <v>0</v>
      </c>
      <c r="BL181" s="15" t="s">
        <v>98</v>
      </c>
      <c r="BM181" s="205" t="s">
        <v>513</v>
      </c>
    </row>
    <row r="182" spans="1:65" s="2" customFormat="1" ht="16.5" customHeight="1">
      <c r="A182" s="36"/>
      <c r="B182" s="37"/>
      <c r="C182" s="193" t="s">
        <v>514</v>
      </c>
      <c r="D182" s="193" t="s">
        <v>101</v>
      </c>
      <c r="E182" s="194" t="s">
        <v>515</v>
      </c>
      <c r="F182" s="195" t="s">
        <v>516</v>
      </c>
      <c r="G182" s="196" t="s">
        <v>104</v>
      </c>
      <c r="H182" s="197">
        <v>1</v>
      </c>
      <c r="I182" s="198"/>
      <c r="J182" s="199">
        <f>ROUND(I182*H182,2)</f>
        <v>0</v>
      </c>
      <c r="K182" s="195" t="s">
        <v>19</v>
      </c>
      <c r="L182" s="200"/>
      <c r="M182" s="201" t="s">
        <v>19</v>
      </c>
      <c r="N182" s="202" t="s">
        <v>39</v>
      </c>
      <c r="O182" s="82"/>
      <c r="P182" s="203">
        <f>O182*H182</f>
        <v>0</v>
      </c>
      <c r="Q182" s="203">
        <v>0</v>
      </c>
      <c r="R182" s="203">
        <f>Q182*H182</f>
        <v>0</v>
      </c>
      <c r="S182" s="203">
        <v>0</v>
      </c>
      <c r="T182" s="20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5" t="s">
        <v>105</v>
      </c>
      <c r="AT182" s="205" t="s">
        <v>101</v>
      </c>
      <c r="AU182" s="205" t="s">
        <v>75</v>
      </c>
      <c r="AY182" s="15" t="s">
        <v>99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5" t="s">
        <v>73</v>
      </c>
      <c r="BK182" s="206">
        <f>ROUND(I182*H182,2)</f>
        <v>0</v>
      </c>
      <c r="BL182" s="15" t="s">
        <v>98</v>
      </c>
      <c r="BM182" s="205" t="s">
        <v>517</v>
      </c>
    </row>
    <row r="183" spans="1:65" s="2" customFormat="1" ht="16.5" customHeight="1">
      <c r="A183" s="36"/>
      <c r="B183" s="37"/>
      <c r="C183" s="193" t="s">
        <v>518</v>
      </c>
      <c r="D183" s="193" t="s">
        <v>101</v>
      </c>
      <c r="E183" s="194" t="s">
        <v>519</v>
      </c>
      <c r="F183" s="195" t="s">
        <v>520</v>
      </c>
      <c r="G183" s="196" t="s">
        <v>104</v>
      </c>
      <c r="H183" s="197">
        <v>1</v>
      </c>
      <c r="I183" s="198"/>
      <c r="J183" s="199">
        <f>ROUND(I183*H183,2)</f>
        <v>0</v>
      </c>
      <c r="K183" s="195" t="s">
        <v>19</v>
      </c>
      <c r="L183" s="200"/>
      <c r="M183" s="201" t="s">
        <v>19</v>
      </c>
      <c r="N183" s="202" t="s">
        <v>39</v>
      </c>
      <c r="O183" s="82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5" t="s">
        <v>105</v>
      </c>
      <c r="AT183" s="205" t="s">
        <v>101</v>
      </c>
      <c r="AU183" s="205" t="s">
        <v>75</v>
      </c>
      <c r="AY183" s="15" t="s">
        <v>99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5" t="s">
        <v>73</v>
      </c>
      <c r="BK183" s="206">
        <f>ROUND(I183*H183,2)</f>
        <v>0</v>
      </c>
      <c r="BL183" s="15" t="s">
        <v>98</v>
      </c>
      <c r="BM183" s="205" t="s">
        <v>521</v>
      </c>
    </row>
    <row r="184" spans="1:65" s="2" customFormat="1" ht="16.5" customHeight="1">
      <c r="A184" s="36"/>
      <c r="B184" s="37"/>
      <c r="C184" s="193" t="s">
        <v>522</v>
      </c>
      <c r="D184" s="193" t="s">
        <v>101</v>
      </c>
      <c r="E184" s="194" t="s">
        <v>523</v>
      </c>
      <c r="F184" s="195" t="s">
        <v>524</v>
      </c>
      <c r="G184" s="196" t="s">
        <v>104</v>
      </c>
      <c r="H184" s="197">
        <v>1</v>
      </c>
      <c r="I184" s="198"/>
      <c r="J184" s="199">
        <f>ROUND(I184*H184,2)</f>
        <v>0</v>
      </c>
      <c r="K184" s="195" t="s">
        <v>19</v>
      </c>
      <c r="L184" s="200"/>
      <c r="M184" s="201" t="s">
        <v>19</v>
      </c>
      <c r="N184" s="202" t="s">
        <v>39</v>
      </c>
      <c r="O184" s="82"/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105</v>
      </c>
      <c r="AT184" s="205" t="s">
        <v>101</v>
      </c>
      <c r="AU184" s="205" t="s">
        <v>75</v>
      </c>
      <c r="AY184" s="15" t="s">
        <v>99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5" t="s">
        <v>73</v>
      </c>
      <c r="BK184" s="206">
        <f>ROUND(I184*H184,2)</f>
        <v>0</v>
      </c>
      <c r="BL184" s="15" t="s">
        <v>98</v>
      </c>
      <c r="BM184" s="205" t="s">
        <v>525</v>
      </c>
    </row>
    <row r="185" spans="1:65" s="2" customFormat="1" ht="16.5" customHeight="1">
      <c r="A185" s="36"/>
      <c r="B185" s="37"/>
      <c r="C185" s="193" t="s">
        <v>526</v>
      </c>
      <c r="D185" s="193" t="s">
        <v>101</v>
      </c>
      <c r="E185" s="194" t="s">
        <v>527</v>
      </c>
      <c r="F185" s="195" t="s">
        <v>528</v>
      </c>
      <c r="G185" s="196" t="s">
        <v>104</v>
      </c>
      <c r="H185" s="197">
        <v>10</v>
      </c>
      <c r="I185" s="198"/>
      <c r="J185" s="199">
        <f>ROUND(I185*H185,2)</f>
        <v>0</v>
      </c>
      <c r="K185" s="195" t="s">
        <v>19</v>
      </c>
      <c r="L185" s="200"/>
      <c r="M185" s="201" t="s">
        <v>19</v>
      </c>
      <c r="N185" s="202" t="s">
        <v>39</v>
      </c>
      <c r="O185" s="82"/>
      <c r="P185" s="203">
        <f>O185*H185</f>
        <v>0</v>
      </c>
      <c r="Q185" s="203">
        <v>0</v>
      </c>
      <c r="R185" s="203">
        <f>Q185*H185</f>
        <v>0</v>
      </c>
      <c r="S185" s="203">
        <v>0</v>
      </c>
      <c r="T185" s="204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5" t="s">
        <v>105</v>
      </c>
      <c r="AT185" s="205" t="s">
        <v>101</v>
      </c>
      <c r="AU185" s="205" t="s">
        <v>75</v>
      </c>
      <c r="AY185" s="15" t="s">
        <v>99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5" t="s">
        <v>73</v>
      </c>
      <c r="BK185" s="206">
        <f>ROUND(I185*H185,2)</f>
        <v>0</v>
      </c>
      <c r="BL185" s="15" t="s">
        <v>98</v>
      </c>
      <c r="BM185" s="205" t="s">
        <v>529</v>
      </c>
    </row>
    <row r="186" spans="1:65" s="2" customFormat="1" ht="16.5" customHeight="1">
      <c r="A186" s="36"/>
      <c r="B186" s="37"/>
      <c r="C186" s="193" t="s">
        <v>530</v>
      </c>
      <c r="D186" s="193" t="s">
        <v>101</v>
      </c>
      <c r="E186" s="194" t="s">
        <v>531</v>
      </c>
      <c r="F186" s="195" t="s">
        <v>532</v>
      </c>
      <c r="G186" s="196" t="s">
        <v>104</v>
      </c>
      <c r="H186" s="197">
        <v>1</v>
      </c>
      <c r="I186" s="198"/>
      <c r="J186" s="199">
        <f>ROUND(I186*H186,2)</f>
        <v>0</v>
      </c>
      <c r="K186" s="195" t="s">
        <v>19</v>
      </c>
      <c r="L186" s="200"/>
      <c r="M186" s="201" t="s">
        <v>19</v>
      </c>
      <c r="N186" s="202" t="s">
        <v>39</v>
      </c>
      <c r="O186" s="82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105</v>
      </c>
      <c r="AT186" s="205" t="s">
        <v>101</v>
      </c>
      <c r="AU186" s="205" t="s">
        <v>75</v>
      </c>
      <c r="AY186" s="15" t="s">
        <v>99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5" t="s">
        <v>73</v>
      </c>
      <c r="BK186" s="206">
        <f>ROUND(I186*H186,2)</f>
        <v>0</v>
      </c>
      <c r="BL186" s="15" t="s">
        <v>98</v>
      </c>
      <c r="BM186" s="205" t="s">
        <v>533</v>
      </c>
    </row>
    <row r="187" spans="1:65" s="2" customFormat="1" ht="16.5" customHeight="1">
      <c r="A187" s="36"/>
      <c r="B187" s="37"/>
      <c r="C187" s="193" t="s">
        <v>534</v>
      </c>
      <c r="D187" s="193" t="s">
        <v>101</v>
      </c>
      <c r="E187" s="194" t="s">
        <v>535</v>
      </c>
      <c r="F187" s="195" t="s">
        <v>536</v>
      </c>
      <c r="G187" s="196" t="s">
        <v>104</v>
      </c>
      <c r="H187" s="197">
        <v>1</v>
      </c>
      <c r="I187" s="198"/>
      <c r="J187" s="199">
        <f>ROUND(I187*H187,2)</f>
        <v>0</v>
      </c>
      <c r="K187" s="195" t="s">
        <v>19</v>
      </c>
      <c r="L187" s="200"/>
      <c r="M187" s="201" t="s">
        <v>19</v>
      </c>
      <c r="N187" s="202" t="s">
        <v>39</v>
      </c>
      <c r="O187" s="82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105</v>
      </c>
      <c r="AT187" s="205" t="s">
        <v>101</v>
      </c>
      <c r="AU187" s="205" t="s">
        <v>75</v>
      </c>
      <c r="AY187" s="15" t="s">
        <v>99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5" t="s">
        <v>73</v>
      </c>
      <c r="BK187" s="206">
        <f>ROUND(I187*H187,2)</f>
        <v>0</v>
      </c>
      <c r="BL187" s="15" t="s">
        <v>98</v>
      </c>
      <c r="BM187" s="205" t="s">
        <v>537</v>
      </c>
    </row>
    <row r="188" spans="1:65" s="2" customFormat="1" ht="16.5" customHeight="1">
      <c r="A188" s="36"/>
      <c r="B188" s="37"/>
      <c r="C188" s="193" t="s">
        <v>538</v>
      </c>
      <c r="D188" s="193" t="s">
        <v>101</v>
      </c>
      <c r="E188" s="194" t="s">
        <v>539</v>
      </c>
      <c r="F188" s="195" t="s">
        <v>540</v>
      </c>
      <c r="G188" s="196" t="s">
        <v>104</v>
      </c>
      <c r="H188" s="197">
        <v>28</v>
      </c>
      <c r="I188" s="198"/>
      <c r="J188" s="199">
        <f>ROUND(I188*H188,2)</f>
        <v>0</v>
      </c>
      <c r="K188" s="195" t="s">
        <v>19</v>
      </c>
      <c r="L188" s="200"/>
      <c r="M188" s="201" t="s">
        <v>19</v>
      </c>
      <c r="N188" s="202" t="s">
        <v>39</v>
      </c>
      <c r="O188" s="82"/>
      <c r="P188" s="203">
        <f>O188*H188</f>
        <v>0</v>
      </c>
      <c r="Q188" s="203">
        <v>0</v>
      </c>
      <c r="R188" s="203">
        <f>Q188*H188</f>
        <v>0</v>
      </c>
      <c r="S188" s="203">
        <v>0</v>
      </c>
      <c r="T188" s="20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5" t="s">
        <v>105</v>
      </c>
      <c r="AT188" s="205" t="s">
        <v>101</v>
      </c>
      <c r="AU188" s="205" t="s">
        <v>75</v>
      </c>
      <c r="AY188" s="15" t="s">
        <v>99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5" t="s">
        <v>73</v>
      </c>
      <c r="BK188" s="206">
        <f>ROUND(I188*H188,2)</f>
        <v>0</v>
      </c>
      <c r="BL188" s="15" t="s">
        <v>98</v>
      </c>
      <c r="BM188" s="205" t="s">
        <v>541</v>
      </c>
    </row>
    <row r="189" spans="1:65" s="2" customFormat="1" ht="16.5" customHeight="1">
      <c r="A189" s="36"/>
      <c r="B189" s="37"/>
      <c r="C189" s="193" t="s">
        <v>542</v>
      </c>
      <c r="D189" s="193" t="s">
        <v>101</v>
      </c>
      <c r="E189" s="194" t="s">
        <v>543</v>
      </c>
      <c r="F189" s="195" t="s">
        <v>544</v>
      </c>
      <c r="G189" s="196" t="s">
        <v>104</v>
      </c>
      <c r="H189" s="197">
        <v>1</v>
      </c>
      <c r="I189" s="198"/>
      <c r="J189" s="199">
        <f>ROUND(I189*H189,2)</f>
        <v>0</v>
      </c>
      <c r="K189" s="195" t="s">
        <v>19</v>
      </c>
      <c r="L189" s="200"/>
      <c r="M189" s="201" t="s">
        <v>19</v>
      </c>
      <c r="N189" s="202" t="s">
        <v>39</v>
      </c>
      <c r="O189" s="82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5" t="s">
        <v>105</v>
      </c>
      <c r="AT189" s="205" t="s">
        <v>101</v>
      </c>
      <c r="AU189" s="205" t="s">
        <v>75</v>
      </c>
      <c r="AY189" s="15" t="s">
        <v>99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5" t="s">
        <v>73</v>
      </c>
      <c r="BK189" s="206">
        <f>ROUND(I189*H189,2)</f>
        <v>0</v>
      </c>
      <c r="BL189" s="15" t="s">
        <v>98</v>
      </c>
      <c r="BM189" s="205" t="s">
        <v>545</v>
      </c>
    </row>
    <row r="190" spans="1:65" s="2" customFormat="1" ht="16.5" customHeight="1">
      <c r="A190" s="36"/>
      <c r="B190" s="37"/>
      <c r="C190" s="193" t="s">
        <v>546</v>
      </c>
      <c r="D190" s="193" t="s">
        <v>101</v>
      </c>
      <c r="E190" s="194" t="s">
        <v>547</v>
      </c>
      <c r="F190" s="195" t="s">
        <v>548</v>
      </c>
      <c r="G190" s="196" t="s">
        <v>104</v>
      </c>
      <c r="H190" s="197">
        <v>1</v>
      </c>
      <c r="I190" s="198"/>
      <c r="J190" s="199">
        <f>ROUND(I190*H190,2)</f>
        <v>0</v>
      </c>
      <c r="K190" s="195" t="s">
        <v>19</v>
      </c>
      <c r="L190" s="200"/>
      <c r="M190" s="201" t="s">
        <v>19</v>
      </c>
      <c r="N190" s="202" t="s">
        <v>39</v>
      </c>
      <c r="O190" s="82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105</v>
      </c>
      <c r="AT190" s="205" t="s">
        <v>101</v>
      </c>
      <c r="AU190" s="205" t="s">
        <v>75</v>
      </c>
      <c r="AY190" s="15" t="s">
        <v>99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5" t="s">
        <v>73</v>
      </c>
      <c r="BK190" s="206">
        <f>ROUND(I190*H190,2)</f>
        <v>0</v>
      </c>
      <c r="BL190" s="15" t="s">
        <v>98</v>
      </c>
      <c r="BM190" s="205" t="s">
        <v>549</v>
      </c>
    </row>
    <row r="191" spans="1:65" s="2" customFormat="1" ht="16.5" customHeight="1">
      <c r="A191" s="36"/>
      <c r="B191" s="37"/>
      <c r="C191" s="193" t="s">
        <v>550</v>
      </c>
      <c r="D191" s="193" t="s">
        <v>101</v>
      </c>
      <c r="E191" s="194" t="s">
        <v>551</v>
      </c>
      <c r="F191" s="195" t="s">
        <v>552</v>
      </c>
      <c r="G191" s="196" t="s">
        <v>104</v>
      </c>
      <c r="H191" s="197">
        <v>1</v>
      </c>
      <c r="I191" s="198"/>
      <c r="J191" s="199">
        <f>ROUND(I191*H191,2)</f>
        <v>0</v>
      </c>
      <c r="K191" s="195" t="s">
        <v>19</v>
      </c>
      <c r="L191" s="200"/>
      <c r="M191" s="201" t="s">
        <v>19</v>
      </c>
      <c r="N191" s="202" t="s">
        <v>39</v>
      </c>
      <c r="O191" s="82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5" t="s">
        <v>105</v>
      </c>
      <c r="AT191" s="205" t="s">
        <v>101</v>
      </c>
      <c r="AU191" s="205" t="s">
        <v>75</v>
      </c>
      <c r="AY191" s="15" t="s">
        <v>99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5" t="s">
        <v>73</v>
      </c>
      <c r="BK191" s="206">
        <f>ROUND(I191*H191,2)</f>
        <v>0</v>
      </c>
      <c r="BL191" s="15" t="s">
        <v>98</v>
      </c>
      <c r="BM191" s="205" t="s">
        <v>553</v>
      </c>
    </row>
    <row r="192" spans="1:65" s="2" customFormat="1" ht="16.5" customHeight="1">
      <c r="A192" s="36"/>
      <c r="B192" s="37"/>
      <c r="C192" s="193" t="s">
        <v>554</v>
      </c>
      <c r="D192" s="193" t="s">
        <v>101</v>
      </c>
      <c r="E192" s="194" t="s">
        <v>555</v>
      </c>
      <c r="F192" s="195" t="s">
        <v>556</v>
      </c>
      <c r="G192" s="196" t="s">
        <v>104</v>
      </c>
      <c r="H192" s="197">
        <v>1</v>
      </c>
      <c r="I192" s="198"/>
      <c r="J192" s="199">
        <f>ROUND(I192*H192,2)</f>
        <v>0</v>
      </c>
      <c r="K192" s="195" t="s">
        <v>19</v>
      </c>
      <c r="L192" s="200"/>
      <c r="M192" s="201" t="s">
        <v>19</v>
      </c>
      <c r="N192" s="202" t="s">
        <v>39</v>
      </c>
      <c r="O192" s="82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5" t="s">
        <v>105</v>
      </c>
      <c r="AT192" s="205" t="s">
        <v>101</v>
      </c>
      <c r="AU192" s="205" t="s">
        <v>75</v>
      </c>
      <c r="AY192" s="15" t="s">
        <v>99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5" t="s">
        <v>73</v>
      </c>
      <c r="BK192" s="206">
        <f>ROUND(I192*H192,2)</f>
        <v>0</v>
      </c>
      <c r="BL192" s="15" t="s">
        <v>98</v>
      </c>
      <c r="BM192" s="205" t="s">
        <v>557</v>
      </c>
    </row>
    <row r="193" spans="1:65" s="2" customFormat="1" ht="16.5" customHeight="1">
      <c r="A193" s="36"/>
      <c r="B193" s="37"/>
      <c r="C193" s="193" t="s">
        <v>558</v>
      </c>
      <c r="D193" s="193" t="s">
        <v>101</v>
      </c>
      <c r="E193" s="194" t="s">
        <v>559</v>
      </c>
      <c r="F193" s="195" t="s">
        <v>560</v>
      </c>
      <c r="G193" s="196" t="s">
        <v>104</v>
      </c>
      <c r="H193" s="197">
        <v>1</v>
      </c>
      <c r="I193" s="198"/>
      <c r="J193" s="199">
        <f>ROUND(I193*H193,2)</f>
        <v>0</v>
      </c>
      <c r="K193" s="195" t="s">
        <v>19</v>
      </c>
      <c r="L193" s="200"/>
      <c r="M193" s="201" t="s">
        <v>19</v>
      </c>
      <c r="N193" s="202" t="s">
        <v>39</v>
      </c>
      <c r="O193" s="82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105</v>
      </c>
      <c r="AT193" s="205" t="s">
        <v>101</v>
      </c>
      <c r="AU193" s="205" t="s">
        <v>75</v>
      </c>
      <c r="AY193" s="15" t="s">
        <v>99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5" t="s">
        <v>73</v>
      </c>
      <c r="BK193" s="206">
        <f>ROUND(I193*H193,2)</f>
        <v>0</v>
      </c>
      <c r="BL193" s="15" t="s">
        <v>98</v>
      </c>
      <c r="BM193" s="205" t="s">
        <v>561</v>
      </c>
    </row>
    <row r="194" spans="1:65" s="2" customFormat="1" ht="16.5" customHeight="1">
      <c r="A194" s="36"/>
      <c r="B194" s="37"/>
      <c r="C194" s="193" t="s">
        <v>562</v>
      </c>
      <c r="D194" s="193" t="s">
        <v>101</v>
      </c>
      <c r="E194" s="194" t="s">
        <v>563</v>
      </c>
      <c r="F194" s="195" t="s">
        <v>564</v>
      </c>
      <c r="G194" s="196" t="s">
        <v>104</v>
      </c>
      <c r="H194" s="197">
        <v>1</v>
      </c>
      <c r="I194" s="198"/>
      <c r="J194" s="199">
        <f>ROUND(I194*H194,2)</f>
        <v>0</v>
      </c>
      <c r="K194" s="195" t="s">
        <v>19</v>
      </c>
      <c r="L194" s="200"/>
      <c r="M194" s="201" t="s">
        <v>19</v>
      </c>
      <c r="N194" s="202" t="s">
        <v>39</v>
      </c>
      <c r="O194" s="82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105</v>
      </c>
      <c r="AT194" s="205" t="s">
        <v>101</v>
      </c>
      <c r="AU194" s="205" t="s">
        <v>75</v>
      </c>
      <c r="AY194" s="15" t="s">
        <v>99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5" t="s">
        <v>73</v>
      </c>
      <c r="BK194" s="206">
        <f>ROUND(I194*H194,2)</f>
        <v>0</v>
      </c>
      <c r="BL194" s="15" t="s">
        <v>98</v>
      </c>
      <c r="BM194" s="205" t="s">
        <v>565</v>
      </c>
    </row>
    <row r="195" spans="1:65" s="2" customFormat="1" ht="16.5" customHeight="1">
      <c r="A195" s="36"/>
      <c r="B195" s="37"/>
      <c r="C195" s="193" t="s">
        <v>566</v>
      </c>
      <c r="D195" s="193" t="s">
        <v>101</v>
      </c>
      <c r="E195" s="194" t="s">
        <v>567</v>
      </c>
      <c r="F195" s="195" t="s">
        <v>568</v>
      </c>
      <c r="G195" s="196" t="s">
        <v>104</v>
      </c>
      <c r="H195" s="197">
        <v>1</v>
      </c>
      <c r="I195" s="198"/>
      <c r="J195" s="199">
        <f>ROUND(I195*H195,2)</f>
        <v>0</v>
      </c>
      <c r="K195" s="195" t="s">
        <v>19</v>
      </c>
      <c r="L195" s="200"/>
      <c r="M195" s="201" t="s">
        <v>19</v>
      </c>
      <c r="N195" s="202" t="s">
        <v>39</v>
      </c>
      <c r="O195" s="82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5" t="s">
        <v>105</v>
      </c>
      <c r="AT195" s="205" t="s">
        <v>101</v>
      </c>
      <c r="AU195" s="205" t="s">
        <v>75</v>
      </c>
      <c r="AY195" s="15" t="s">
        <v>99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5" t="s">
        <v>73</v>
      </c>
      <c r="BK195" s="206">
        <f>ROUND(I195*H195,2)</f>
        <v>0</v>
      </c>
      <c r="BL195" s="15" t="s">
        <v>98</v>
      </c>
      <c r="BM195" s="205" t="s">
        <v>569</v>
      </c>
    </row>
    <row r="196" spans="1:65" s="2" customFormat="1" ht="16.5" customHeight="1">
      <c r="A196" s="36"/>
      <c r="B196" s="37"/>
      <c r="C196" s="193" t="s">
        <v>570</v>
      </c>
      <c r="D196" s="193" t="s">
        <v>101</v>
      </c>
      <c r="E196" s="194" t="s">
        <v>571</v>
      </c>
      <c r="F196" s="195" t="s">
        <v>572</v>
      </c>
      <c r="G196" s="196" t="s">
        <v>104</v>
      </c>
      <c r="H196" s="197">
        <v>1</v>
      </c>
      <c r="I196" s="198"/>
      <c r="J196" s="199">
        <f>ROUND(I196*H196,2)</f>
        <v>0</v>
      </c>
      <c r="K196" s="195" t="s">
        <v>19</v>
      </c>
      <c r="L196" s="200"/>
      <c r="M196" s="201" t="s">
        <v>19</v>
      </c>
      <c r="N196" s="202" t="s">
        <v>39</v>
      </c>
      <c r="O196" s="82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5" t="s">
        <v>105</v>
      </c>
      <c r="AT196" s="205" t="s">
        <v>101</v>
      </c>
      <c r="AU196" s="205" t="s">
        <v>75</v>
      </c>
      <c r="AY196" s="15" t="s">
        <v>99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5" t="s">
        <v>73</v>
      </c>
      <c r="BK196" s="206">
        <f>ROUND(I196*H196,2)</f>
        <v>0</v>
      </c>
      <c r="BL196" s="15" t="s">
        <v>98</v>
      </c>
      <c r="BM196" s="205" t="s">
        <v>573</v>
      </c>
    </row>
    <row r="197" spans="1:65" s="2" customFormat="1" ht="16.5" customHeight="1">
      <c r="A197" s="36"/>
      <c r="B197" s="37"/>
      <c r="C197" s="193" t="s">
        <v>574</v>
      </c>
      <c r="D197" s="193" t="s">
        <v>101</v>
      </c>
      <c r="E197" s="194" t="s">
        <v>575</v>
      </c>
      <c r="F197" s="195" t="s">
        <v>576</v>
      </c>
      <c r="G197" s="196" t="s">
        <v>104</v>
      </c>
      <c r="H197" s="197">
        <v>1</v>
      </c>
      <c r="I197" s="198"/>
      <c r="J197" s="199">
        <f>ROUND(I197*H197,2)</f>
        <v>0</v>
      </c>
      <c r="K197" s="195" t="s">
        <v>19</v>
      </c>
      <c r="L197" s="200"/>
      <c r="M197" s="201" t="s">
        <v>19</v>
      </c>
      <c r="N197" s="202" t="s">
        <v>39</v>
      </c>
      <c r="O197" s="82"/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5" t="s">
        <v>105</v>
      </c>
      <c r="AT197" s="205" t="s">
        <v>101</v>
      </c>
      <c r="AU197" s="205" t="s">
        <v>75</v>
      </c>
      <c r="AY197" s="15" t="s">
        <v>99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5" t="s">
        <v>73</v>
      </c>
      <c r="BK197" s="206">
        <f>ROUND(I197*H197,2)</f>
        <v>0</v>
      </c>
      <c r="BL197" s="15" t="s">
        <v>98</v>
      </c>
      <c r="BM197" s="205" t="s">
        <v>577</v>
      </c>
    </row>
    <row r="198" spans="1:65" s="2" customFormat="1" ht="16.5" customHeight="1">
      <c r="A198" s="36"/>
      <c r="B198" s="37"/>
      <c r="C198" s="193" t="s">
        <v>578</v>
      </c>
      <c r="D198" s="193" t="s">
        <v>101</v>
      </c>
      <c r="E198" s="194" t="s">
        <v>579</v>
      </c>
      <c r="F198" s="195" t="s">
        <v>580</v>
      </c>
      <c r="G198" s="196" t="s">
        <v>104</v>
      </c>
      <c r="H198" s="197">
        <v>1</v>
      </c>
      <c r="I198" s="198"/>
      <c r="J198" s="199">
        <f>ROUND(I198*H198,2)</f>
        <v>0</v>
      </c>
      <c r="K198" s="195" t="s">
        <v>19</v>
      </c>
      <c r="L198" s="200"/>
      <c r="M198" s="201" t="s">
        <v>19</v>
      </c>
      <c r="N198" s="202" t="s">
        <v>39</v>
      </c>
      <c r="O198" s="82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5" t="s">
        <v>105</v>
      </c>
      <c r="AT198" s="205" t="s">
        <v>101</v>
      </c>
      <c r="AU198" s="205" t="s">
        <v>75</v>
      </c>
      <c r="AY198" s="15" t="s">
        <v>99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5" t="s">
        <v>73</v>
      </c>
      <c r="BK198" s="206">
        <f>ROUND(I198*H198,2)</f>
        <v>0</v>
      </c>
      <c r="BL198" s="15" t="s">
        <v>98</v>
      </c>
      <c r="BM198" s="205" t="s">
        <v>581</v>
      </c>
    </row>
    <row r="199" spans="1:65" s="2" customFormat="1" ht="16.5" customHeight="1">
      <c r="A199" s="36"/>
      <c r="B199" s="37"/>
      <c r="C199" s="193" t="s">
        <v>582</v>
      </c>
      <c r="D199" s="193" t="s">
        <v>101</v>
      </c>
      <c r="E199" s="194" t="s">
        <v>583</v>
      </c>
      <c r="F199" s="195" t="s">
        <v>584</v>
      </c>
      <c r="G199" s="196" t="s">
        <v>104</v>
      </c>
      <c r="H199" s="197">
        <v>1</v>
      </c>
      <c r="I199" s="198"/>
      <c r="J199" s="199">
        <f>ROUND(I199*H199,2)</f>
        <v>0</v>
      </c>
      <c r="K199" s="195" t="s">
        <v>19</v>
      </c>
      <c r="L199" s="200"/>
      <c r="M199" s="201" t="s">
        <v>19</v>
      </c>
      <c r="N199" s="202" t="s">
        <v>39</v>
      </c>
      <c r="O199" s="82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5" t="s">
        <v>105</v>
      </c>
      <c r="AT199" s="205" t="s">
        <v>101</v>
      </c>
      <c r="AU199" s="205" t="s">
        <v>75</v>
      </c>
      <c r="AY199" s="15" t="s">
        <v>99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5" t="s">
        <v>73</v>
      </c>
      <c r="BK199" s="206">
        <f>ROUND(I199*H199,2)</f>
        <v>0</v>
      </c>
      <c r="BL199" s="15" t="s">
        <v>98</v>
      </c>
      <c r="BM199" s="205" t="s">
        <v>585</v>
      </c>
    </row>
    <row r="200" spans="1:65" s="2" customFormat="1" ht="16.5" customHeight="1">
      <c r="A200" s="36"/>
      <c r="B200" s="37"/>
      <c r="C200" s="193" t="s">
        <v>586</v>
      </c>
      <c r="D200" s="193" t="s">
        <v>101</v>
      </c>
      <c r="E200" s="194" t="s">
        <v>587</v>
      </c>
      <c r="F200" s="195" t="s">
        <v>588</v>
      </c>
      <c r="G200" s="196" t="s">
        <v>104</v>
      </c>
      <c r="H200" s="197">
        <v>1</v>
      </c>
      <c r="I200" s="198"/>
      <c r="J200" s="199">
        <f>ROUND(I200*H200,2)</f>
        <v>0</v>
      </c>
      <c r="K200" s="195" t="s">
        <v>19</v>
      </c>
      <c r="L200" s="200"/>
      <c r="M200" s="201" t="s">
        <v>19</v>
      </c>
      <c r="N200" s="202" t="s">
        <v>39</v>
      </c>
      <c r="O200" s="82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5" t="s">
        <v>105</v>
      </c>
      <c r="AT200" s="205" t="s">
        <v>101</v>
      </c>
      <c r="AU200" s="205" t="s">
        <v>75</v>
      </c>
      <c r="AY200" s="15" t="s">
        <v>99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5" t="s">
        <v>73</v>
      </c>
      <c r="BK200" s="206">
        <f>ROUND(I200*H200,2)</f>
        <v>0</v>
      </c>
      <c r="BL200" s="15" t="s">
        <v>98</v>
      </c>
      <c r="BM200" s="205" t="s">
        <v>589</v>
      </c>
    </row>
    <row r="201" spans="1:65" s="2" customFormat="1" ht="16.5" customHeight="1">
      <c r="A201" s="36"/>
      <c r="B201" s="37"/>
      <c r="C201" s="193" t="s">
        <v>590</v>
      </c>
      <c r="D201" s="193" t="s">
        <v>101</v>
      </c>
      <c r="E201" s="194" t="s">
        <v>591</v>
      </c>
      <c r="F201" s="195" t="s">
        <v>592</v>
      </c>
      <c r="G201" s="196" t="s">
        <v>104</v>
      </c>
      <c r="H201" s="197">
        <v>1</v>
      </c>
      <c r="I201" s="198"/>
      <c r="J201" s="199">
        <f>ROUND(I201*H201,2)</f>
        <v>0</v>
      </c>
      <c r="K201" s="195" t="s">
        <v>19</v>
      </c>
      <c r="L201" s="200"/>
      <c r="M201" s="201" t="s">
        <v>19</v>
      </c>
      <c r="N201" s="202" t="s">
        <v>39</v>
      </c>
      <c r="O201" s="82"/>
      <c r="P201" s="203">
        <f>O201*H201</f>
        <v>0</v>
      </c>
      <c r="Q201" s="203">
        <v>0</v>
      </c>
      <c r="R201" s="203">
        <f>Q201*H201</f>
        <v>0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105</v>
      </c>
      <c r="AT201" s="205" t="s">
        <v>101</v>
      </c>
      <c r="AU201" s="205" t="s">
        <v>75</v>
      </c>
      <c r="AY201" s="15" t="s">
        <v>99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5" t="s">
        <v>73</v>
      </c>
      <c r="BK201" s="206">
        <f>ROUND(I201*H201,2)</f>
        <v>0</v>
      </c>
      <c r="BL201" s="15" t="s">
        <v>98</v>
      </c>
      <c r="BM201" s="205" t="s">
        <v>593</v>
      </c>
    </row>
    <row r="202" spans="1:65" s="2" customFormat="1" ht="16.5" customHeight="1">
      <c r="A202" s="36"/>
      <c r="B202" s="37"/>
      <c r="C202" s="193" t="s">
        <v>594</v>
      </c>
      <c r="D202" s="193" t="s">
        <v>101</v>
      </c>
      <c r="E202" s="194" t="s">
        <v>595</v>
      </c>
      <c r="F202" s="195" t="s">
        <v>596</v>
      </c>
      <c r="G202" s="196" t="s">
        <v>104</v>
      </c>
      <c r="H202" s="197">
        <v>28</v>
      </c>
      <c r="I202" s="198"/>
      <c r="J202" s="199">
        <f>ROUND(I202*H202,2)</f>
        <v>0</v>
      </c>
      <c r="K202" s="195" t="s">
        <v>19</v>
      </c>
      <c r="L202" s="200"/>
      <c r="M202" s="201" t="s">
        <v>19</v>
      </c>
      <c r="N202" s="202" t="s">
        <v>39</v>
      </c>
      <c r="O202" s="82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5" t="s">
        <v>105</v>
      </c>
      <c r="AT202" s="205" t="s">
        <v>101</v>
      </c>
      <c r="AU202" s="205" t="s">
        <v>75</v>
      </c>
      <c r="AY202" s="15" t="s">
        <v>99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5" t="s">
        <v>73</v>
      </c>
      <c r="BK202" s="206">
        <f>ROUND(I202*H202,2)</f>
        <v>0</v>
      </c>
      <c r="BL202" s="15" t="s">
        <v>98</v>
      </c>
      <c r="BM202" s="205" t="s">
        <v>597</v>
      </c>
    </row>
    <row r="203" spans="1:65" s="2" customFormat="1" ht="16.5" customHeight="1">
      <c r="A203" s="36"/>
      <c r="B203" s="37"/>
      <c r="C203" s="193" t="s">
        <v>598</v>
      </c>
      <c r="D203" s="193" t="s">
        <v>101</v>
      </c>
      <c r="E203" s="194" t="s">
        <v>599</v>
      </c>
      <c r="F203" s="195" t="s">
        <v>600</v>
      </c>
      <c r="G203" s="196" t="s">
        <v>104</v>
      </c>
      <c r="H203" s="197">
        <v>9</v>
      </c>
      <c r="I203" s="198"/>
      <c r="J203" s="199">
        <f>ROUND(I203*H203,2)</f>
        <v>0</v>
      </c>
      <c r="K203" s="195" t="s">
        <v>19</v>
      </c>
      <c r="L203" s="200"/>
      <c r="M203" s="201" t="s">
        <v>19</v>
      </c>
      <c r="N203" s="202" t="s">
        <v>39</v>
      </c>
      <c r="O203" s="82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5" t="s">
        <v>105</v>
      </c>
      <c r="AT203" s="205" t="s">
        <v>101</v>
      </c>
      <c r="AU203" s="205" t="s">
        <v>75</v>
      </c>
      <c r="AY203" s="15" t="s">
        <v>99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5" t="s">
        <v>73</v>
      </c>
      <c r="BK203" s="206">
        <f>ROUND(I203*H203,2)</f>
        <v>0</v>
      </c>
      <c r="BL203" s="15" t="s">
        <v>98</v>
      </c>
      <c r="BM203" s="205" t="s">
        <v>601</v>
      </c>
    </row>
    <row r="204" spans="1:65" s="2" customFormat="1" ht="16.5" customHeight="1">
      <c r="A204" s="36"/>
      <c r="B204" s="37"/>
      <c r="C204" s="193" t="s">
        <v>602</v>
      </c>
      <c r="D204" s="193" t="s">
        <v>101</v>
      </c>
      <c r="E204" s="194" t="s">
        <v>603</v>
      </c>
      <c r="F204" s="195" t="s">
        <v>604</v>
      </c>
      <c r="G204" s="196" t="s">
        <v>104</v>
      </c>
      <c r="H204" s="197">
        <v>1</v>
      </c>
      <c r="I204" s="198"/>
      <c r="J204" s="199">
        <f>ROUND(I204*H204,2)</f>
        <v>0</v>
      </c>
      <c r="K204" s="195" t="s">
        <v>19</v>
      </c>
      <c r="L204" s="200"/>
      <c r="M204" s="201" t="s">
        <v>19</v>
      </c>
      <c r="N204" s="202" t="s">
        <v>39</v>
      </c>
      <c r="O204" s="82"/>
      <c r="P204" s="203">
        <f>O204*H204</f>
        <v>0</v>
      </c>
      <c r="Q204" s="203">
        <v>0</v>
      </c>
      <c r="R204" s="203">
        <f>Q204*H204</f>
        <v>0</v>
      </c>
      <c r="S204" s="203">
        <v>0</v>
      </c>
      <c r="T204" s="204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5" t="s">
        <v>105</v>
      </c>
      <c r="AT204" s="205" t="s">
        <v>101</v>
      </c>
      <c r="AU204" s="205" t="s">
        <v>75</v>
      </c>
      <c r="AY204" s="15" t="s">
        <v>99</v>
      </c>
      <c r="BE204" s="206">
        <f>IF(N204="základní",J204,0)</f>
        <v>0</v>
      </c>
      <c r="BF204" s="206">
        <f>IF(N204="snížená",J204,0)</f>
        <v>0</v>
      </c>
      <c r="BG204" s="206">
        <f>IF(N204="zákl. přenesená",J204,0)</f>
        <v>0</v>
      </c>
      <c r="BH204" s="206">
        <f>IF(N204="sníž. přenesená",J204,0)</f>
        <v>0</v>
      </c>
      <c r="BI204" s="206">
        <f>IF(N204="nulová",J204,0)</f>
        <v>0</v>
      </c>
      <c r="BJ204" s="15" t="s">
        <v>73</v>
      </c>
      <c r="BK204" s="206">
        <f>ROUND(I204*H204,2)</f>
        <v>0</v>
      </c>
      <c r="BL204" s="15" t="s">
        <v>98</v>
      </c>
      <c r="BM204" s="205" t="s">
        <v>605</v>
      </c>
    </row>
    <row r="205" spans="1:65" s="2" customFormat="1" ht="16.5" customHeight="1">
      <c r="A205" s="36"/>
      <c r="B205" s="37"/>
      <c r="C205" s="193" t="s">
        <v>606</v>
      </c>
      <c r="D205" s="193" t="s">
        <v>101</v>
      </c>
      <c r="E205" s="194" t="s">
        <v>607</v>
      </c>
      <c r="F205" s="195" t="s">
        <v>608</v>
      </c>
      <c r="G205" s="196" t="s">
        <v>104</v>
      </c>
      <c r="H205" s="197">
        <v>9</v>
      </c>
      <c r="I205" s="198"/>
      <c r="J205" s="199">
        <f>ROUND(I205*H205,2)</f>
        <v>0</v>
      </c>
      <c r="K205" s="195" t="s">
        <v>19</v>
      </c>
      <c r="L205" s="200"/>
      <c r="M205" s="201" t="s">
        <v>19</v>
      </c>
      <c r="N205" s="202" t="s">
        <v>39</v>
      </c>
      <c r="O205" s="82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105</v>
      </c>
      <c r="AT205" s="205" t="s">
        <v>101</v>
      </c>
      <c r="AU205" s="205" t="s">
        <v>75</v>
      </c>
      <c r="AY205" s="15" t="s">
        <v>99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5" t="s">
        <v>73</v>
      </c>
      <c r="BK205" s="206">
        <f>ROUND(I205*H205,2)</f>
        <v>0</v>
      </c>
      <c r="BL205" s="15" t="s">
        <v>98</v>
      </c>
      <c r="BM205" s="205" t="s">
        <v>609</v>
      </c>
    </row>
    <row r="206" spans="1:65" s="2" customFormat="1" ht="16.5" customHeight="1">
      <c r="A206" s="36"/>
      <c r="B206" s="37"/>
      <c r="C206" s="193" t="s">
        <v>610</v>
      </c>
      <c r="D206" s="193" t="s">
        <v>101</v>
      </c>
      <c r="E206" s="194" t="s">
        <v>611</v>
      </c>
      <c r="F206" s="195" t="s">
        <v>612</v>
      </c>
      <c r="G206" s="196" t="s">
        <v>104</v>
      </c>
      <c r="H206" s="197">
        <v>1</v>
      </c>
      <c r="I206" s="198"/>
      <c r="J206" s="199">
        <f>ROUND(I206*H206,2)</f>
        <v>0</v>
      </c>
      <c r="K206" s="195" t="s">
        <v>19</v>
      </c>
      <c r="L206" s="200"/>
      <c r="M206" s="209" t="s">
        <v>19</v>
      </c>
      <c r="N206" s="210" t="s">
        <v>39</v>
      </c>
      <c r="O206" s="211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105</v>
      </c>
      <c r="AT206" s="205" t="s">
        <v>101</v>
      </c>
      <c r="AU206" s="205" t="s">
        <v>75</v>
      </c>
      <c r="AY206" s="15" t="s">
        <v>99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5" t="s">
        <v>73</v>
      </c>
      <c r="BK206" s="206">
        <f>ROUND(I206*H206,2)</f>
        <v>0</v>
      </c>
      <c r="BL206" s="15" t="s">
        <v>98</v>
      </c>
      <c r="BM206" s="205" t="s">
        <v>613</v>
      </c>
    </row>
    <row r="207" spans="1:31" s="2" customFormat="1" ht="6.95" customHeight="1">
      <c r="A207" s="36"/>
      <c r="B207" s="57"/>
      <c r="C207" s="58"/>
      <c r="D207" s="58"/>
      <c r="E207" s="58"/>
      <c r="F207" s="58"/>
      <c r="G207" s="58"/>
      <c r="H207" s="58"/>
      <c r="I207" s="58"/>
      <c r="J207" s="58"/>
      <c r="K207" s="58"/>
      <c r="L207" s="42"/>
      <c r="M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</sheetData>
  <sheetProtection password="CC35" sheet="1" objects="1" scenarios="1" formatColumns="0" formatRows="0" autoFilter="0"/>
  <autoFilter ref="C74:K206"/>
  <mergeCells count="6">
    <mergeCell ref="E7:H7"/>
    <mergeCell ref="E16:H16"/>
    <mergeCell ref="E25:H25"/>
    <mergeCell ref="E46:H46"/>
    <mergeCell ref="E67:H6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4" customWidth="1"/>
    <col min="2" max="2" width="1.7109375" style="214" customWidth="1"/>
    <col min="3" max="4" width="5.00390625" style="214" customWidth="1"/>
    <col min="5" max="5" width="11.7109375" style="214" customWidth="1"/>
    <col min="6" max="6" width="9.140625" style="214" customWidth="1"/>
    <col min="7" max="7" width="5.00390625" style="214" customWidth="1"/>
    <col min="8" max="8" width="77.8515625" style="214" customWidth="1"/>
    <col min="9" max="10" width="20.00390625" style="214" customWidth="1"/>
    <col min="11" max="11" width="1.7109375" style="214" customWidth="1"/>
  </cols>
  <sheetData>
    <row r="1" s="1" customFormat="1" ht="37.5" customHeight="1"/>
    <row r="2" spans="2:11" s="1" customFormat="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3" customFormat="1" ht="45" customHeight="1">
      <c r="B3" s="218"/>
      <c r="C3" s="219" t="s">
        <v>614</v>
      </c>
      <c r="D3" s="219"/>
      <c r="E3" s="219"/>
      <c r="F3" s="219"/>
      <c r="G3" s="219"/>
      <c r="H3" s="219"/>
      <c r="I3" s="219"/>
      <c r="J3" s="219"/>
      <c r="K3" s="220"/>
    </row>
    <row r="4" spans="2:11" s="1" customFormat="1" ht="25.5" customHeight="1">
      <c r="B4" s="221"/>
      <c r="C4" s="222" t="s">
        <v>615</v>
      </c>
      <c r="D4" s="222"/>
      <c r="E4" s="222"/>
      <c r="F4" s="222"/>
      <c r="G4" s="222"/>
      <c r="H4" s="222"/>
      <c r="I4" s="222"/>
      <c r="J4" s="222"/>
      <c r="K4" s="223"/>
    </row>
    <row r="5" spans="2:11" s="1" customFormat="1" ht="5.25" customHeight="1">
      <c r="B5" s="221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1"/>
      <c r="C6" s="225" t="s">
        <v>616</v>
      </c>
      <c r="D6" s="225"/>
      <c r="E6" s="225"/>
      <c r="F6" s="225"/>
      <c r="G6" s="225"/>
      <c r="H6" s="225"/>
      <c r="I6" s="225"/>
      <c r="J6" s="225"/>
      <c r="K6" s="223"/>
    </row>
    <row r="7" spans="2:11" s="1" customFormat="1" ht="15" customHeight="1">
      <c r="B7" s="226"/>
      <c r="C7" s="225" t="s">
        <v>617</v>
      </c>
      <c r="D7" s="225"/>
      <c r="E7" s="225"/>
      <c r="F7" s="225"/>
      <c r="G7" s="225"/>
      <c r="H7" s="225"/>
      <c r="I7" s="225"/>
      <c r="J7" s="225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225" t="s">
        <v>618</v>
      </c>
      <c r="D9" s="225"/>
      <c r="E9" s="225"/>
      <c r="F9" s="225"/>
      <c r="G9" s="225"/>
      <c r="H9" s="225"/>
      <c r="I9" s="225"/>
      <c r="J9" s="225"/>
      <c r="K9" s="223"/>
    </row>
    <row r="10" spans="2:11" s="1" customFormat="1" ht="15" customHeight="1">
      <c r="B10" s="226"/>
      <c r="C10" s="225"/>
      <c r="D10" s="225" t="s">
        <v>619</v>
      </c>
      <c r="E10" s="225"/>
      <c r="F10" s="225"/>
      <c r="G10" s="225"/>
      <c r="H10" s="225"/>
      <c r="I10" s="225"/>
      <c r="J10" s="225"/>
      <c r="K10" s="223"/>
    </row>
    <row r="11" spans="2:11" s="1" customFormat="1" ht="15" customHeight="1">
      <c r="B11" s="226"/>
      <c r="C11" s="227"/>
      <c r="D11" s="225" t="s">
        <v>620</v>
      </c>
      <c r="E11" s="225"/>
      <c r="F11" s="225"/>
      <c r="G11" s="225"/>
      <c r="H11" s="225"/>
      <c r="I11" s="225"/>
      <c r="J11" s="225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621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225" t="s">
        <v>622</v>
      </c>
      <c r="E15" s="225"/>
      <c r="F15" s="225"/>
      <c r="G15" s="225"/>
      <c r="H15" s="225"/>
      <c r="I15" s="225"/>
      <c r="J15" s="225"/>
      <c r="K15" s="223"/>
    </row>
    <row r="16" spans="2:11" s="1" customFormat="1" ht="15" customHeight="1">
      <c r="B16" s="226"/>
      <c r="C16" s="227"/>
      <c r="D16" s="225" t="s">
        <v>623</v>
      </c>
      <c r="E16" s="225"/>
      <c r="F16" s="225"/>
      <c r="G16" s="225"/>
      <c r="H16" s="225"/>
      <c r="I16" s="225"/>
      <c r="J16" s="225"/>
      <c r="K16" s="223"/>
    </row>
    <row r="17" spans="2:11" s="1" customFormat="1" ht="15" customHeight="1">
      <c r="B17" s="226"/>
      <c r="C17" s="227"/>
      <c r="D17" s="225" t="s">
        <v>624</v>
      </c>
      <c r="E17" s="225"/>
      <c r="F17" s="225"/>
      <c r="G17" s="225"/>
      <c r="H17" s="225"/>
      <c r="I17" s="225"/>
      <c r="J17" s="225"/>
      <c r="K17" s="223"/>
    </row>
    <row r="18" spans="2:11" s="1" customFormat="1" ht="15" customHeight="1">
      <c r="B18" s="226"/>
      <c r="C18" s="227"/>
      <c r="D18" s="227"/>
      <c r="E18" s="229" t="s">
        <v>72</v>
      </c>
      <c r="F18" s="225" t="s">
        <v>625</v>
      </c>
      <c r="G18" s="225"/>
      <c r="H18" s="225"/>
      <c r="I18" s="225"/>
      <c r="J18" s="225"/>
      <c r="K18" s="223"/>
    </row>
    <row r="19" spans="2:11" s="1" customFormat="1" ht="15" customHeight="1">
      <c r="B19" s="226"/>
      <c r="C19" s="227"/>
      <c r="D19" s="227"/>
      <c r="E19" s="229" t="s">
        <v>626</v>
      </c>
      <c r="F19" s="225" t="s">
        <v>627</v>
      </c>
      <c r="G19" s="225"/>
      <c r="H19" s="225"/>
      <c r="I19" s="225"/>
      <c r="J19" s="225"/>
      <c r="K19" s="223"/>
    </row>
    <row r="20" spans="2:11" s="1" customFormat="1" ht="15" customHeight="1">
      <c r="B20" s="226"/>
      <c r="C20" s="227"/>
      <c r="D20" s="227"/>
      <c r="E20" s="229" t="s">
        <v>628</v>
      </c>
      <c r="F20" s="225" t="s">
        <v>629</v>
      </c>
      <c r="G20" s="225"/>
      <c r="H20" s="225"/>
      <c r="I20" s="225"/>
      <c r="J20" s="225"/>
      <c r="K20" s="223"/>
    </row>
    <row r="21" spans="2:11" s="1" customFormat="1" ht="15" customHeight="1">
      <c r="B21" s="226"/>
      <c r="C21" s="227"/>
      <c r="D21" s="227"/>
      <c r="E21" s="229" t="s">
        <v>630</v>
      </c>
      <c r="F21" s="225" t="s">
        <v>631</v>
      </c>
      <c r="G21" s="225"/>
      <c r="H21" s="225"/>
      <c r="I21" s="225"/>
      <c r="J21" s="225"/>
      <c r="K21" s="223"/>
    </row>
    <row r="22" spans="2:11" s="1" customFormat="1" ht="15" customHeight="1">
      <c r="B22" s="226"/>
      <c r="C22" s="227"/>
      <c r="D22" s="227"/>
      <c r="E22" s="229" t="s">
        <v>96</v>
      </c>
      <c r="F22" s="225" t="s">
        <v>97</v>
      </c>
      <c r="G22" s="225"/>
      <c r="H22" s="225"/>
      <c r="I22" s="225"/>
      <c r="J22" s="225"/>
      <c r="K22" s="223"/>
    </row>
    <row r="23" spans="2:11" s="1" customFormat="1" ht="15" customHeight="1">
      <c r="B23" s="226"/>
      <c r="C23" s="227"/>
      <c r="D23" s="227"/>
      <c r="E23" s="229" t="s">
        <v>632</v>
      </c>
      <c r="F23" s="225" t="s">
        <v>633</v>
      </c>
      <c r="G23" s="225"/>
      <c r="H23" s="225"/>
      <c r="I23" s="225"/>
      <c r="J23" s="225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225" t="s">
        <v>634</v>
      </c>
      <c r="D25" s="225"/>
      <c r="E25" s="225"/>
      <c r="F25" s="225"/>
      <c r="G25" s="225"/>
      <c r="H25" s="225"/>
      <c r="I25" s="225"/>
      <c r="J25" s="225"/>
      <c r="K25" s="223"/>
    </row>
    <row r="26" spans="2:11" s="1" customFormat="1" ht="15" customHeight="1">
      <c r="B26" s="226"/>
      <c r="C26" s="225" t="s">
        <v>635</v>
      </c>
      <c r="D26" s="225"/>
      <c r="E26" s="225"/>
      <c r="F26" s="225"/>
      <c r="G26" s="225"/>
      <c r="H26" s="225"/>
      <c r="I26" s="225"/>
      <c r="J26" s="225"/>
      <c r="K26" s="223"/>
    </row>
    <row r="27" spans="2:11" s="1" customFormat="1" ht="15" customHeight="1">
      <c r="B27" s="226"/>
      <c r="C27" s="225"/>
      <c r="D27" s="225" t="s">
        <v>636</v>
      </c>
      <c r="E27" s="225"/>
      <c r="F27" s="225"/>
      <c r="G27" s="225"/>
      <c r="H27" s="225"/>
      <c r="I27" s="225"/>
      <c r="J27" s="225"/>
      <c r="K27" s="223"/>
    </row>
    <row r="28" spans="2:11" s="1" customFormat="1" ht="15" customHeight="1">
      <c r="B28" s="226"/>
      <c r="C28" s="227"/>
      <c r="D28" s="225" t="s">
        <v>637</v>
      </c>
      <c r="E28" s="225"/>
      <c r="F28" s="225"/>
      <c r="G28" s="225"/>
      <c r="H28" s="225"/>
      <c r="I28" s="225"/>
      <c r="J28" s="225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225" t="s">
        <v>638</v>
      </c>
      <c r="E30" s="225"/>
      <c r="F30" s="225"/>
      <c r="G30" s="225"/>
      <c r="H30" s="225"/>
      <c r="I30" s="225"/>
      <c r="J30" s="225"/>
      <c r="K30" s="223"/>
    </row>
    <row r="31" spans="2:11" s="1" customFormat="1" ht="15" customHeight="1">
      <c r="B31" s="226"/>
      <c r="C31" s="227"/>
      <c r="D31" s="225" t="s">
        <v>639</v>
      </c>
      <c r="E31" s="225"/>
      <c r="F31" s="225"/>
      <c r="G31" s="225"/>
      <c r="H31" s="225"/>
      <c r="I31" s="225"/>
      <c r="J31" s="225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225" t="s">
        <v>640</v>
      </c>
      <c r="E33" s="225"/>
      <c r="F33" s="225"/>
      <c r="G33" s="225"/>
      <c r="H33" s="225"/>
      <c r="I33" s="225"/>
      <c r="J33" s="225"/>
      <c r="K33" s="223"/>
    </row>
    <row r="34" spans="2:11" s="1" customFormat="1" ht="15" customHeight="1">
      <c r="B34" s="226"/>
      <c r="C34" s="227"/>
      <c r="D34" s="225" t="s">
        <v>641</v>
      </c>
      <c r="E34" s="225"/>
      <c r="F34" s="225"/>
      <c r="G34" s="225"/>
      <c r="H34" s="225"/>
      <c r="I34" s="225"/>
      <c r="J34" s="225"/>
      <c r="K34" s="223"/>
    </row>
    <row r="35" spans="2:11" s="1" customFormat="1" ht="15" customHeight="1">
      <c r="B35" s="226"/>
      <c r="C35" s="227"/>
      <c r="D35" s="225" t="s">
        <v>642</v>
      </c>
      <c r="E35" s="225"/>
      <c r="F35" s="225"/>
      <c r="G35" s="225"/>
      <c r="H35" s="225"/>
      <c r="I35" s="225"/>
      <c r="J35" s="225"/>
      <c r="K35" s="223"/>
    </row>
    <row r="36" spans="2:11" s="1" customFormat="1" ht="15" customHeight="1">
      <c r="B36" s="226"/>
      <c r="C36" s="227"/>
      <c r="D36" s="225"/>
      <c r="E36" s="228" t="s">
        <v>84</v>
      </c>
      <c r="F36" s="225"/>
      <c r="G36" s="225" t="s">
        <v>643</v>
      </c>
      <c r="H36" s="225"/>
      <c r="I36" s="225"/>
      <c r="J36" s="225"/>
      <c r="K36" s="223"/>
    </row>
    <row r="37" spans="2:11" s="1" customFormat="1" ht="30.75" customHeight="1">
      <c r="B37" s="226"/>
      <c r="C37" s="227"/>
      <c r="D37" s="225"/>
      <c r="E37" s="228" t="s">
        <v>644</v>
      </c>
      <c r="F37" s="225"/>
      <c r="G37" s="225" t="s">
        <v>645</v>
      </c>
      <c r="H37" s="225"/>
      <c r="I37" s="225"/>
      <c r="J37" s="225"/>
      <c r="K37" s="223"/>
    </row>
    <row r="38" spans="2:11" s="1" customFormat="1" ht="15" customHeight="1">
      <c r="B38" s="226"/>
      <c r="C38" s="227"/>
      <c r="D38" s="225"/>
      <c r="E38" s="228" t="s">
        <v>49</v>
      </c>
      <c r="F38" s="225"/>
      <c r="G38" s="225" t="s">
        <v>646</v>
      </c>
      <c r="H38" s="225"/>
      <c r="I38" s="225"/>
      <c r="J38" s="225"/>
      <c r="K38" s="223"/>
    </row>
    <row r="39" spans="2:11" s="1" customFormat="1" ht="15" customHeight="1">
      <c r="B39" s="226"/>
      <c r="C39" s="227"/>
      <c r="D39" s="225"/>
      <c r="E39" s="228" t="s">
        <v>50</v>
      </c>
      <c r="F39" s="225"/>
      <c r="G39" s="225" t="s">
        <v>647</v>
      </c>
      <c r="H39" s="225"/>
      <c r="I39" s="225"/>
      <c r="J39" s="225"/>
      <c r="K39" s="223"/>
    </row>
    <row r="40" spans="2:11" s="1" customFormat="1" ht="15" customHeight="1">
      <c r="B40" s="226"/>
      <c r="C40" s="227"/>
      <c r="D40" s="225"/>
      <c r="E40" s="228" t="s">
        <v>85</v>
      </c>
      <c r="F40" s="225"/>
      <c r="G40" s="225" t="s">
        <v>648</v>
      </c>
      <c r="H40" s="225"/>
      <c r="I40" s="225"/>
      <c r="J40" s="225"/>
      <c r="K40" s="223"/>
    </row>
    <row r="41" spans="2:11" s="1" customFormat="1" ht="15" customHeight="1">
      <c r="B41" s="226"/>
      <c r="C41" s="227"/>
      <c r="D41" s="225"/>
      <c r="E41" s="228" t="s">
        <v>86</v>
      </c>
      <c r="F41" s="225"/>
      <c r="G41" s="225" t="s">
        <v>649</v>
      </c>
      <c r="H41" s="225"/>
      <c r="I41" s="225"/>
      <c r="J41" s="225"/>
      <c r="K41" s="223"/>
    </row>
    <row r="42" spans="2:11" s="1" customFormat="1" ht="15" customHeight="1">
      <c r="B42" s="226"/>
      <c r="C42" s="227"/>
      <c r="D42" s="225"/>
      <c r="E42" s="228" t="s">
        <v>650</v>
      </c>
      <c r="F42" s="225"/>
      <c r="G42" s="225" t="s">
        <v>651</v>
      </c>
      <c r="H42" s="225"/>
      <c r="I42" s="225"/>
      <c r="J42" s="225"/>
      <c r="K42" s="223"/>
    </row>
    <row r="43" spans="2:11" s="1" customFormat="1" ht="15" customHeight="1">
      <c r="B43" s="226"/>
      <c r="C43" s="227"/>
      <c r="D43" s="225"/>
      <c r="E43" s="228"/>
      <c r="F43" s="225"/>
      <c r="G43" s="225" t="s">
        <v>652</v>
      </c>
      <c r="H43" s="225"/>
      <c r="I43" s="225"/>
      <c r="J43" s="225"/>
      <c r="K43" s="223"/>
    </row>
    <row r="44" spans="2:11" s="1" customFormat="1" ht="15" customHeight="1">
      <c r="B44" s="226"/>
      <c r="C44" s="227"/>
      <c r="D44" s="225"/>
      <c r="E44" s="228" t="s">
        <v>653</v>
      </c>
      <c r="F44" s="225"/>
      <c r="G44" s="225" t="s">
        <v>654</v>
      </c>
      <c r="H44" s="225"/>
      <c r="I44" s="225"/>
      <c r="J44" s="225"/>
      <c r="K44" s="223"/>
    </row>
    <row r="45" spans="2:11" s="1" customFormat="1" ht="15" customHeight="1">
      <c r="B45" s="226"/>
      <c r="C45" s="227"/>
      <c r="D45" s="225"/>
      <c r="E45" s="228" t="s">
        <v>88</v>
      </c>
      <c r="F45" s="225"/>
      <c r="G45" s="225" t="s">
        <v>655</v>
      </c>
      <c r="H45" s="225"/>
      <c r="I45" s="225"/>
      <c r="J45" s="225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225" t="s">
        <v>656</v>
      </c>
      <c r="E47" s="225"/>
      <c r="F47" s="225"/>
      <c r="G47" s="225"/>
      <c r="H47" s="225"/>
      <c r="I47" s="225"/>
      <c r="J47" s="225"/>
      <c r="K47" s="223"/>
    </row>
    <row r="48" spans="2:11" s="1" customFormat="1" ht="15" customHeight="1">
      <c r="B48" s="226"/>
      <c r="C48" s="227"/>
      <c r="D48" s="227"/>
      <c r="E48" s="225" t="s">
        <v>657</v>
      </c>
      <c r="F48" s="225"/>
      <c r="G48" s="225"/>
      <c r="H48" s="225"/>
      <c r="I48" s="225"/>
      <c r="J48" s="225"/>
      <c r="K48" s="223"/>
    </row>
    <row r="49" spans="2:11" s="1" customFormat="1" ht="15" customHeight="1">
      <c r="B49" s="226"/>
      <c r="C49" s="227"/>
      <c r="D49" s="227"/>
      <c r="E49" s="225" t="s">
        <v>658</v>
      </c>
      <c r="F49" s="225"/>
      <c r="G49" s="225"/>
      <c r="H49" s="225"/>
      <c r="I49" s="225"/>
      <c r="J49" s="225"/>
      <c r="K49" s="223"/>
    </row>
    <row r="50" spans="2:11" s="1" customFormat="1" ht="15" customHeight="1">
      <c r="B50" s="226"/>
      <c r="C50" s="227"/>
      <c r="D50" s="227"/>
      <c r="E50" s="225" t="s">
        <v>659</v>
      </c>
      <c r="F50" s="225"/>
      <c r="G50" s="225"/>
      <c r="H50" s="225"/>
      <c r="I50" s="225"/>
      <c r="J50" s="225"/>
      <c r="K50" s="223"/>
    </row>
    <row r="51" spans="2:11" s="1" customFormat="1" ht="15" customHeight="1">
      <c r="B51" s="226"/>
      <c r="C51" s="227"/>
      <c r="D51" s="225" t="s">
        <v>660</v>
      </c>
      <c r="E51" s="225"/>
      <c r="F51" s="225"/>
      <c r="G51" s="225"/>
      <c r="H51" s="225"/>
      <c r="I51" s="225"/>
      <c r="J51" s="225"/>
      <c r="K51" s="223"/>
    </row>
    <row r="52" spans="2:11" s="1" customFormat="1" ht="25.5" customHeight="1">
      <c r="B52" s="221"/>
      <c r="C52" s="222" t="s">
        <v>661</v>
      </c>
      <c r="D52" s="222"/>
      <c r="E52" s="222"/>
      <c r="F52" s="222"/>
      <c r="G52" s="222"/>
      <c r="H52" s="222"/>
      <c r="I52" s="222"/>
      <c r="J52" s="222"/>
      <c r="K52" s="223"/>
    </row>
    <row r="53" spans="2:11" s="1" customFormat="1" ht="5.25" customHeight="1">
      <c r="B53" s="221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1"/>
      <c r="C54" s="225" t="s">
        <v>662</v>
      </c>
      <c r="D54" s="225"/>
      <c r="E54" s="225"/>
      <c r="F54" s="225"/>
      <c r="G54" s="225"/>
      <c r="H54" s="225"/>
      <c r="I54" s="225"/>
      <c r="J54" s="225"/>
      <c r="K54" s="223"/>
    </row>
    <row r="55" spans="2:11" s="1" customFormat="1" ht="15" customHeight="1">
      <c r="B55" s="221"/>
      <c r="C55" s="225" t="s">
        <v>663</v>
      </c>
      <c r="D55" s="225"/>
      <c r="E55" s="225"/>
      <c r="F55" s="225"/>
      <c r="G55" s="225"/>
      <c r="H55" s="225"/>
      <c r="I55" s="225"/>
      <c r="J55" s="225"/>
      <c r="K55" s="223"/>
    </row>
    <row r="56" spans="2:11" s="1" customFormat="1" ht="12.75" customHeight="1">
      <c r="B56" s="221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1"/>
      <c r="C57" s="225" t="s">
        <v>664</v>
      </c>
      <c r="D57" s="225"/>
      <c r="E57" s="225"/>
      <c r="F57" s="225"/>
      <c r="G57" s="225"/>
      <c r="H57" s="225"/>
      <c r="I57" s="225"/>
      <c r="J57" s="225"/>
      <c r="K57" s="223"/>
    </row>
    <row r="58" spans="2:11" s="1" customFormat="1" ht="15" customHeight="1">
      <c r="B58" s="221"/>
      <c r="C58" s="227"/>
      <c r="D58" s="225" t="s">
        <v>665</v>
      </c>
      <c r="E58" s="225"/>
      <c r="F58" s="225"/>
      <c r="G58" s="225"/>
      <c r="H58" s="225"/>
      <c r="I58" s="225"/>
      <c r="J58" s="225"/>
      <c r="K58" s="223"/>
    </row>
    <row r="59" spans="2:11" s="1" customFormat="1" ht="15" customHeight="1">
      <c r="B59" s="221"/>
      <c r="C59" s="227"/>
      <c r="D59" s="225" t="s">
        <v>666</v>
      </c>
      <c r="E59" s="225"/>
      <c r="F59" s="225"/>
      <c r="G59" s="225"/>
      <c r="H59" s="225"/>
      <c r="I59" s="225"/>
      <c r="J59" s="225"/>
      <c r="K59" s="223"/>
    </row>
    <row r="60" spans="2:11" s="1" customFormat="1" ht="15" customHeight="1">
      <c r="B60" s="221"/>
      <c r="C60" s="227"/>
      <c r="D60" s="225" t="s">
        <v>667</v>
      </c>
      <c r="E60" s="225"/>
      <c r="F60" s="225"/>
      <c r="G60" s="225"/>
      <c r="H60" s="225"/>
      <c r="I60" s="225"/>
      <c r="J60" s="225"/>
      <c r="K60" s="223"/>
    </row>
    <row r="61" spans="2:11" s="1" customFormat="1" ht="15" customHeight="1">
      <c r="B61" s="221"/>
      <c r="C61" s="227"/>
      <c r="D61" s="225" t="s">
        <v>668</v>
      </c>
      <c r="E61" s="225"/>
      <c r="F61" s="225"/>
      <c r="G61" s="225"/>
      <c r="H61" s="225"/>
      <c r="I61" s="225"/>
      <c r="J61" s="225"/>
      <c r="K61" s="223"/>
    </row>
    <row r="62" spans="2:11" s="1" customFormat="1" ht="15" customHeight="1">
      <c r="B62" s="221"/>
      <c r="C62" s="227"/>
      <c r="D62" s="230" t="s">
        <v>669</v>
      </c>
      <c r="E62" s="230"/>
      <c r="F62" s="230"/>
      <c r="G62" s="230"/>
      <c r="H62" s="230"/>
      <c r="I62" s="230"/>
      <c r="J62" s="230"/>
      <c r="K62" s="223"/>
    </row>
    <row r="63" spans="2:11" s="1" customFormat="1" ht="15" customHeight="1">
      <c r="B63" s="221"/>
      <c r="C63" s="227"/>
      <c r="D63" s="225" t="s">
        <v>670</v>
      </c>
      <c r="E63" s="225"/>
      <c r="F63" s="225"/>
      <c r="G63" s="225"/>
      <c r="H63" s="225"/>
      <c r="I63" s="225"/>
      <c r="J63" s="225"/>
      <c r="K63" s="223"/>
    </row>
    <row r="64" spans="2:11" s="1" customFormat="1" ht="12.75" customHeight="1">
      <c r="B64" s="221"/>
      <c r="C64" s="227"/>
      <c r="D64" s="227"/>
      <c r="E64" s="231"/>
      <c r="F64" s="227"/>
      <c r="G64" s="227"/>
      <c r="H64" s="227"/>
      <c r="I64" s="227"/>
      <c r="J64" s="227"/>
      <c r="K64" s="223"/>
    </row>
    <row r="65" spans="2:11" s="1" customFormat="1" ht="15" customHeight="1">
      <c r="B65" s="221"/>
      <c r="C65" s="227"/>
      <c r="D65" s="225" t="s">
        <v>671</v>
      </c>
      <c r="E65" s="225"/>
      <c r="F65" s="225"/>
      <c r="G65" s="225"/>
      <c r="H65" s="225"/>
      <c r="I65" s="225"/>
      <c r="J65" s="225"/>
      <c r="K65" s="223"/>
    </row>
    <row r="66" spans="2:11" s="1" customFormat="1" ht="15" customHeight="1">
      <c r="B66" s="221"/>
      <c r="C66" s="227"/>
      <c r="D66" s="230" t="s">
        <v>672</v>
      </c>
      <c r="E66" s="230"/>
      <c r="F66" s="230"/>
      <c r="G66" s="230"/>
      <c r="H66" s="230"/>
      <c r="I66" s="230"/>
      <c r="J66" s="230"/>
      <c r="K66" s="223"/>
    </row>
    <row r="67" spans="2:11" s="1" customFormat="1" ht="15" customHeight="1">
      <c r="B67" s="221"/>
      <c r="C67" s="227"/>
      <c r="D67" s="225" t="s">
        <v>673</v>
      </c>
      <c r="E67" s="225"/>
      <c r="F67" s="225"/>
      <c r="G67" s="225"/>
      <c r="H67" s="225"/>
      <c r="I67" s="225"/>
      <c r="J67" s="225"/>
      <c r="K67" s="223"/>
    </row>
    <row r="68" spans="2:11" s="1" customFormat="1" ht="15" customHeight="1">
      <c r="B68" s="221"/>
      <c r="C68" s="227"/>
      <c r="D68" s="225" t="s">
        <v>674</v>
      </c>
      <c r="E68" s="225"/>
      <c r="F68" s="225"/>
      <c r="G68" s="225"/>
      <c r="H68" s="225"/>
      <c r="I68" s="225"/>
      <c r="J68" s="225"/>
      <c r="K68" s="223"/>
    </row>
    <row r="69" spans="2:11" s="1" customFormat="1" ht="15" customHeight="1">
      <c r="B69" s="221"/>
      <c r="C69" s="227"/>
      <c r="D69" s="225" t="s">
        <v>675</v>
      </c>
      <c r="E69" s="225"/>
      <c r="F69" s="225"/>
      <c r="G69" s="225"/>
      <c r="H69" s="225"/>
      <c r="I69" s="225"/>
      <c r="J69" s="225"/>
      <c r="K69" s="223"/>
    </row>
    <row r="70" spans="2:11" s="1" customFormat="1" ht="15" customHeight="1">
      <c r="B70" s="221"/>
      <c r="C70" s="227"/>
      <c r="D70" s="225" t="s">
        <v>676</v>
      </c>
      <c r="E70" s="225"/>
      <c r="F70" s="225"/>
      <c r="G70" s="225"/>
      <c r="H70" s="225"/>
      <c r="I70" s="225"/>
      <c r="J70" s="225"/>
      <c r="K70" s="223"/>
    </row>
    <row r="71" spans="2:11" s="1" customFormat="1" ht="12.75" customHeight="1">
      <c r="B71" s="232"/>
      <c r="C71" s="233"/>
      <c r="D71" s="233"/>
      <c r="E71" s="233"/>
      <c r="F71" s="233"/>
      <c r="G71" s="233"/>
      <c r="H71" s="233"/>
      <c r="I71" s="233"/>
      <c r="J71" s="233"/>
      <c r="K71" s="234"/>
    </row>
    <row r="72" spans="2:11" s="1" customFormat="1" ht="18.7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s="1" customFormat="1" ht="18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s="1" customFormat="1" ht="7.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9"/>
    </row>
    <row r="75" spans="2:11" s="1" customFormat="1" ht="45" customHeight="1">
      <c r="B75" s="240"/>
      <c r="C75" s="241" t="s">
        <v>677</v>
      </c>
      <c r="D75" s="241"/>
      <c r="E75" s="241"/>
      <c r="F75" s="241"/>
      <c r="G75" s="241"/>
      <c r="H75" s="241"/>
      <c r="I75" s="241"/>
      <c r="J75" s="241"/>
      <c r="K75" s="242"/>
    </row>
    <row r="76" spans="2:11" s="1" customFormat="1" ht="17.25" customHeight="1">
      <c r="B76" s="240"/>
      <c r="C76" s="243" t="s">
        <v>678</v>
      </c>
      <c r="D76" s="243"/>
      <c r="E76" s="243"/>
      <c r="F76" s="243" t="s">
        <v>679</v>
      </c>
      <c r="G76" s="244"/>
      <c r="H76" s="243" t="s">
        <v>50</v>
      </c>
      <c r="I76" s="243" t="s">
        <v>53</v>
      </c>
      <c r="J76" s="243" t="s">
        <v>680</v>
      </c>
      <c r="K76" s="242"/>
    </row>
    <row r="77" spans="2:11" s="1" customFormat="1" ht="17.25" customHeight="1">
      <c r="B77" s="240"/>
      <c r="C77" s="245" t="s">
        <v>681</v>
      </c>
      <c r="D77" s="245"/>
      <c r="E77" s="245"/>
      <c r="F77" s="246" t="s">
        <v>682</v>
      </c>
      <c r="G77" s="247"/>
      <c r="H77" s="245"/>
      <c r="I77" s="245"/>
      <c r="J77" s="245" t="s">
        <v>683</v>
      </c>
      <c r="K77" s="242"/>
    </row>
    <row r="78" spans="2:11" s="1" customFormat="1" ht="5.25" customHeight="1">
      <c r="B78" s="240"/>
      <c r="C78" s="248"/>
      <c r="D78" s="248"/>
      <c r="E78" s="248"/>
      <c r="F78" s="248"/>
      <c r="G78" s="249"/>
      <c r="H78" s="248"/>
      <c r="I78" s="248"/>
      <c r="J78" s="248"/>
      <c r="K78" s="242"/>
    </row>
    <row r="79" spans="2:11" s="1" customFormat="1" ht="15" customHeight="1">
      <c r="B79" s="240"/>
      <c r="C79" s="228" t="s">
        <v>49</v>
      </c>
      <c r="D79" s="250"/>
      <c r="E79" s="250"/>
      <c r="F79" s="251" t="s">
        <v>684</v>
      </c>
      <c r="G79" s="252"/>
      <c r="H79" s="228" t="s">
        <v>685</v>
      </c>
      <c r="I79" s="228" t="s">
        <v>686</v>
      </c>
      <c r="J79" s="228">
        <v>20</v>
      </c>
      <c r="K79" s="242"/>
    </row>
    <row r="80" spans="2:11" s="1" customFormat="1" ht="15" customHeight="1">
      <c r="B80" s="240"/>
      <c r="C80" s="228" t="s">
        <v>687</v>
      </c>
      <c r="D80" s="228"/>
      <c r="E80" s="228"/>
      <c r="F80" s="251" t="s">
        <v>684</v>
      </c>
      <c r="G80" s="252"/>
      <c r="H80" s="228" t="s">
        <v>688</v>
      </c>
      <c r="I80" s="228" t="s">
        <v>686</v>
      </c>
      <c r="J80" s="228">
        <v>120</v>
      </c>
      <c r="K80" s="242"/>
    </row>
    <row r="81" spans="2:11" s="1" customFormat="1" ht="15" customHeight="1">
      <c r="B81" s="253"/>
      <c r="C81" s="228" t="s">
        <v>689</v>
      </c>
      <c r="D81" s="228"/>
      <c r="E81" s="228"/>
      <c r="F81" s="251" t="s">
        <v>690</v>
      </c>
      <c r="G81" s="252"/>
      <c r="H81" s="228" t="s">
        <v>691</v>
      </c>
      <c r="I81" s="228" t="s">
        <v>686</v>
      </c>
      <c r="J81" s="228">
        <v>50</v>
      </c>
      <c r="K81" s="242"/>
    </row>
    <row r="82" spans="2:11" s="1" customFormat="1" ht="15" customHeight="1">
      <c r="B82" s="253"/>
      <c r="C82" s="228" t="s">
        <v>692</v>
      </c>
      <c r="D82" s="228"/>
      <c r="E82" s="228"/>
      <c r="F82" s="251" t="s">
        <v>684</v>
      </c>
      <c r="G82" s="252"/>
      <c r="H82" s="228" t="s">
        <v>693</v>
      </c>
      <c r="I82" s="228" t="s">
        <v>694</v>
      </c>
      <c r="J82" s="228"/>
      <c r="K82" s="242"/>
    </row>
    <row r="83" spans="2:11" s="1" customFormat="1" ht="15" customHeight="1">
      <c r="B83" s="253"/>
      <c r="C83" s="254" t="s">
        <v>695</v>
      </c>
      <c r="D83" s="254"/>
      <c r="E83" s="254"/>
      <c r="F83" s="255" t="s">
        <v>690</v>
      </c>
      <c r="G83" s="254"/>
      <c r="H83" s="254" t="s">
        <v>696</v>
      </c>
      <c r="I83" s="254" t="s">
        <v>686</v>
      </c>
      <c r="J83" s="254">
        <v>15</v>
      </c>
      <c r="K83" s="242"/>
    </row>
    <row r="84" spans="2:11" s="1" customFormat="1" ht="15" customHeight="1">
      <c r="B84" s="253"/>
      <c r="C84" s="254" t="s">
        <v>697</v>
      </c>
      <c r="D84" s="254"/>
      <c r="E84" s="254"/>
      <c r="F84" s="255" t="s">
        <v>690</v>
      </c>
      <c r="G84" s="254"/>
      <c r="H84" s="254" t="s">
        <v>698</v>
      </c>
      <c r="I84" s="254" t="s">
        <v>686</v>
      </c>
      <c r="J84" s="254">
        <v>15</v>
      </c>
      <c r="K84" s="242"/>
    </row>
    <row r="85" spans="2:11" s="1" customFormat="1" ht="15" customHeight="1">
      <c r="B85" s="253"/>
      <c r="C85" s="254" t="s">
        <v>699</v>
      </c>
      <c r="D85" s="254"/>
      <c r="E85" s="254"/>
      <c r="F85" s="255" t="s">
        <v>690</v>
      </c>
      <c r="G85" s="254"/>
      <c r="H85" s="254" t="s">
        <v>700</v>
      </c>
      <c r="I85" s="254" t="s">
        <v>686</v>
      </c>
      <c r="J85" s="254">
        <v>20</v>
      </c>
      <c r="K85" s="242"/>
    </row>
    <row r="86" spans="2:11" s="1" customFormat="1" ht="15" customHeight="1">
      <c r="B86" s="253"/>
      <c r="C86" s="254" t="s">
        <v>701</v>
      </c>
      <c r="D86" s="254"/>
      <c r="E86" s="254"/>
      <c r="F86" s="255" t="s">
        <v>690</v>
      </c>
      <c r="G86" s="254"/>
      <c r="H86" s="254" t="s">
        <v>702</v>
      </c>
      <c r="I86" s="254" t="s">
        <v>686</v>
      </c>
      <c r="J86" s="254">
        <v>20</v>
      </c>
      <c r="K86" s="242"/>
    </row>
    <row r="87" spans="2:11" s="1" customFormat="1" ht="15" customHeight="1">
      <c r="B87" s="253"/>
      <c r="C87" s="228" t="s">
        <v>703</v>
      </c>
      <c r="D87" s="228"/>
      <c r="E87" s="228"/>
      <c r="F87" s="251" t="s">
        <v>690</v>
      </c>
      <c r="G87" s="252"/>
      <c r="H87" s="228" t="s">
        <v>704</v>
      </c>
      <c r="I87" s="228" t="s">
        <v>686</v>
      </c>
      <c r="J87" s="228">
        <v>50</v>
      </c>
      <c r="K87" s="242"/>
    </row>
    <row r="88" spans="2:11" s="1" customFormat="1" ht="15" customHeight="1">
      <c r="B88" s="253"/>
      <c r="C88" s="228" t="s">
        <v>705</v>
      </c>
      <c r="D88" s="228"/>
      <c r="E88" s="228"/>
      <c r="F88" s="251" t="s">
        <v>690</v>
      </c>
      <c r="G88" s="252"/>
      <c r="H88" s="228" t="s">
        <v>706</v>
      </c>
      <c r="I88" s="228" t="s">
        <v>686</v>
      </c>
      <c r="J88" s="228">
        <v>20</v>
      </c>
      <c r="K88" s="242"/>
    </row>
    <row r="89" spans="2:11" s="1" customFormat="1" ht="15" customHeight="1">
      <c r="B89" s="253"/>
      <c r="C89" s="228" t="s">
        <v>707</v>
      </c>
      <c r="D89" s="228"/>
      <c r="E89" s="228"/>
      <c r="F89" s="251" t="s">
        <v>690</v>
      </c>
      <c r="G89" s="252"/>
      <c r="H89" s="228" t="s">
        <v>708</v>
      </c>
      <c r="I89" s="228" t="s">
        <v>686</v>
      </c>
      <c r="J89" s="228">
        <v>20</v>
      </c>
      <c r="K89" s="242"/>
    </row>
    <row r="90" spans="2:11" s="1" customFormat="1" ht="15" customHeight="1">
      <c r="B90" s="253"/>
      <c r="C90" s="228" t="s">
        <v>709</v>
      </c>
      <c r="D90" s="228"/>
      <c r="E90" s="228"/>
      <c r="F90" s="251" t="s">
        <v>690</v>
      </c>
      <c r="G90" s="252"/>
      <c r="H90" s="228" t="s">
        <v>710</v>
      </c>
      <c r="I90" s="228" t="s">
        <v>686</v>
      </c>
      <c r="J90" s="228">
        <v>50</v>
      </c>
      <c r="K90" s="242"/>
    </row>
    <row r="91" spans="2:11" s="1" customFormat="1" ht="15" customHeight="1">
      <c r="B91" s="253"/>
      <c r="C91" s="228" t="s">
        <v>711</v>
      </c>
      <c r="D91" s="228"/>
      <c r="E91" s="228"/>
      <c r="F91" s="251" t="s">
        <v>690</v>
      </c>
      <c r="G91" s="252"/>
      <c r="H91" s="228" t="s">
        <v>711</v>
      </c>
      <c r="I91" s="228" t="s">
        <v>686</v>
      </c>
      <c r="J91" s="228">
        <v>50</v>
      </c>
      <c r="K91" s="242"/>
    </row>
    <row r="92" spans="2:11" s="1" customFormat="1" ht="15" customHeight="1">
      <c r="B92" s="253"/>
      <c r="C92" s="228" t="s">
        <v>712</v>
      </c>
      <c r="D92" s="228"/>
      <c r="E92" s="228"/>
      <c r="F92" s="251" t="s">
        <v>690</v>
      </c>
      <c r="G92" s="252"/>
      <c r="H92" s="228" t="s">
        <v>713</v>
      </c>
      <c r="I92" s="228" t="s">
        <v>686</v>
      </c>
      <c r="J92" s="228">
        <v>255</v>
      </c>
      <c r="K92" s="242"/>
    </row>
    <row r="93" spans="2:11" s="1" customFormat="1" ht="15" customHeight="1">
      <c r="B93" s="253"/>
      <c r="C93" s="228" t="s">
        <v>714</v>
      </c>
      <c r="D93" s="228"/>
      <c r="E93" s="228"/>
      <c r="F93" s="251" t="s">
        <v>684</v>
      </c>
      <c r="G93" s="252"/>
      <c r="H93" s="228" t="s">
        <v>715</v>
      </c>
      <c r="I93" s="228" t="s">
        <v>716</v>
      </c>
      <c r="J93" s="228"/>
      <c r="K93" s="242"/>
    </row>
    <row r="94" spans="2:11" s="1" customFormat="1" ht="15" customHeight="1">
      <c r="B94" s="253"/>
      <c r="C94" s="228" t="s">
        <v>717</v>
      </c>
      <c r="D94" s="228"/>
      <c r="E94" s="228"/>
      <c r="F94" s="251" t="s">
        <v>684</v>
      </c>
      <c r="G94" s="252"/>
      <c r="H94" s="228" t="s">
        <v>718</v>
      </c>
      <c r="I94" s="228" t="s">
        <v>719</v>
      </c>
      <c r="J94" s="228"/>
      <c r="K94" s="242"/>
    </row>
    <row r="95" spans="2:11" s="1" customFormat="1" ht="15" customHeight="1">
      <c r="B95" s="253"/>
      <c r="C95" s="228" t="s">
        <v>720</v>
      </c>
      <c r="D95" s="228"/>
      <c r="E95" s="228"/>
      <c r="F95" s="251" t="s">
        <v>684</v>
      </c>
      <c r="G95" s="252"/>
      <c r="H95" s="228" t="s">
        <v>720</v>
      </c>
      <c r="I95" s="228" t="s">
        <v>719</v>
      </c>
      <c r="J95" s="228"/>
      <c r="K95" s="242"/>
    </row>
    <row r="96" spans="2:11" s="1" customFormat="1" ht="15" customHeight="1">
      <c r="B96" s="253"/>
      <c r="C96" s="228" t="s">
        <v>34</v>
      </c>
      <c r="D96" s="228"/>
      <c r="E96" s="228"/>
      <c r="F96" s="251" t="s">
        <v>684</v>
      </c>
      <c r="G96" s="252"/>
      <c r="H96" s="228" t="s">
        <v>721</v>
      </c>
      <c r="I96" s="228" t="s">
        <v>719</v>
      </c>
      <c r="J96" s="228"/>
      <c r="K96" s="242"/>
    </row>
    <row r="97" spans="2:11" s="1" customFormat="1" ht="15" customHeight="1">
      <c r="B97" s="253"/>
      <c r="C97" s="228" t="s">
        <v>44</v>
      </c>
      <c r="D97" s="228"/>
      <c r="E97" s="228"/>
      <c r="F97" s="251" t="s">
        <v>684</v>
      </c>
      <c r="G97" s="252"/>
      <c r="H97" s="228" t="s">
        <v>722</v>
      </c>
      <c r="I97" s="228" t="s">
        <v>719</v>
      </c>
      <c r="J97" s="228"/>
      <c r="K97" s="242"/>
    </row>
    <row r="98" spans="2:11" s="1" customFormat="1" ht="15" customHeight="1">
      <c r="B98" s="256"/>
      <c r="C98" s="257"/>
      <c r="D98" s="257"/>
      <c r="E98" s="257"/>
      <c r="F98" s="257"/>
      <c r="G98" s="257"/>
      <c r="H98" s="257"/>
      <c r="I98" s="257"/>
      <c r="J98" s="257"/>
      <c r="K98" s="258"/>
    </row>
    <row r="99" spans="2:11" s="1" customFormat="1" ht="18.7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59"/>
    </row>
    <row r="100" spans="2:11" s="1" customFormat="1" ht="18.75" customHeight="1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</row>
    <row r="101" spans="2:11" s="1" customFormat="1" ht="7.5" customHeight="1">
      <c r="B101" s="237"/>
      <c r="C101" s="238"/>
      <c r="D101" s="238"/>
      <c r="E101" s="238"/>
      <c r="F101" s="238"/>
      <c r="G101" s="238"/>
      <c r="H101" s="238"/>
      <c r="I101" s="238"/>
      <c r="J101" s="238"/>
      <c r="K101" s="239"/>
    </row>
    <row r="102" spans="2:11" s="1" customFormat="1" ht="45" customHeight="1">
      <c r="B102" s="240"/>
      <c r="C102" s="241" t="s">
        <v>723</v>
      </c>
      <c r="D102" s="241"/>
      <c r="E102" s="241"/>
      <c r="F102" s="241"/>
      <c r="G102" s="241"/>
      <c r="H102" s="241"/>
      <c r="I102" s="241"/>
      <c r="J102" s="241"/>
      <c r="K102" s="242"/>
    </row>
    <row r="103" spans="2:11" s="1" customFormat="1" ht="17.25" customHeight="1">
      <c r="B103" s="240"/>
      <c r="C103" s="243" t="s">
        <v>678</v>
      </c>
      <c r="D103" s="243"/>
      <c r="E103" s="243"/>
      <c r="F103" s="243" t="s">
        <v>679</v>
      </c>
      <c r="G103" s="244"/>
      <c r="H103" s="243" t="s">
        <v>50</v>
      </c>
      <c r="I103" s="243" t="s">
        <v>53</v>
      </c>
      <c r="J103" s="243" t="s">
        <v>680</v>
      </c>
      <c r="K103" s="242"/>
    </row>
    <row r="104" spans="2:11" s="1" customFormat="1" ht="17.25" customHeight="1">
      <c r="B104" s="240"/>
      <c r="C104" s="245" t="s">
        <v>681</v>
      </c>
      <c r="D104" s="245"/>
      <c r="E104" s="245"/>
      <c r="F104" s="246" t="s">
        <v>682</v>
      </c>
      <c r="G104" s="247"/>
      <c r="H104" s="245"/>
      <c r="I104" s="245"/>
      <c r="J104" s="245" t="s">
        <v>683</v>
      </c>
      <c r="K104" s="242"/>
    </row>
    <row r="105" spans="2:11" s="1" customFormat="1" ht="5.25" customHeight="1">
      <c r="B105" s="240"/>
      <c r="C105" s="243"/>
      <c r="D105" s="243"/>
      <c r="E105" s="243"/>
      <c r="F105" s="243"/>
      <c r="G105" s="261"/>
      <c r="H105" s="243"/>
      <c r="I105" s="243"/>
      <c r="J105" s="243"/>
      <c r="K105" s="242"/>
    </row>
    <row r="106" spans="2:11" s="1" customFormat="1" ht="15" customHeight="1">
      <c r="B106" s="240"/>
      <c r="C106" s="228" t="s">
        <v>49</v>
      </c>
      <c r="D106" s="250"/>
      <c r="E106" s="250"/>
      <c r="F106" s="251" t="s">
        <v>684</v>
      </c>
      <c r="G106" s="228"/>
      <c r="H106" s="228" t="s">
        <v>724</v>
      </c>
      <c r="I106" s="228" t="s">
        <v>686</v>
      </c>
      <c r="J106" s="228">
        <v>20</v>
      </c>
      <c r="K106" s="242"/>
    </row>
    <row r="107" spans="2:11" s="1" customFormat="1" ht="15" customHeight="1">
      <c r="B107" s="240"/>
      <c r="C107" s="228" t="s">
        <v>687</v>
      </c>
      <c r="D107" s="228"/>
      <c r="E107" s="228"/>
      <c r="F107" s="251" t="s">
        <v>684</v>
      </c>
      <c r="G107" s="228"/>
      <c r="H107" s="228" t="s">
        <v>724</v>
      </c>
      <c r="I107" s="228" t="s">
        <v>686</v>
      </c>
      <c r="J107" s="228">
        <v>120</v>
      </c>
      <c r="K107" s="242"/>
    </row>
    <row r="108" spans="2:11" s="1" customFormat="1" ht="15" customHeight="1">
      <c r="B108" s="253"/>
      <c r="C108" s="228" t="s">
        <v>689</v>
      </c>
      <c r="D108" s="228"/>
      <c r="E108" s="228"/>
      <c r="F108" s="251" t="s">
        <v>690</v>
      </c>
      <c r="G108" s="228"/>
      <c r="H108" s="228" t="s">
        <v>724</v>
      </c>
      <c r="I108" s="228" t="s">
        <v>686</v>
      </c>
      <c r="J108" s="228">
        <v>50</v>
      </c>
      <c r="K108" s="242"/>
    </row>
    <row r="109" spans="2:11" s="1" customFormat="1" ht="15" customHeight="1">
      <c r="B109" s="253"/>
      <c r="C109" s="228" t="s">
        <v>692</v>
      </c>
      <c r="D109" s="228"/>
      <c r="E109" s="228"/>
      <c r="F109" s="251" t="s">
        <v>684</v>
      </c>
      <c r="G109" s="228"/>
      <c r="H109" s="228" t="s">
        <v>724</v>
      </c>
      <c r="I109" s="228" t="s">
        <v>694</v>
      </c>
      <c r="J109" s="228"/>
      <c r="K109" s="242"/>
    </row>
    <row r="110" spans="2:11" s="1" customFormat="1" ht="15" customHeight="1">
      <c r="B110" s="253"/>
      <c r="C110" s="228" t="s">
        <v>703</v>
      </c>
      <c r="D110" s="228"/>
      <c r="E110" s="228"/>
      <c r="F110" s="251" t="s">
        <v>690</v>
      </c>
      <c r="G110" s="228"/>
      <c r="H110" s="228" t="s">
        <v>724</v>
      </c>
      <c r="I110" s="228" t="s">
        <v>686</v>
      </c>
      <c r="J110" s="228">
        <v>50</v>
      </c>
      <c r="K110" s="242"/>
    </row>
    <row r="111" spans="2:11" s="1" customFormat="1" ht="15" customHeight="1">
      <c r="B111" s="253"/>
      <c r="C111" s="228" t="s">
        <v>711</v>
      </c>
      <c r="D111" s="228"/>
      <c r="E111" s="228"/>
      <c r="F111" s="251" t="s">
        <v>690</v>
      </c>
      <c r="G111" s="228"/>
      <c r="H111" s="228" t="s">
        <v>724</v>
      </c>
      <c r="I111" s="228" t="s">
        <v>686</v>
      </c>
      <c r="J111" s="228">
        <v>50</v>
      </c>
      <c r="K111" s="242"/>
    </row>
    <row r="112" spans="2:11" s="1" customFormat="1" ht="15" customHeight="1">
      <c r="B112" s="253"/>
      <c r="C112" s="228" t="s">
        <v>709</v>
      </c>
      <c r="D112" s="228"/>
      <c r="E112" s="228"/>
      <c r="F112" s="251" t="s">
        <v>690</v>
      </c>
      <c r="G112" s="228"/>
      <c r="H112" s="228" t="s">
        <v>724</v>
      </c>
      <c r="I112" s="228" t="s">
        <v>686</v>
      </c>
      <c r="J112" s="228">
        <v>50</v>
      </c>
      <c r="K112" s="242"/>
    </row>
    <row r="113" spans="2:11" s="1" customFormat="1" ht="15" customHeight="1">
      <c r="B113" s="253"/>
      <c r="C113" s="228" t="s">
        <v>49</v>
      </c>
      <c r="D113" s="228"/>
      <c r="E113" s="228"/>
      <c r="F113" s="251" t="s">
        <v>684</v>
      </c>
      <c r="G113" s="228"/>
      <c r="H113" s="228" t="s">
        <v>725</v>
      </c>
      <c r="I113" s="228" t="s">
        <v>686</v>
      </c>
      <c r="J113" s="228">
        <v>20</v>
      </c>
      <c r="K113" s="242"/>
    </row>
    <row r="114" spans="2:11" s="1" customFormat="1" ht="15" customHeight="1">
      <c r="B114" s="253"/>
      <c r="C114" s="228" t="s">
        <v>726</v>
      </c>
      <c r="D114" s="228"/>
      <c r="E114" s="228"/>
      <c r="F114" s="251" t="s">
        <v>684</v>
      </c>
      <c r="G114" s="228"/>
      <c r="H114" s="228" t="s">
        <v>727</v>
      </c>
      <c r="I114" s="228" t="s">
        <v>686</v>
      </c>
      <c r="J114" s="228">
        <v>120</v>
      </c>
      <c r="K114" s="242"/>
    </row>
    <row r="115" spans="2:11" s="1" customFormat="1" ht="15" customHeight="1">
      <c r="B115" s="253"/>
      <c r="C115" s="228" t="s">
        <v>34</v>
      </c>
      <c r="D115" s="228"/>
      <c r="E115" s="228"/>
      <c r="F115" s="251" t="s">
        <v>684</v>
      </c>
      <c r="G115" s="228"/>
      <c r="H115" s="228" t="s">
        <v>728</v>
      </c>
      <c r="I115" s="228" t="s">
        <v>719</v>
      </c>
      <c r="J115" s="228"/>
      <c r="K115" s="242"/>
    </row>
    <row r="116" spans="2:11" s="1" customFormat="1" ht="15" customHeight="1">
      <c r="B116" s="253"/>
      <c r="C116" s="228" t="s">
        <v>44</v>
      </c>
      <c r="D116" s="228"/>
      <c r="E116" s="228"/>
      <c r="F116" s="251" t="s">
        <v>684</v>
      </c>
      <c r="G116" s="228"/>
      <c r="H116" s="228" t="s">
        <v>729</v>
      </c>
      <c r="I116" s="228" t="s">
        <v>719</v>
      </c>
      <c r="J116" s="228"/>
      <c r="K116" s="242"/>
    </row>
    <row r="117" spans="2:11" s="1" customFormat="1" ht="15" customHeight="1">
      <c r="B117" s="253"/>
      <c r="C117" s="228" t="s">
        <v>53</v>
      </c>
      <c r="D117" s="228"/>
      <c r="E117" s="228"/>
      <c r="F117" s="251" t="s">
        <v>684</v>
      </c>
      <c r="G117" s="228"/>
      <c r="H117" s="228" t="s">
        <v>730</v>
      </c>
      <c r="I117" s="228" t="s">
        <v>731</v>
      </c>
      <c r="J117" s="228"/>
      <c r="K117" s="242"/>
    </row>
    <row r="118" spans="2:11" s="1" customFormat="1" ht="15" customHeight="1">
      <c r="B118" s="256"/>
      <c r="C118" s="262"/>
      <c r="D118" s="262"/>
      <c r="E118" s="262"/>
      <c r="F118" s="262"/>
      <c r="G118" s="262"/>
      <c r="H118" s="262"/>
      <c r="I118" s="262"/>
      <c r="J118" s="262"/>
      <c r="K118" s="258"/>
    </row>
    <row r="119" spans="2:11" s="1" customFormat="1" ht="18.75" customHeight="1">
      <c r="B119" s="263"/>
      <c r="C119" s="264"/>
      <c r="D119" s="264"/>
      <c r="E119" s="264"/>
      <c r="F119" s="265"/>
      <c r="G119" s="264"/>
      <c r="H119" s="264"/>
      <c r="I119" s="264"/>
      <c r="J119" s="264"/>
      <c r="K119" s="263"/>
    </row>
    <row r="120" spans="2:11" s="1" customFormat="1" ht="18.75" customHeigh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s="1" customFormat="1" ht="7.5" customHeight="1">
      <c r="B121" s="266"/>
      <c r="C121" s="267"/>
      <c r="D121" s="267"/>
      <c r="E121" s="267"/>
      <c r="F121" s="267"/>
      <c r="G121" s="267"/>
      <c r="H121" s="267"/>
      <c r="I121" s="267"/>
      <c r="J121" s="267"/>
      <c r="K121" s="268"/>
    </row>
    <row r="122" spans="2:11" s="1" customFormat="1" ht="45" customHeight="1">
      <c r="B122" s="269"/>
      <c r="C122" s="219" t="s">
        <v>732</v>
      </c>
      <c r="D122" s="219"/>
      <c r="E122" s="219"/>
      <c r="F122" s="219"/>
      <c r="G122" s="219"/>
      <c r="H122" s="219"/>
      <c r="I122" s="219"/>
      <c r="J122" s="219"/>
      <c r="K122" s="270"/>
    </row>
    <row r="123" spans="2:11" s="1" customFormat="1" ht="17.25" customHeight="1">
      <c r="B123" s="271"/>
      <c r="C123" s="243" t="s">
        <v>678</v>
      </c>
      <c r="D123" s="243"/>
      <c r="E123" s="243"/>
      <c r="F123" s="243" t="s">
        <v>679</v>
      </c>
      <c r="G123" s="244"/>
      <c r="H123" s="243" t="s">
        <v>50</v>
      </c>
      <c r="I123" s="243" t="s">
        <v>53</v>
      </c>
      <c r="J123" s="243" t="s">
        <v>680</v>
      </c>
      <c r="K123" s="272"/>
    </row>
    <row r="124" spans="2:11" s="1" customFormat="1" ht="17.25" customHeight="1">
      <c r="B124" s="271"/>
      <c r="C124" s="245" t="s">
        <v>681</v>
      </c>
      <c r="D124" s="245"/>
      <c r="E124" s="245"/>
      <c r="F124" s="246" t="s">
        <v>682</v>
      </c>
      <c r="G124" s="247"/>
      <c r="H124" s="245"/>
      <c r="I124" s="245"/>
      <c r="J124" s="245" t="s">
        <v>683</v>
      </c>
      <c r="K124" s="272"/>
    </row>
    <row r="125" spans="2:11" s="1" customFormat="1" ht="5.25" customHeight="1">
      <c r="B125" s="273"/>
      <c r="C125" s="248"/>
      <c r="D125" s="248"/>
      <c r="E125" s="248"/>
      <c r="F125" s="248"/>
      <c r="G125" s="274"/>
      <c r="H125" s="248"/>
      <c r="I125" s="248"/>
      <c r="J125" s="248"/>
      <c r="K125" s="275"/>
    </row>
    <row r="126" spans="2:11" s="1" customFormat="1" ht="15" customHeight="1">
      <c r="B126" s="273"/>
      <c r="C126" s="228" t="s">
        <v>687</v>
      </c>
      <c r="D126" s="250"/>
      <c r="E126" s="250"/>
      <c r="F126" s="251" t="s">
        <v>684</v>
      </c>
      <c r="G126" s="228"/>
      <c r="H126" s="228" t="s">
        <v>724</v>
      </c>
      <c r="I126" s="228" t="s">
        <v>686</v>
      </c>
      <c r="J126" s="228">
        <v>120</v>
      </c>
      <c r="K126" s="276"/>
    </row>
    <row r="127" spans="2:11" s="1" customFormat="1" ht="15" customHeight="1">
      <c r="B127" s="273"/>
      <c r="C127" s="228" t="s">
        <v>733</v>
      </c>
      <c r="D127" s="228"/>
      <c r="E127" s="228"/>
      <c r="F127" s="251" t="s">
        <v>684</v>
      </c>
      <c r="G127" s="228"/>
      <c r="H127" s="228" t="s">
        <v>734</v>
      </c>
      <c r="I127" s="228" t="s">
        <v>686</v>
      </c>
      <c r="J127" s="228" t="s">
        <v>735</v>
      </c>
      <c r="K127" s="276"/>
    </row>
    <row r="128" spans="2:11" s="1" customFormat="1" ht="15" customHeight="1">
      <c r="B128" s="273"/>
      <c r="C128" s="228" t="s">
        <v>632</v>
      </c>
      <c r="D128" s="228"/>
      <c r="E128" s="228"/>
      <c r="F128" s="251" t="s">
        <v>684</v>
      </c>
      <c r="G128" s="228"/>
      <c r="H128" s="228" t="s">
        <v>736</v>
      </c>
      <c r="I128" s="228" t="s">
        <v>686</v>
      </c>
      <c r="J128" s="228" t="s">
        <v>735</v>
      </c>
      <c r="K128" s="276"/>
    </row>
    <row r="129" spans="2:11" s="1" customFormat="1" ht="15" customHeight="1">
      <c r="B129" s="273"/>
      <c r="C129" s="228" t="s">
        <v>695</v>
      </c>
      <c r="D129" s="228"/>
      <c r="E129" s="228"/>
      <c r="F129" s="251" t="s">
        <v>690</v>
      </c>
      <c r="G129" s="228"/>
      <c r="H129" s="228" t="s">
        <v>696</v>
      </c>
      <c r="I129" s="228" t="s">
        <v>686</v>
      </c>
      <c r="J129" s="228">
        <v>15</v>
      </c>
      <c r="K129" s="276"/>
    </row>
    <row r="130" spans="2:11" s="1" customFormat="1" ht="15" customHeight="1">
      <c r="B130" s="273"/>
      <c r="C130" s="254" t="s">
        <v>697</v>
      </c>
      <c r="D130" s="254"/>
      <c r="E130" s="254"/>
      <c r="F130" s="255" t="s">
        <v>690</v>
      </c>
      <c r="G130" s="254"/>
      <c r="H130" s="254" t="s">
        <v>698</v>
      </c>
      <c r="I130" s="254" t="s">
        <v>686</v>
      </c>
      <c r="J130" s="254">
        <v>15</v>
      </c>
      <c r="K130" s="276"/>
    </row>
    <row r="131" spans="2:11" s="1" customFormat="1" ht="15" customHeight="1">
      <c r="B131" s="273"/>
      <c r="C131" s="254" t="s">
        <v>699</v>
      </c>
      <c r="D131" s="254"/>
      <c r="E131" s="254"/>
      <c r="F131" s="255" t="s">
        <v>690</v>
      </c>
      <c r="G131" s="254"/>
      <c r="H131" s="254" t="s">
        <v>700</v>
      </c>
      <c r="I131" s="254" t="s">
        <v>686</v>
      </c>
      <c r="J131" s="254">
        <v>20</v>
      </c>
      <c r="K131" s="276"/>
    </row>
    <row r="132" spans="2:11" s="1" customFormat="1" ht="15" customHeight="1">
      <c r="B132" s="273"/>
      <c r="C132" s="254" t="s">
        <v>701</v>
      </c>
      <c r="D132" s="254"/>
      <c r="E132" s="254"/>
      <c r="F132" s="255" t="s">
        <v>690</v>
      </c>
      <c r="G132" s="254"/>
      <c r="H132" s="254" t="s">
        <v>702</v>
      </c>
      <c r="I132" s="254" t="s">
        <v>686</v>
      </c>
      <c r="J132" s="254">
        <v>20</v>
      </c>
      <c r="K132" s="276"/>
    </row>
    <row r="133" spans="2:11" s="1" customFormat="1" ht="15" customHeight="1">
      <c r="B133" s="273"/>
      <c r="C133" s="228" t="s">
        <v>689</v>
      </c>
      <c r="D133" s="228"/>
      <c r="E133" s="228"/>
      <c r="F133" s="251" t="s">
        <v>690</v>
      </c>
      <c r="G133" s="228"/>
      <c r="H133" s="228" t="s">
        <v>724</v>
      </c>
      <c r="I133" s="228" t="s">
        <v>686</v>
      </c>
      <c r="J133" s="228">
        <v>50</v>
      </c>
      <c r="K133" s="276"/>
    </row>
    <row r="134" spans="2:11" s="1" customFormat="1" ht="15" customHeight="1">
      <c r="B134" s="273"/>
      <c r="C134" s="228" t="s">
        <v>703</v>
      </c>
      <c r="D134" s="228"/>
      <c r="E134" s="228"/>
      <c r="F134" s="251" t="s">
        <v>690</v>
      </c>
      <c r="G134" s="228"/>
      <c r="H134" s="228" t="s">
        <v>724</v>
      </c>
      <c r="I134" s="228" t="s">
        <v>686</v>
      </c>
      <c r="J134" s="228">
        <v>50</v>
      </c>
      <c r="K134" s="276"/>
    </row>
    <row r="135" spans="2:11" s="1" customFormat="1" ht="15" customHeight="1">
      <c r="B135" s="273"/>
      <c r="C135" s="228" t="s">
        <v>709</v>
      </c>
      <c r="D135" s="228"/>
      <c r="E135" s="228"/>
      <c r="F135" s="251" t="s">
        <v>690</v>
      </c>
      <c r="G135" s="228"/>
      <c r="H135" s="228" t="s">
        <v>724</v>
      </c>
      <c r="I135" s="228" t="s">
        <v>686</v>
      </c>
      <c r="J135" s="228">
        <v>50</v>
      </c>
      <c r="K135" s="276"/>
    </row>
    <row r="136" spans="2:11" s="1" customFormat="1" ht="15" customHeight="1">
      <c r="B136" s="273"/>
      <c r="C136" s="228" t="s">
        <v>711</v>
      </c>
      <c r="D136" s="228"/>
      <c r="E136" s="228"/>
      <c r="F136" s="251" t="s">
        <v>690</v>
      </c>
      <c r="G136" s="228"/>
      <c r="H136" s="228" t="s">
        <v>724</v>
      </c>
      <c r="I136" s="228" t="s">
        <v>686</v>
      </c>
      <c r="J136" s="228">
        <v>50</v>
      </c>
      <c r="K136" s="276"/>
    </row>
    <row r="137" spans="2:11" s="1" customFormat="1" ht="15" customHeight="1">
      <c r="B137" s="273"/>
      <c r="C137" s="228" t="s">
        <v>712</v>
      </c>
      <c r="D137" s="228"/>
      <c r="E137" s="228"/>
      <c r="F137" s="251" t="s">
        <v>690</v>
      </c>
      <c r="G137" s="228"/>
      <c r="H137" s="228" t="s">
        <v>737</v>
      </c>
      <c r="I137" s="228" t="s">
        <v>686</v>
      </c>
      <c r="J137" s="228">
        <v>255</v>
      </c>
      <c r="K137" s="276"/>
    </row>
    <row r="138" spans="2:11" s="1" customFormat="1" ht="15" customHeight="1">
      <c r="B138" s="273"/>
      <c r="C138" s="228" t="s">
        <v>714</v>
      </c>
      <c r="D138" s="228"/>
      <c r="E138" s="228"/>
      <c r="F138" s="251" t="s">
        <v>684</v>
      </c>
      <c r="G138" s="228"/>
      <c r="H138" s="228" t="s">
        <v>738</v>
      </c>
      <c r="I138" s="228" t="s">
        <v>716</v>
      </c>
      <c r="J138" s="228"/>
      <c r="K138" s="276"/>
    </row>
    <row r="139" spans="2:11" s="1" customFormat="1" ht="15" customHeight="1">
      <c r="B139" s="273"/>
      <c r="C139" s="228" t="s">
        <v>717</v>
      </c>
      <c r="D139" s="228"/>
      <c r="E139" s="228"/>
      <c r="F139" s="251" t="s">
        <v>684</v>
      </c>
      <c r="G139" s="228"/>
      <c r="H139" s="228" t="s">
        <v>739</v>
      </c>
      <c r="I139" s="228" t="s">
        <v>719</v>
      </c>
      <c r="J139" s="228"/>
      <c r="K139" s="276"/>
    </row>
    <row r="140" spans="2:11" s="1" customFormat="1" ht="15" customHeight="1">
      <c r="B140" s="273"/>
      <c r="C140" s="228" t="s">
        <v>720</v>
      </c>
      <c r="D140" s="228"/>
      <c r="E140" s="228"/>
      <c r="F140" s="251" t="s">
        <v>684</v>
      </c>
      <c r="G140" s="228"/>
      <c r="H140" s="228" t="s">
        <v>720</v>
      </c>
      <c r="I140" s="228" t="s">
        <v>719</v>
      </c>
      <c r="J140" s="228"/>
      <c r="K140" s="276"/>
    </row>
    <row r="141" spans="2:11" s="1" customFormat="1" ht="15" customHeight="1">
      <c r="B141" s="273"/>
      <c r="C141" s="228" t="s">
        <v>34</v>
      </c>
      <c r="D141" s="228"/>
      <c r="E141" s="228"/>
      <c r="F141" s="251" t="s">
        <v>684</v>
      </c>
      <c r="G141" s="228"/>
      <c r="H141" s="228" t="s">
        <v>740</v>
      </c>
      <c r="I141" s="228" t="s">
        <v>719</v>
      </c>
      <c r="J141" s="228"/>
      <c r="K141" s="276"/>
    </row>
    <row r="142" spans="2:11" s="1" customFormat="1" ht="15" customHeight="1">
      <c r="B142" s="273"/>
      <c r="C142" s="228" t="s">
        <v>741</v>
      </c>
      <c r="D142" s="228"/>
      <c r="E142" s="228"/>
      <c r="F142" s="251" t="s">
        <v>684</v>
      </c>
      <c r="G142" s="228"/>
      <c r="H142" s="228" t="s">
        <v>742</v>
      </c>
      <c r="I142" s="228" t="s">
        <v>719</v>
      </c>
      <c r="J142" s="228"/>
      <c r="K142" s="276"/>
    </row>
    <row r="143" spans="2:11" s="1" customFormat="1" ht="15" customHeight="1">
      <c r="B143" s="277"/>
      <c r="C143" s="278"/>
      <c r="D143" s="278"/>
      <c r="E143" s="278"/>
      <c r="F143" s="278"/>
      <c r="G143" s="278"/>
      <c r="H143" s="278"/>
      <c r="I143" s="278"/>
      <c r="J143" s="278"/>
      <c r="K143" s="279"/>
    </row>
    <row r="144" spans="2:11" s="1" customFormat="1" ht="18.75" customHeight="1">
      <c r="B144" s="264"/>
      <c r="C144" s="264"/>
      <c r="D144" s="264"/>
      <c r="E144" s="264"/>
      <c r="F144" s="265"/>
      <c r="G144" s="264"/>
      <c r="H144" s="264"/>
      <c r="I144" s="264"/>
      <c r="J144" s="264"/>
      <c r="K144" s="264"/>
    </row>
    <row r="145" spans="2:11" s="1" customFormat="1" ht="18.75" customHeight="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 s="1" customFormat="1" ht="7.5" customHeight="1">
      <c r="B146" s="237"/>
      <c r="C146" s="238"/>
      <c r="D146" s="238"/>
      <c r="E146" s="238"/>
      <c r="F146" s="238"/>
      <c r="G146" s="238"/>
      <c r="H146" s="238"/>
      <c r="I146" s="238"/>
      <c r="J146" s="238"/>
      <c r="K146" s="239"/>
    </row>
    <row r="147" spans="2:11" s="1" customFormat="1" ht="45" customHeight="1">
      <c r="B147" s="240"/>
      <c r="C147" s="241" t="s">
        <v>743</v>
      </c>
      <c r="D147" s="241"/>
      <c r="E147" s="241"/>
      <c r="F147" s="241"/>
      <c r="G147" s="241"/>
      <c r="H147" s="241"/>
      <c r="I147" s="241"/>
      <c r="J147" s="241"/>
      <c r="K147" s="242"/>
    </row>
    <row r="148" spans="2:11" s="1" customFormat="1" ht="17.25" customHeight="1">
      <c r="B148" s="240"/>
      <c r="C148" s="243" t="s">
        <v>678</v>
      </c>
      <c r="D148" s="243"/>
      <c r="E148" s="243"/>
      <c r="F148" s="243" t="s">
        <v>679</v>
      </c>
      <c r="G148" s="244"/>
      <c r="H148" s="243" t="s">
        <v>50</v>
      </c>
      <c r="I148" s="243" t="s">
        <v>53</v>
      </c>
      <c r="J148" s="243" t="s">
        <v>680</v>
      </c>
      <c r="K148" s="242"/>
    </row>
    <row r="149" spans="2:11" s="1" customFormat="1" ht="17.25" customHeight="1">
      <c r="B149" s="240"/>
      <c r="C149" s="245" t="s">
        <v>681</v>
      </c>
      <c r="D149" s="245"/>
      <c r="E149" s="245"/>
      <c r="F149" s="246" t="s">
        <v>682</v>
      </c>
      <c r="G149" s="247"/>
      <c r="H149" s="245"/>
      <c r="I149" s="245"/>
      <c r="J149" s="245" t="s">
        <v>683</v>
      </c>
      <c r="K149" s="242"/>
    </row>
    <row r="150" spans="2:11" s="1" customFormat="1" ht="5.25" customHeight="1">
      <c r="B150" s="253"/>
      <c r="C150" s="248"/>
      <c r="D150" s="248"/>
      <c r="E150" s="248"/>
      <c r="F150" s="248"/>
      <c r="G150" s="249"/>
      <c r="H150" s="248"/>
      <c r="I150" s="248"/>
      <c r="J150" s="248"/>
      <c r="K150" s="276"/>
    </row>
    <row r="151" spans="2:11" s="1" customFormat="1" ht="15" customHeight="1">
      <c r="B151" s="253"/>
      <c r="C151" s="280" t="s">
        <v>687</v>
      </c>
      <c r="D151" s="228"/>
      <c r="E151" s="228"/>
      <c r="F151" s="281" t="s">
        <v>684</v>
      </c>
      <c r="G151" s="228"/>
      <c r="H151" s="280" t="s">
        <v>724</v>
      </c>
      <c r="I151" s="280" t="s">
        <v>686</v>
      </c>
      <c r="J151" s="280">
        <v>120</v>
      </c>
      <c r="K151" s="276"/>
    </row>
    <row r="152" spans="2:11" s="1" customFormat="1" ht="15" customHeight="1">
      <c r="B152" s="253"/>
      <c r="C152" s="280" t="s">
        <v>733</v>
      </c>
      <c r="D152" s="228"/>
      <c r="E152" s="228"/>
      <c r="F152" s="281" t="s">
        <v>684</v>
      </c>
      <c r="G152" s="228"/>
      <c r="H152" s="280" t="s">
        <v>744</v>
      </c>
      <c r="I152" s="280" t="s">
        <v>686</v>
      </c>
      <c r="J152" s="280" t="s">
        <v>735</v>
      </c>
      <c r="K152" s="276"/>
    </row>
    <row r="153" spans="2:11" s="1" customFormat="1" ht="15" customHeight="1">
      <c r="B153" s="253"/>
      <c r="C153" s="280" t="s">
        <v>632</v>
      </c>
      <c r="D153" s="228"/>
      <c r="E153" s="228"/>
      <c r="F153" s="281" t="s">
        <v>684</v>
      </c>
      <c r="G153" s="228"/>
      <c r="H153" s="280" t="s">
        <v>745</v>
      </c>
      <c r="I153" s="280" t="s">
        <v>686</v>
      </c>
      <c r="J153" s="280" t="s">
        <v>735</v>
      </c>
      <c r="K153" s="276"/>
    </row>
    <row r="154" spans="2:11" s="1" customFormat="1" ht="15" customHeight="1">
      <c r="B154" s="253"/>
      <c r="C154" s="280" t="s">
        <v>689</v>
      </c>
      <c r="D154" s="228"/>
      <c r="E154" s="228"/>
      <c r="F154" s="281" t="s">
        <v>690</v>
      </c>
      <c r="G154" s="228"/>
      <c r="H154" s="280" t="s">
        <v>724</v>
      </c>
      <c r="I154" s="280" t="s">
        <v>686</v>
      </c>
      <c r="J154" s="280">
        <v>50</v>
      </c>
      <c r="K154" s="276"/>
    </row>
    <row r="155" spans="2:11" s="1" customFormat="1" ht="15" customHeight="1">
      <c r="B155" s="253"/>
      <c r="C155" s="280" t="s">
        <v>692</v>
      </c>
      <c r="D155" s="228"/>
      <c r="E155" s="228"/>
      <c r="F155" s="281" t="s">
        <v>684</v>
      </c>
      <c r="G155" s="228"/>
      <c r="H155" s="280" t="s">
        <v>724</v>
      </c>
      <c r="I155" s="280" t="s">
        <v>694</v>
      </c>
      <c r="J155" s="280"/>
      <c r="K155" s="276"/>
    </row>
    <row r="156" spans="2:11" s="1" customFormat="1" ht="15" customHeight="1">
      <c r="B156" s="253"/>
      <c r="C156" s="280" t="s">
        <v>703</v>
      </c>
      <c r="D156" s="228"/>
      <c r="E156" s="228"/>
      <c r="F156" s="281" t="s">
        <v>690</v>
      </c>
      <c r="G156" s="228"/>
      <c r="H156" s="280" t="s">
        <v>724</v>
      </c>
      <c r="I156" s="280" t="s">
        <v>686</v>
      </c>
      <c r="J156" s="280">
        <v>50</v>
      </c>
      <c r="K156" s="276"/>
    </row>
    <row r="157" spans="2:11" s="1" customFormat="1" ht="15" customHeight="1">
      <c r="B157" s="253"/>
      <c r="C157" s="280" t="s">
        <v>711</v>
      </c>
      <c r="D157" s="228"/>
      <c r="E157" s="228"/>
      <c r="F157" s="281" t="s">
        <v>690</v>
      </c>
      <c r="G157" s="228"/>
      <c r="H157" s="280" t="s">
        <v>724</v>
      </c>
      <c r="I157" s="280" t="s">
        <v>686</v>
      </c>
      <c r="J157" s="280">
        <v>50</v>
      </c>
      <c r="K157" s="276"/>
    </row>
    <row r="158" spans="2:11" s="1" customFormat="1" ht="15" customHeight="1">
      <c r="B158" s="253"/>
      <c r="C158" s="280" t="s">
        <v>709</v>
      </c>
      <c r="D158" s="228"/>
      <c r="E158" s="228"/>
      <c r="F158" s="281" t="s">
        <v>690</v>
      </c>
      <c r="G158" s="228"/>
      <c r="H158" s="280" t="s">
        <v>724</v>
      </c>
      <c r="I158" s="280" t="s">
        <v>686</v>
      </c>
      <c r="J158" s="280">
        <v>50</v>
      </c>
      <c r="K158" s="276"/>
    </row>
    <row r="159" spans="2:11" s="1" customFormat="1" ht="15" customHeight="1">
      <c r="B159" s="253"/>
      <c r="C159" s="280" t="s">
        <v>78</v>
      </c>
      <c r="D159" s="228"/>
      <c r="E159" s="228"/>
      <c r="F159" s="281" t="s">
        <v>684</v>
      </c>
      <c r="G159" s="228"/>
      <c r="H159" s="280" t="s">
        <v>746</v>
      </c>
      <c r="I159" s="280" t="s">
        <v>686</v>
      </c>
      <c r="J159" s="280" t="s">
        <v>747</v>
      </c>
      <c r="K159" s="276"/>
    </row>
    <row r="160" spans="2:11" s="1" customFormat="1" ht="15" customHeight="1">
      <c r="B160" s="253"/>
      <c r="C160" s="280" t="s">
        <v>748</v>
      </c>
      <c r="D160" s="228"/>
      <c r="E160" s="228"/>
      <c r="F160" s="281" t="s">
        <v>684</v>
      </c>
      <c r="G160" s="228"/>
      <c r="H160" s="280" t="s">
        <v>749</v>
      </c>
      <c r="I160" s="280" t="s">
        <v>719</v>
      </c>
      <c r="J160" s="280"/>
      <c r="K160" s="276"/>
    </row>
    <row r="161" spans="2:11" s="1" customFormat="1" ht="15" customHeight="1">
      <c r="B161" s="282"/>
      <c r="C161" s="262"/>
      <c r="D161" s="262"/>
      <c r="E161" s="262"/>
      <c r="F161" s="262"/>
      <c r="G161" s="262"/>
      <c r="H161" s="262"/>
      <c r="I161" s="262"/>
      <c r="J161" s="262"/>
      <c r="K161" s="283"/>
    </row>
    <row r="162" spans="2:11" s="1" customFormat="1" ht="18.75" customHeight="1">
      <c r="B162" s="264"/>
      <c r="C162" s="274"/>
      <c r="D162" s="274"/>
      <c r="E162" s="274"/>
      <c r="F162" s="284"/>
      <c r="G162" s="274"/>
      <c r="H162" s="274"/>
      <c r="I162" s="274"/>
      <c r="J162" s="274"/>
      <c r="K162" s="264"/>
    </row>
    <row r="163" spans="2:11" s="1" customFormat="1" ht="18.75" customHeight="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 s="1" customFormat="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s="1" customFormat="1" ht="45" customHeight="1">
      <c r="B165" s="218"/>
      <c r="C165" s="219" t="s">
        <v>750</v>
      </c>
      <c r="D165" s="219"/>
      <c r="E165" s="219"/>
      <c r="F165" s="219"/>
      <c r="G165" s="219"/>
      <c r="H165" s="219"/>
      <c r="I165" s="219"/>
      <c r="J165" s="219"/>
      <c r="K165" s="220"/>
    </row>
    <row r="166" spans="2:11" s="1" customFormat="1" ht="17.25" customHeight="1">
      <c r="B166" s="218"/>
      <c r="C166" s="243" t="s">
        <v>678</v>
      </c>
      <c r="D166" s="243"/>
      <c r="E166" s="243"/>
      <c r="F166" s="243" t="s">
        <v>679</v>
      </c>
      <c r="G166" s="285"/>
      <c r="H166" s="286" t="s">
        <v>50</v>
      </c>
      <c r="I166" s="286" t="s">
        <v>53</v>
      </c>
      <c r="J166" s="243" t="s">
        <v>680</v>
      </c>
      <c r="K166" s="220"/>
    </row>
    <row r="167" spans="2:11" s="1" customFormat="1" ht="17.25" customHeight="1">
      <c r="B167" s="221"/>
      <c r="C167" s="245" t="s">
        <v>681</v>
      </c>
      <c r="D167" s="245"/>
      <c r="E167" s="245"/>
      <c r="F167" s="246" t="s">
        <v>682</v>
      </c>
      <c r="G167" s="287"/>
      <c r="H167" s="288"/>
      <c r="I167" s="288"/>
      <c r="J167" s="245" t="s">
        <v>683</v>
      </c>
      <c r="K167" s="223"/>
    </row>
    <row r="168" spans="2:11" s="1" customFormat="1" ht="5.25" customHeight="1">
      <c r="B168" s="253"/>
      <c r="C168" s="248"/>
      <c r="D168" s="248"/>
      <c r="E168" s="248"/>
      <c r="F168" s="248"/>
      <c r="G168" s="249"/>
      <c r="H168" s="248"/>
      <c r="I168" s="248"/>
      <c r="J168" s="248"/>
      <c r="K168" s="276"/>
    </row>
    <row r="169" spans="2:11" s="1" customFormat="1" ht="15" customHeight="1">
      <c r="B169" s="253"/>
      <c r="C169" s="228" t="s">
        <v>687</v>
      </c>
      <c r="D169" s="228"/>
      <c r="E169" s="228"/>
      <c r="F169" s="251" t="s">
        <v>684</v>
      </c>
      <c r="G169" s="228"/>
      <c r="H169" s="228" t="s">
        <v>724</v>
      </c>
      <c r="I169" s="228" t="s">
        <v>686</v>
      </c>
      <c r="J169" s="228">
        <v>120</v>
      </c>
      <c r="K169" s="276"/>
    </row>
    <row r="170" spans="2:11" s="1" customFormat="1" ht="15" customHeight="1">
      <c r="B170" s="253"/>
      <c r="C170" s="228" t="s">
        <v>733</v>
      </c>
      <c r="D170" s="228"/>
      <c r="E170" s="228"/>
      <c r="F170" s="251" t="s">
        <v>684</v>
      </c>
      <c r="G170" s="228"/>
      <c r="H170" s="228" t="s">
        <v>734</v>
      </c>
      <c r="I170" s="228" t="s">
        <v>686</v>
      </c>
      <c r="J170" s="228" t="s">
        <v>735</v>
      </c>
      <c r="K170" s="276"/>
    </row>
    <row r="171" spans="2:11" s="1" customFormat="1" ht="15" customHeight="1">
      <c r="B171" s="253"/>
      <c r="C171" s="228" t="s">
        <v>632</v>
      </c>
      <c r="D171" s="228"/>
      <c r="E171" s="228"/>
      <c r="F171" s="251" t="s">
        <v>684</v>
      </c>
      <c r="G171" s="228"/>
      <c r="H171" s="228" t="s">
        <v>751</v>
      </c>
      <c r="I171" s="228" t="s">
        <v>686</v>
      </c>
      <c r="J171" s="228" t="s">
        <v>735</v>
      </c>
      <c r="K171" s="276"/>
    </row>
    <row r="172" spans="2:11" s="1" customFormat="1" ht="15" customHeight="1">
      <c r="B172" s="253"/>
      <c r="C172" s="228" t="s">
        <v>689</v>
      </c>
      <c r="D172" s="228"/>
      <c r="E172" s="228"/>
      <c r="F172" s="251" t="s">
        <v>690</v>
      </c>
      <c r="G172" s="228"/>
      <c r="H172" s="228" t="s">
        <v>751</v>
      </c>
      <c r="I172" s="228" t="s">
        <v>686</v>
      </c>
      <c r="J172" s="228">
        <v>50</v>
      </c>
      <c r="K172" s="276"/>
    </row>
    <row r="173" spans="2:11" s="1" customFormat="1" ht="15" customHeight="1">
      <c r="B173" s="253"/>
      <c r="C173" s="228" t="s">
        <v>692</v>
      </c>
      <c r="D173" s="228"/>
      <c r="E173" s="228"/>
      <c r="F173" s="251" t="s">
        <v>684</v>
      </c>
      <c r="G173" s="228"/>
      <c r="H173" s="228" t="s">
        <v>751</v>
      </c>
      <c r="I173" s="228" t="s">
        <v>694</v>
      </c>
      <c r="J173" s="228"/>
      <c r="K173" s="276"/>
    </row>
    <row r="174" spans="2:11" s="1" customFormat="1" ht="15" customHeight="1">
      <c r="B174" s="253"/>
      <c r="C174" s="228" t="s">
        <v>703</v>
      </c>
      <c r="D174" s="228"/>
      <c r="E174" s="228"/>
      <c r="F174" s="251" t="s">
        <v>690</v>
      </c>
      <c r="G174" s="228"/>
      <c r="H174" s="228" t="s">
        <v>751</v>
      </c>
      <c r="I174" s="228" t="s">
        <v>686</v>
      </c>
      <c r="J174" s="228">
        <v>50</v>
      </c>
      <c r="K174" s="276"/>
    </row>
    <row r="175" spans="2:11" s="1" customFormat="1" ht="15" customHeight="1">
      <c r="B175" s="253"/>
      <c r="C175" s="228" t="s">
        <v>711</v>
      </c>
      <c r="D175" s="228"/>
      <c r="E175" s="228"/>
      <c r="F175" s="251" t="s">
        <v>690</v>
      </c>
      <c r="G175" s="228"/>
      <c r="H175" s="228" t="s">
        <v>751</v>
      </c>
      <c r="I175" s="228" t="s">
        <v>686</v>
      </c>
      <c r="J175" s="228">
        <v>50</v>
      </c>
      <c r="K175" s="276"/>
    </row>
    <row r="176" spans="2:11" s="1" customFormat="1" ht="15" customHeight="1">
      <c r="B176" s="253"/>
      <c r="C176" s="228" t="s">
        <v>709</v>
      </c>
      <c r="D176" s="228"/>
      <c r="E176" s="228"/>
      <c r="F176" s="251" t="s">
        <v>690</v>
      </c>
      <c r="G176" s="228"/>
      <c r="H176" s="228" t="s">
        <v>751</v>
      </c>
      <c r="I176" s="228" t="s">
        <v>686</v>
      </c>
      <c r="J176" s="228">
        <v>50</v>
      </c>
      <c r="K176" s="276"/>
    </row>
    <row r="177" spans="2:11" s="1" customFormat="1" ht="15" customHeight="1">
      <c r="B177" s="253"/>
      <c r="C177" s="228" t="s">
        <v>84</v>
      </c>
      <c r="D177" s="228"/>
      <c r="E177" s="228"/>
      <c r="F177" s="251" t="s">
        <v>684</v>
      </c>
      <c r="G177" s="228"/>
      <c r="H177" s="228" t="s">
        <v>752</v>
      </c>
      <c r="I177" s="228" t="s">
        <v>753</v>
      </c>
      <c r="J177" s="228"/>
      <c r="K177" s="276"/>
    </row>
    <row r="178" spans="2:11" s="1" customFormat="1" ht="15" customHeight="1">
      <c r="B178" s="253"/>
      <c r="C178" s="228" t="s">
        <v>53</v>
      </c>
      <c r="D178" s="228"/>
      <c r="E178" s="228"/>
      <c r="F178" s="251" t="s">
        <v>684</v>
      </c>
      <c r="G178" s="228"/>
      <c r="H178" s="228" t="s">
        <v>754</v>
      </c>
      <c r="I178" s="228" t="s">
        <v>755</v>
      </c>
      <c r="J178" s="228">
        <v>1</v>
      </c>
      <c r="K178" s="276"/>
    </row>
    <row r="179" spans="2:11" s="1" customFormat="1" ht="15" customHeight="1">
      <c r="B179" s="253"/>
      <c r="C179" s="228" t="s">
        <v>49</v>
      </c>
      <c r="D179" s="228"/>
      <c r="E179" s="228"/>
      <c r="F179" s="251" t="s">
        <v>684</v>
      </c>
      <c r="G179" s="228"/>
      <c r="H179" s="228" t="s">
        <v>756</v>
      </c>
      <c r="I179" s="228" t="s">
        <v>686</v>
      </c>
      <c r="J179" s="228">
        <v>20</v>
      </c>
      <c r="K179" s="276"/>
    </row>
    <row r="180" spans="2:11" s="1" customFormat="1" ht="15" customHeight="1">
      <c r="B180" s="253"/>
      <c r="C180" s="228" t="s">
        <v>50</v>
      </c>
      <c r="D180" s="228"/>
      <c r="E180" s="228"/>
      <c r="F180" s="251" t="s">
        <v>684</v>
      </c>
      <c r="G180" s="228"/>
      <c r="H180" s="228" t="s">
        <v>757</v>
      </c>
      <c r="I180" s="228" t="s">
        <v>686</v>
      </c>
      <c r="J180" s="228">
        <v>255</v>
      </c>
      <c r="K180" s="276"/>
    </row>
    <row r="181" spans="2:11" s="1" customFormat="1" ht="15" customHeight="1">
      <c r="B181" s="253"/>
      <c r="C181" s="228" t="s">
        <v>85</v>
      </c>
      <c r="D181" s="228"/>
      <c r="E181" s="228"/>
      <c r="F181" s="251" t="s">
        <v>684</v>
      </c>
      <c r="G181" s="228"/>
      <c r="H181" s="228" t="s">
        <v>648</v>
      </c>
      <c r="I181" s="228" t="s">
        <v>686</v>
      </c>
      <c r="J181" s="228">
        <v>10</v>
      </c>
      <c r="K181" s="276"/>
    </row>
    <row r="182" spans="2:11" s="1" customFormat="1" ht="15" customHeight="1">
      <c r="B182" s="253"/>
      <c r="C182" s="228" t="s">
        <v>86</v>
      </c>
      <c r="D182" s="228"/>
      <c r="E182" s="228"/>
      <c r="F182" s="251" t="s">
        <v>684</v>
      </c>
      <c r="G182" s="228"/>
      <c r="H182" s="228" t="s">
        <v>758</v>
      </c>
      <c r="I182" s="228" t="s">
        <v>719</v>
      </c>
      <c r="J182" s="228"/>
      <c r="K182" s="276"/>
    </row>
    <row r="183" spans="2:11" s="1" customFormat="1" ht="15" customHeight="1">
      <c r="B183" s="253"/>
      <c r="C183" s="228" t="s">
        <v>759</v>
      </c>
      <c r="D183" s="228"/>
      <c r="E183" s="228"/>
      <c r="F183" s="251" t="s">
        <v>684</v>
      </c>
      <c r="G183" s="228"/>
      <c r="H183" s="228" t="s">
        <v>760</v>
      </c>
      <c r="I183" s="228" t="s">
        <v>719</v>
      </c>
      <c r="J183" s="228"/>
      <c r="K183" s="276"/>
    </row>
    <row r="184" spans="2:11" s="1" customFormat="1" ht="15" customHeight="1">
      <c r="B184" s="253"/>
      <c r="C184" s="228" t="s">
        <v>748</v>
      </c>
      <c r="D184" s="228"/>
      <c r="E184" s="228"/>
      <c r="F184" s="251" t="s">
        <v>684</v>
      </c>
      <c r="G184" s="228"/>
      <c r="H184" s="228" t="s">
        <v>761</v>
      </c>
      <c r="I184" s="228" t="s">
        <v>719</v>
      </c>
      <c r="J184" s="228"/>
      <c r="K184" s="276"/>
    </row>
    <row r="185" spans="2:11" s="1" customFormat="1" ht="15" customHeight="1">
      <c r="B185" s="253"/>
      <c r="C185" s="228" t="s">
        <v>88</v>
      </c>
      <c r="D185" s="228"/>
      <c r="E185" s="228"/>
      <c r="F185" s="251" t="s">
        <v>690</v>
      </c>
      <c r="G185" s="228"/>
      <c r="H185" s="228" t="s">
        <v>762</v>
      </c>
      <c r="I185" s="228" t="s">
        <v>686</v>
      </c>
      <c r="J185" s="228">
        <v>50</v>
      </c>
      <c r="K185" s="276"/>
    </row>
    <row r="186" spans="2:11" s="1" customFormat="1" ht="15" customHeight="1">
      <c r="B186" s="253"/>
      <c r="C186" s="228" t="s">
        <v>763</v>
      </c>
      <c r="D186" s="228"/>
      <c r="E186" s="228"/>
      <c r="F186" s="251" t="s">
        <v>690</v>
      </c>
      <c r="G186" s="228"/>
      <c r="H186" s="228" t="s">
        <v>764</v>
      </c>
      <c r="I186" s="228" t="s">
        <v>765</v>
      </c>
      <c r="J186" s="228"/>
      <c r="K186" s="276"/>
    </row>
    <row r="187" spans="2:11" s="1" customFormat="1" ht="15" customHeight="1">
      <c r="B187" s="253"/>
      <c r="C187" s="228" t="s">
        <v>766</v>
      </c>
      <c r="D187" s="228"/>
      <c r="E187" s="228"/>
      <c r="F187" s="251" t="s">
        <v>690</v>
      </c>
      <c r="G187" s="228"/>
      <c r="H187" s="228" t="s">
        <v>767</v>
      </c>
      <c r="I187" s="228" t="s">
        <v>765</v>
      </c>
      <c r="J187" s="228"/>
      <c r="K187" s="276"/>
    </row>
    <row r="188" spans="2:11" s="1" customFormat="1" ht="15" customHeight="1">
      <c r="B188" s="253"/>
      <c r="C188" s="228" t="s">
        <v>768</v>
      </c>
      <c r="D188" s="228"/>
      <c r="E188" s="228"/>
      <c r="F188" s="251" t="s">
        <v>690</v>
      </c>
      <c r="G188" s="228"/>
      <c r="H188" s="228" t="s">
        <v>769</v>
      </c>
      <c r="I188" s="228" t="s">
        <v>765</v>
      </c>
      <c r="J188" s="228"/>
      <c r="K188" s="276"/>
    </row>
    <row r="189" spans="2:11" s="1" customFormat="1" ht="15" customHeight="1">
      <c r="B189" s="253"/>
      <c r="C189" s="289" t="s">
        <v>770</v>
      </c>
      <c r="D189" s="228"/>
      <c r="E189" s="228"/>
      <c r="F189" s="251" t="s">
        <v>690</v>
      </c>
      <c r="G189" s="228"/>
      <c r="H189" s="228" t="s">
        <v>771</v>
      </c>
      <c r="I189" s="228" t="s">
        <v>772</v>
      </c>
      <c r="J189" s="290" t="s">
        <v>773</v>
      </c>
      <c r="K189" s="276"/>
    </row>
    <row r="190" spans="2:11" s="1" customFormat="1" ht="15" customHeight="1">
      <c r="B190" s="253"/>
      <c r="C190" s="289" t="s">
        <v>38</v>
      </c>
      <c r="D190" s="228"/>
      <c r="E190" s="228"/>
      <c r="F190" s="251" t="s">
        <v>684</v>
      </c>
      <c r="G190" s="228"/>
      <c r="H190" s="225" t="s">
        <v>774</v>
      </c>
      <c r="I190" s="228" t="s">
        <v>775</v>
      </c>
      <c r="J190" s="228"/>
      <c r="K190" s="276"/>
    </row>
    <row r="191" spans="2:11" s="1" customFormat="1" ht="15" customHeight="1">
      <c r="B191" s="253"/>
      <c r="C191" s="289" t="s">
        <v>776</v>
      </c>
      <c r="D191" s="228"/>
      <c r="E191" s="228"/>
      <c r="F191" s="251" t="s">
        <v>684</v>
      </c>
      <c r="G191" s="228"/>
      <c r="H191" s="228" t="s">
        <v>777</v>
      </c>
      <c r="I191" s="228" t="s">
        <v>719</v>
      </c>
      <c r="J191" s="228"/>
      <c r="K191" s="276"/>
    </row>
    <row r="192" spans="2:11" s="1" customFormat="1" ht="15" customHeight="1">
      <c r="B192" s="253"/>
      <c r="C192" s="289" t="s">
        <v>778</v>
      </c>
      <c r="D192" s="228"/>
      <c r="E192" s="228"/>
      <c r="F192" s="251" t="s">
        <v>684</v>
      </c>
      <c r="G192" s="228"/>
      <c r="H192" s="228" t="s">
        <v>779</v>
      </c>
      <c r="I192" s="228" t="s">
        <v>719</v>
      </c>
      <c r="J192" s="228"/>
      <c r="K192" s="276"/>
    </row>
    <row r="193" spans="2:11" s="1" customFormat="1" ht="15" customHeight="1">
      <c r="B193" s="253"/>
      <c r="C193" s="289" t="s">
        <v>780</v>
      </c>
      <c r="D193" s="228"/>
      <c r="E193" s="228"/>
      <c r="F193" s="251" t="s">
        <v>690</v>
      </c>
      <c r="G193" s="228"/>
      <c r="H193" s="228" t="s">
        <v>781</v>
      </c>
      <c r="I193" s="228" t="s">
        <v>719</v>
      </c>
      <c r="J193" s="228"/>
      <c r="K193" s="276"/>
    </row>
    <row r="194" spans="2:11" s="1" customFormat="1" ht="15" customHeight="1">
      <c r="B194" s="282"/>
      <c r="C194" s="291"/>
      <c r="D194" s="262"/>
      <c r="E194" s="262"/>
      <c r="F194" s="262"/>
      <c r="G194" s="262"/>
      <c r="H194" s="262"/>
      <c r="I194" s="262"/>
      <c r="J194" s="262"/>
      <c r="K194" s="283"/>
    </row>
    <row r="195" spans="2:11" s="1" customFormat="1" ht="18.75" customHeight="1">
      <c r="B195" s="264"/>
      <c r="C195" s="274"/>
      <c r="D195" s="274"/>
      <c r="E195" s="274"/>
      <c r="F195" s="284"/>
      <c r="G195" s="274"/>
      <c r="H195" s="274"/>
      <c r="I195" s="274"/>
      <c r="J195" s="274"/>
      <c r="K195" s="264"/>
    </row>
    <row r="196" spans="2:11" s="1" customFormat="1" ht="18.75" customHeight="1">
      <c r="B196" s="264"/>
      <c r="C196" s="274"/>
      <c r="D196" s="274"/>
      <c r="E196" s="274"/>
      <c r="F196" s="284"/>
      <c r="G196" s="274"/>
      <c r="H196" s="274"/>
      <c r="I196" s="274"/>
      <c r="J196" s="274"/>
      <c r="K196" s="264"/>
    </row>
    <row r="197" spans="2:11" s="1" customFormat="1" ht="18.75" customHeight="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 s="1" customFormat="1" ht="13.5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s="1" customFormat="1" ht="21">
      <c r="B199" s="218"/>
      <c r="C199" s="219" t="s">
        <v>782</v>
      </c>
      <c r="D199" s="219"/>
      <c r="E199" s="219"/>
      <c r="F199" s="219"/>
      <c r="G199" s="219"/>
      <c r="H199" s="219"/>
      <c r="I199" s="219"/>
      <c r="J199" s="219"/>
      <c r="K199" s="220"/>
    </row>
    <row r="200" spans="2:11" s="1" customFormat="1" ht="25.5" customHeight="1">
      <c r="B200" s="218"/>
      <c r="C200" s="292" t="s">
        <v>783</v>
      </c>
      <c r="D200" s="292"/>
      <c r="E200" s="292"/>
      <c r="F200" s="292" t="s">
        <v>784</v>
      </c>
      <c r="G200" s="293"/>
      <c r="H200" s="292" t="s">
        <v>785</v>
      </c>
      <c r="I200" s="292"/>
      <c r="J200" s="292"/>
      <c r="K200" s="220"/>
    </row>
    <row r="201" spans="2:11" s="1" customFormat="1" ht="5.25" customHeight="1">
      <c r="B201" s="253"/>
      <c r="C201" s="248"/>
      <c r="D201" s="248"/>
      <c r="E201" s="248"/>
      <c r="F201" s="248"/>
      <c r="G201" s="274"/>
      <c r="H201" s="248"/>
      <c r="I201" s="248"/>
      <c r="J201" s="248"/>
      <c r="K201" s="276"/>
    </row>
    <row r="202" spans="2:11" s="1" customFormat="1" ht="15" customHeight="1">
      <c r="B202" s="253"/>
      <c r="C202" s="228" t="s">
        <v>775</v>
      </c>
      <c r="D202" s="228"/>
      <c r="E202" s="228"/>
      <c r="F202" s="251" t="s">
        <v>39</v>
      </c>
      <c r="G202" s="228"/>
      <c r="H202" s="228" t="s">
        <v>786</v>
      </c>
      <c r="I202" s="228"/>
      <c r="J202" s="228"/>
      <c r="K202" s="276"/>
    </row>
    <row r="203" spans="2:11" s="1" customFormat="1" ht="15" customHeight="1">
      <c r="B203" s="253"/>
      <c r="C203" s="228"/>
      <c r="D203" s="228"/>
      <c r="E203" s="228"/>
      <c r="F203" s="251" t="s">
        <v>40</v>
      </c>
      <c r="G203" s="228"/>
      <c r="H203" s="228" t="s">
        <v>787</v>
      </c>
      <c r="I203" s="228"/>
      <c r="J203" s="228"/>
      <c r="K203" s="276"/>
    </row>
    <row r="204" spans="2:11" s="1" customFormat="1" ht="15" customHeight="1">
      <c r="B204" s="253"/>
      <c r="C204" s="228"/>
      <c r="D204" s="228"/>
      <c r="E204" s="228"/>
      <c r="F204" s="251" t="s">
        <v>43</v>
      </c>
      <c r="G204" s="228"/>
      <c r="H204" s="228" t="s">
        <v>788</v>
      </c>
      <c r="I204" s="228"/>
      <c r="J204" s="228"/>
      <c r="K204" s="276"/>
    </row>
    <row r="205" spans="2:11" s="1" customFormat="1" ht="15" customHeight="1">
      <c r="B205" s="253"/>
      <c r="C205" s="228"/>
      <c r="D205" s="228"/>
      <c r="E205" s="228"/>
      <c r="F205" s="251" t="s">
        <v>41</v>
      </c>
      <c r="G205" s="228"/>
      <c r="H205" s="228" t="s">
        <v>789</v>
      </c>
      <c r="I205" s="228"/>
      <c r="J205" s="228"/>
      <c r="K205" s="276"/>
    </row>
    <row r="206" spans="2:11" s="1" customFormat="1" ht="15" customHeight="1">
      <c r="B206" s="253"/>
      <c r="C206" s="228"/>
      <c r="D206" s="228"/>
      <c r="E206" s="228"/>
      <c r="F206" s="251" t="s">
        <v>42</v>
      </c>
      <c r="G206" s="228"/>
      <c r="H206" s="228" t="s">
        <v>790</v>
      </c>
      <c r="I206" s="228"/>
      <c r="J206" s="228"/>
      <c r="K206" s="276"/>
    </row>
    <row r="207" spans="2:11" s="1" customFormat="1" ht="15" customHeight="1">
      <c r="B207" s="253"/>
      <c r="C207" s="228"/>
      <c r="D207" s="228"/>
      <c r="E207" s="228"/>
      <c r="F207" s="251"/>
      <c r="G207" s="228"/>
      <c r="H207" s="228"/>
      <c r="I207" s="228"/>
      <c r="J207" s="228"/>
      <c r="K207" s="276"/>
    </row>
    <row r="208" spans="2:11" s="1" customFormat="1" ht="15" customHeight="1">
      <c r="B208" s="253"/>
      <c r="C208" s="228" t="s">
        <v>731</v>
      </c>
      <c r="D208" s="228"/>
      <c r="E208" s="228"/>
      <c r="F208" s="251" t="s">
        <v>72</v>
      </c>
      <c r="G208" s="228"/>
      <c r="H208" s="228" t="s">
        <v>791</v>
      </c>
      <c r="I208" s="228"/>
      <c r="J208" s="228"/>
      <c r="K208" s="276"/>
    </row>
    <row r="209" spans="2:11" s="1" customFormat="1" ht="15" customHeight="1">
      <c r="B209" s="253"/>
      <c r="C209" s="228"/>
      <c r="D209" s="228"/>
      <c r="E209" s="228"/>
      <c r="F209" s="251" t="s">
        <v>628</v>
      </c>
      <c r="G209" s="228"/>
      <c r="H209" s="228" t="s">
        <v>629</v>
      </c>
      <c r="I209" s="228"/>
      <c r="J209" s="228"/>
      <c r="K209" s="276"/>
    </row>
    <row r="210" spans="2:11" s="1" customFormat="1" ht="15" customHeight="1">
      <c r="B210" s="253"/>
      <c r="C210" s="228"/>
      <c r="D210" s="228"/>
      <c r="E210" s="228"/>
      <c r="F210" s="251" t="s">
        <v>626</v>
      </c>
      <c r="G210" s="228"/>
      <c r="H210" s="228" t="s">
        <v>792</v>
      </c>
      <c r="I210" s="228"/>
      <c r="J210" s="228"/>
      <c r="K210" s="276"/>
    </row>
    <row r="211" spans="2:11" s="1" customFormat="1" ht="15" customHeight="1">
      <c r="B211" s="294"/>
      <c r="C211" s="228"/>
      <c r="D211" s="228"/>
      <c r="E211" s="228"/>
      <c r="F211" s="251" t="s">
        <v>630</v>
      </c>
      <c r="G211" s="289"/>
      <c r="H211" s="280" t="s">
        <v>631</v>
      </c>
      <c r="I211" s="280"/>
      <c r="J211" s="280"/>
      <c r="K211" s="295"/>
    </row>
    <row r="212" spans="2:11" s="1" customFormat="1" ht="15" customHeight="1">
      <c r="B212" s="294"/>
      <c r="C212" s="228"/>
      <c r="D212" s="228"/>
      <c r="E212" s="228"/>
      <c r="F212" s="251" t="s">
        <v>96</v>
      </c>
      <c r="G212" s="289"/>
      <c r="H212" s="280" t="s">
        <v>793</v>
      </c>
      <c r="I212" s="280"/>
      <c r="J212" s="280"/>
      <c r="K212" s="295"/>
    </row>
    <row r="213" spans="2:11" s="1" customFormat="1" ht="15" customHeight="1">
      <c r="B213" s="294"/>
      <c r="C213" s="228"/>
      <c r="D213" s="228"/>
      <c r="E213" s="228"/>
      <c r="F213" s="251"/>
      <c r="G213" s="289"/>
      <c r="H213" s="280"/>
      <c r="I213" s="280"/>
      <c r="J213" s="280"/>
      <c r="K213" s="295"/>
    </row>
    <row r="214" spans="2:11" s="1" customFormat="1" ht="15" customHeight="1">
      <c r="B214" s="294"/>
      <c r="C214" s="228" t="s">
        <v>755</v>
      </c>
      <c r="D214" s="228"/>
      <c r="E214" s="228"/>
      <c r="F214" s="251">
        <v>1</v>
      </c>
      <c r="G214" s="289"/>
      <c r="H214" s="280" t="s">
        <v>794</v>
      </c>
      <c r="I214" s="280"/>
      <c r="J214" s="280"/>
      <c r="K214" s="295"/>
    </row>
    <row r="215" spans="2:11" s="1" customFormat="1" ht="15" customHeight="1">
      <c r="B215" s="294"/>
      <c r="C215" s="228"/>
      <c r="D215" s="228"/>
      <c r="E215" s="228"/>
      <c r="F215" s="251">
        <v>2</v>
      </c>
      <c r="G215" s="289"/>
      <c r="H215" s="280" t="s">
        <v>795</v>
      </c>
      <c r="I215" s="280"/>
      <c r="J215" s="280"/>
      <c r="K215" s="295"/>
    </row>
    <row r="216" spans="2:11" s="1" customFormat="1" ht="15" customHeight="1">
      <c r="B216" s="294"/>
      <c r="C216" s="228"/>
      <c r="D216" s="228"/>
      <c r="E216" s="228"/>
      <c r="F216" s="251">
        <v>3</v>
      </c>
      <c r="G216" s="289"/>
      <c r="H216" s="280" t="s">
        <v>796</v>
      </c>
      <c r="I216" s="280"/>
      <c r="J216" s="280"/>
      <c r="K216" s="295"/>
    </row>
    <row r="217" spans="2:11" s="1" customFormat="1" ht="15" customHeight="1">
      <c r="B217" s="294"/>
      <c r="C217" s="228"/>
      <c r="D217" s="228"/>
      <c r="E217" s="228"/>
      <c r="F217" s="251">
        <v>4</v>
      </c>
      <c r="G217" s="289"/>
      <c r="H217" s="280" t="s">
        <v>797</v>
      </c>
      <c r="I217" s="280"/>
      <c r="J217" s="280"/>
      <c r="K217" s="295"/>
    </row>
    <row r="218" spans="2:11" s="1" customFormat="1" ht="12.75" customHeight="1">
      <c r="B218" s="296"/>
      <c r="C218" s="297"/>
      <c r="D218" s="297"/>
      <c r="E218" s="297"/>
      <c r="F218" s="297"/>
      <c r="G218" s="297"/>
      <c r="H218" s="297"/>
      <c r="I218" s="297"/>
      <c r="J218" s="297"/>
      <c r="K218" s="29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Beranová Andrea Ing.</dc:creator>
  <cp:keywords/>
  <dc:description/>
  <cp:lastModifiedBy>Beranová Andrea Ing.</cp:lastModifiedBy>
  <dcterms:created xsi:type="dcterms:W3CDTF">2022-11-14T07:07:05Z</dcterms:created>
  <dcterms:modified xsi:type="dcterms:W3CDTF">2022-11-14T07:07:07Z</dcterms:modified>
  <cp:category/>
  <cp:version/>
  <cp:contentType/>
  <cp:contentStatus/>
</cp:coreProperties>
</file>