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 - SO 01 - interiery" sheetId="2" r:id="rId2"/>
  </sheets>
  <definedNames>
    <definedName name="_xlnm.Print_Area" localSheetId="0">'Rekapitulace stavby'!$D$4:$AO$76,'Rekapitulace stavby'!$C$82:$AQ$96</definedName>
    <definedName name="_xlnm._FilterDatabase" localSheetId="1" hidden="1">'7 - SO 01 - interiery'!$C$120:$K$233</definedName>
    <definedName name="_xlnm.Print_Area" localSheetId="1">'7 - SO 01 - interiery'!$C$82:$J$102,'7 - SO 01 - interiery'!$C$108:$K$233</definedName>
    <definedName name="_xlnm.Print_Titles" localSheetId="0">'Rekapitulace stavby'!$92:$92</definedName>
    <definedName name="_xlnm.Print_Titles" localSheetId="1">'7 - SO 01 - interiery'!$120:$120</definedName>
  </definedNames>
  <calcPr fullCalcOnLoad="1"/>
</workbook>
</file>

<file path=xl/sharedStrings.xml><?xml version="1.0" encoding="utf-8"?>
<sst xmlns="http://schemas.openxmlformats.org/spreadsheetml/2006/main" count="1297" uniqueCount="293">
  <si>
    <t>Export Komplet</t>
  </si>
  <si>
    <t/>
  </si>
  <si>
    <t>2.0</t>
  </si>
  <si>
    <t>ZAMOK</t>
  </si>
  <si>
    <t>False</t>
  </si>
  <si>
    <t>{5269fbd0-e759-4d39-b898-339892134e07}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</si>
  <si>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</si>
  <si>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</si>
  <si>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</si>
  <si>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</si>
  <si>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</si>
  <si>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</si>
  <si>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</si>
  <si>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</si>
  <si>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20FBC606E-I-1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</si>
  <si>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</si>
  <si>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</si>
  <si>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Děčín - Křešice - domov se zvláštním režimem - 22092021</t>
  </si>
  <si>
    <t>KSO:</t>
  </si>
  <si>
    <t>CC-CZ:</t>
  </si>
  <si>
    <t>Místo:</t>
  </si>
  <si>
    <t xml:space="preserve"> </t>
  </si>
  <si>
    <t>Datum:</t>
  </si>
  <si>
    <t>5. 3. 2023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</si>
  <si>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</si>
  <si>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</si>
  <si>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</si>
  <si>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</si>
  <si>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</si>
  <si>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</si>
  <si>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</si>
  <si>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</si>
  <si>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</si>
  <si>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</si>
  <si>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</si>
  <si>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</si>
  <si>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</si>
  <si>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</si>
  <si>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</si>
  <si>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</si>
  <si>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</si>
  <si>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</si>
  <si>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</si>
  <si>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</si>
  <si>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</si>
  <si>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</si>
  <si>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</si>
  <si>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</si>
  <si>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</si>
  <si>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</si>
  <si>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</si>
  <si>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</si>
  <si>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</si>
  <si>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</si>
  <si>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</si>
  <si>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</si>
  <si>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</si>
  <si>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</si>
  <si>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</si>
  <si>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</si>
  <si>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</si>
  <si>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</si>
  <si>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</si>
  <si>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</si>
  <si>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</si>
  <si>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</si>
  <si>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</si>
  <si>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</si>
  <si>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</si>
  <si>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</si>
  <si>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</si>
  <si>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</si>
  <si>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</si>
  <si>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</si>
  <si>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</si>
  <si>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</si>
  <si>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</si>
  <si>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</si>
  <si>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7</t>
  </si>
  <si>
    <t>SO 01 - interiery</t>
  </si>
  <si>
    <t>STA</t>
  </si>
  <si>
    <t>1</t>
  </si>
  <si>
    <t>{d7dc4d92-f915-4722-be8e-dfca796afc44}</t>
  </si>
  <si>
    <t>2</t>
  </si>
  <si>
    <t>KRYCÍ LIST SOUPISU PRACÍ</t>
  </si>
  <si>
    <t>Objekt:</t>
  </si>
  <si>
    <t>7 - SO 01 - interiery</t>
  </si>
  <si>
    <t>REKAPITULACE ČLENĚNÍ SOUPISU PRACÍ</t>
  </si>
  <si>
    <t>Kód dílu - Popis</t>
  </si>
  <si>
    <t>Cena celkem [CZK]</t>
  </si>
  <si>
    <t>Náklady ze soupisu prací</t>
  </si>
  <si>
    <t>-1</t>
  </si>
  <si>
    <t>D1 - Atypický nábytek</t>
  </si>
  <si>
    <t>D2 - Typový nábytek</t>
  </si>
  <si>
    <t>D 8 - Montáž a doprava nábytku</t>
  </si>
  <si>
    <t>PSV - PSV</t>
  </si>
  <si>
    <t xml:space="preserve">    725 - Zdravotechnika - zařizovací předměty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</si>
  <si>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</si>
  <si>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</si>
  <si>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</si>
  <si>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</si>
  <si>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</si>
  <si>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</si>
  <si>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</si>
  <si>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</si>
  <si>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</si>
  <si>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</si>
  <si>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</si>
  <si>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</si>
  <si>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</si>
  <si>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</si>
  <si>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Atypický nábytek</t>
  </si>
  <si>
    <t>ROZPOCET</t>
  </si>
  <si>
    <t>K</t>
  </si>
  <si>
    <t>sn1</t>
  </si>
  <si>
    <t>skříň nízká na šanovy SN1</t>
  </si>
  <si>
    <t>ks</t>
  </si>
  <si>
    <t>4</t>
  </si>
  <si>
    <t>PP</t>
  </si>
  <si>
    <t>sn2</t>
  </si>
  <si>
    <t>skříň nízká na šanovy SN2</t>
  </si>
  <si>
    <t>3</t>
  </si>
  <si>
    <t>sn3</t>
  </si>
  <si>
    <t>skříň nízká na šanovy SN3</t>
  </si>
  <si>
    <t>6</t>
  </si>
  <si>
    <t>sn4</t>
  </si>
  <si>
    <t>skříň nízká na šanovy SN4</t>
  </si>
  <si>
    <t>8</t>
  </si>
  <si>
    <t>5</t>
  </si>
  <si>
    <t>sn5</t>
  </si>
  <si>
    <t>skříň nízká na šanovy SN5</t>
  </si>
  <si>
    <t>10</t>
  </si>
  <si>
    <t>sn6</t>
  </si>
  <si>
    <t>skříň nízká na šanovy SN6</t>
  </si>
  <si>
    <t>12</t>
  </si>
  <si>
    <t>sv1</t>
  </si>
  <si>
    <t>skříň šatní vysoká SV1</t>
  </si>
  <si>
    <t>14</t>
  </si>
  <si>
    <t>sv2</t>
  </si>
  <si>
    <t>skříň šatní vysoká SV2</t>
  </si>
  <si>
    <t>16</t>
  </si>
  <si>
    <t>9</t>
  </si>
  <si>
    <t>sv3</t>
  </si>
  <si>
    <t>skříň šatní vysoká SV3</t>
  </si>
  <si>
    <t>18</t>
  </si>
  <si>
    <t>sv4</t>
  </si>
  <si>
    <t>skříň šatní vysoká SV4</t>
  </si>
  <si>
    <t>20</t>
  </si>
  <si>
    <t>11</t>
  </si>
  <si>
    <t>sv6</t>
  </si>
  <si>
    <t>skříň šatní vysoká SV6</t>
  </si>
  <si>
    <t>22</t>
  </si>
  <si>
    <t>sv7</t>
  </si>
  <si>
    <t>skříň šatní vysoká SV7</t>
  </si>
  <si>
    <t>24</t>
  </si>
  <si>
    <t>13</t>
  </si>
  <si>
    <t>ks1</t>
  </si>
  <si>
    <t>konferenční stolek KS1</t>
  </si>
  <si>
    <t>26</t>
  </si>
  <si>
    <t>ks2</t>
  </si>
  <si>
    <t>konferenční stolek KS2</t>
  </si>
  <si>
    <t>28</t>
  </si>
  <si>
    <t>ds1</t>
  </si>
  <si>
    <t>dílenský stůl DS1</t>
  </si>
  <si>
    <t>30</t>
  </si>
  <si>
    <t>ds2</t>
  </si>
  <si>
    <t>dílenský stůl DS2</t>
  </si>
  <si>
    <t>32</t>
  </si>
  <si>
    <t>17</t>
  </si>
  <si>
    <t>ds3</t>
  </si>
  <si>
    <t>dílenský stůl DS3</t>
  </si>
  <si>
    <t>34</t>
  </si>
  <si>
    <t>js1</t>
  </si>
  <si>
    <t>jídelní stůl JS1</t>
  </si>
  <si>
    <t>36</t>
  </si>
  <si>
    <t>19</t>
  </si>
  <si>
    <t>js2</t>
  </si>
  <si>
    <t>jídelní stůl JS2</t>
  </si>
  <si>
    <t>38</t>
  </si>
  <si>
    <t>js3</t>
  </si>
  <si>
    <t>jídelní stůl JS3</t>
  </si>
  <si>
    <t>40</t>
  </si>
  <si>
    <t>js4</t>
  </si>
  <si>
    <t>jídelní stůl JS4</t>
  </si>
  <si>
    <t>42</t>
  </si>
  <si>
    <t>js5</t>
  </si>
  <si>
    <t>jídelní stůl JS5</t>
  </si>
  <si>
    <t>44</t>
  </si>
  <si>
    <t>23</t>
  </si>
  <si>
    <t>js6</t>
  </si>
  <si>
    <t>jídelní stůl JS6</t>
  </si>
  <si>
    <t>46</t>
  </si>
  <si>
    <t>k01</t>
  </si>
  <si>
    <t>kontejner - noční stolek KO1</t>
  </si>
  <si>
    <t>48</t>
  </si>
  <si>
    <t>25</t>
  </si>
  <si>
    <t>ps1</t>
  </si>
  <si>
    <t>pracovní stůl PS1</t>
  </si>
  <si>
    <t>50</t>
  </si>
  <si>
    <t>ps2</t>
  </si>
  <si>
    <t>pracovní stůl PS2</t>
  </si>
  <si>
    <t>52</t>
  </si>
  <si>
    <t>27</t>
  </si>
  <si>
    <t>ps3</t>
  </si>
  <si>
    <t>pracovní stůl PS3</t>
  </si>
  <si>
    <t>54</t>
  </si>
  <si>
    <t>ps4</t>
  </si>
  <si>
    <t>pracovní stůl PS4</t>
  </si>
  <si>
    <t>56</t>
  </si>
  <si>
    <t>29</t>
  </si>
  <si>
    <t>ps5</t>
  </si>
  <si>
    <t>pracovní stůl PS5</t>
  </si>
  <si>
    <t>58</t>
  </si>
  <si>
    <t>k03</t>
  </si>
  <si>
    <t>kontejner K03</t>
  </si>
  <si>
    <t>60</t>
  </si>
  <si>
    <t>31</t>
  </si>
  <si>
    <t>k04</t>
  </si>
  <si>
    <t>kontejner K04</t>
  </si>
  <si>
    <t>62</t>
  </si>
  <si>
    <t>ss1</t>
  </si>
  <si>
    <t>sklopný stolek SS1</t>
  </si>
  <si>
    <t>64</t>
  </si>
  <si>
    <t>33</t>
  </si>
  <si>
    <t>ss2</t>
  </si>
  <si>
    <t>sklopný stolek SS2</t>
  </si>
  <si>
    <t>66</t>
  </si>
  <si>
    <t>D2</t>
  </si>
  <si>
    <t>Typový nábytek</t>
  </si>
  <si>
    <t>Pol175</t>
  </si>
  <si>
    <t>plohovatelné lůžko</t>
  </si>
  <si>
    <t>68</t>
  </si>
  <si>
    <t>35</t>
  </si>
  <si>
    <t>Pol176</t>
  </si>
  <si>
    <t>terapeutické polohovatelné lehátko</t>
  </si>
  <si>
    <t>70</t>
  </si>
  <si>
    <t>Pol177</t>
  </si>
  <si>
    <t>zdravotní židle</t>
  </si>
  <si>
    <t>72</t>
  </si>
  <si>
    <t>37</t>
  </si>
  <si>
    <t>Pol178</t>
  </si>
  <si>
    <t>zdravotní křesla</t>
  </si>
  <si>
    <t>74</t>
  </si>
  <si>
    <t>Pol179</t>
  </si>
  <si>
    <t>zdravotní 2-křesla</t>
  </si>
  <si>
    <t>76</t>
  </si>
  <si>
    <t>39</t>
  </si>
  <si>
    <t>ls1</t>
  </si>
  <si>
    <t>lavice dl. 1,0m</t>
  </si>
  <si>
    <t>78</t>
  </si>
  <si>
    <t>ls2</t>
  </si>
  <si>
    <t>lavice dl. 1,5m</t>
  </si>
  <si>
    <t>80</t>
  </si>
  <si>
    <t>41</t>
  </si>
  <si>
    <t>ls3</t>
  </si>
  <si>
    <t>lavice dl. 2,0m</t>
  </si>
  <si>
    <t>82</t>
  </si>
  <si>
    <t>Pol180</t>
  </si>
  <si>
    <t>židle kancelášské</t>
  </si>
  <si>
    <t>84</t>
  </si>
  <si>
    <t>VV</t>
  </si>
  <si>
    <t xml:space="preserve">  - nosnost min.130 kg,</t>
  </si>
  <si>
    <t xml:space="preserve">  - 5-ramenný AL-kříž (min.A 670mm), kolečka na tvrdé povrchy brzděná v záv.na zatíž. (dle DIN EN 12529, min.A 60mm),</t>
  </si>
  <si>
    <t xml:space="preserve">  - plynový výškově stavitelný píst s odpružením dosedu pro v.sedáku 410-530mm,</t>
  </si>
  <si>
    <t xml:space="preserve"> - synchronní mechanika s možností aretace,</t>
  </si>
  <si>
    <t xml:space="preserve"> - sedák/opěrák čalouněný do pružné odolné látky s odolností min.80 000 cyklů, sedák se zaoblenou přední hranou,</t>
  </si>
  <si>
    <t>- opěrák výškově stavitelný s aretací, bederní opěrka,</t>
  </si>
  <si>
    <t>- výškově stavitelné područky plast,</t>
  </si>
  <si>
    <t xml:space="preserve"> - poskytnutá záruka min.3 roky,</t>
  </si>
  <si>
    <t xml:space="preserve"> - výrobek splňující rozměrové a bezp.předpisy dle EN 1335</t>
  </si>
  <si>
    <t>Součet</t>
  </si>
  <si>
    <t>43</t>
  </si>
  <si>
    <t>Pol181</t>
  </si>
  <si>
    <t>regály celkem</t>
  </si>
  <si>
    <t>86</t>
  </si>
  <si>
    <t>odkaz na specifikaci po jednotlivých typech – stojící/nástěnný, rozměrech a počtech kusů</t>
  </si>
  <si>
    <t>v grafických přílohách schémat půdorysů jednotlivých podlaží, příp.ostatních graf.příl.</t>
  </si>
  <si>
    <t>141</t>
  </si>
  <si>
    <t>D 8</t>
  </si>
  <si>
    <t>Montáž a doprava nábytku</t>
  </si>
  <si>
    <t>Pol182</t>
  </si>
  <si>
    <t>Montáž nábytku</t>
  </si>
  <si>
    <t>88</t>
  </si>
  <si>
    <t>45</t>
  </si>
  <si>
    <t>Pol183</t>
  </si>
  <si>
    <t>Doprava nábytku na místo montáže</t>
  </si>
  <si>
    <t>90</t>
  </si>
  <si>
    <t>PSV</t>
  </si>
  <si>
    <t>725</t>
  </si>
  <si>
    <t>Zdravotechnika - zařizovací předměty</t>
  </si>
  <si>
    <t>Pol6</t>
  </si>
  <si>
    <t>vana pro asistované koupání</t>
  </si>
  <si>
    <t>92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</si>
</sst>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20FBC606E-I-1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Děčín - Křešice - domov se zvláštním režimem - 22092021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5. 3. 2023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'7 - SO 01 - interiery'!J30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'7 - SO 01 - interiery'!P121</f>
        <v>0</v>
      </c>
      <c r="AV95" s="128">
        <f>'7 - SO 01 - interiery'!J33</f>
        <v>0</v>
      </c>
      <c r="AW95" s="128">
        <f>'7 - SO 01 - interiery'!J34</f>
        <v>0</v>
      </c>
      <c r="AX95" s="128">
        <f>'7 - SO 01 - interiery'!J35</f>
        <v>0</v>
      </c>
      <c r="AY95" s="128">
        <f>'7 - SO 01 - interiery'!J36</f>
        <v>0</v>
      </c>
      <c r="AZ95" s="128">
        <f>'7 - SO 01 - interiery'!F33</f>
        <v>0</v>
      </c>
      <c r="BA95" s="128">
        <f>'7 - SO 01 - interiery'!F34</f>
        <v>0</v>
      </c>
      <c r="BB95" s="128">
        <f>'7 - SO 01 - interiery'!F35</f>
        <v>0</v>
      </c>
      <c r="BC95" s="128">
        <f>'7 - SO 01 - interiery'!F36</f>
        <v>0</v>
      </c>
      <c r="BD95" s="130">
        <f>'7 - SO 01 - interiery'!F37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7 - SO 01 - interier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 hidden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83</v>
      </c>
    </row>
    <row r="4" spans="2:46" s="1" customFormat="1" ht="24.95" customHeight="1" hidden="1">
      <c r="B4" s="20"/>
      <c r="D4" s="134" t="s">
        <v>84</v>
      </c>
      <c r="L4" s="20"/>
      <c r="M4" s="135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6" t="s">
        <v>16</v>
      </c>
      <c r="L6" s="20"/>
    </row>
    <row r="7" spans="2:12" s="1" customFormat="1" ht="16.5" customHeight="1" hidden="1">
      <c r="B7" s="20"/>
      <c r="E7" s="137" t="str">
        <f>'Rekapitulace stavby'!K6</f>
        <v>Děčín - Křešice - domov se zvláštním režimem - 22092021</v>
      </c>
      <c r="F7" s="136"/>
      <c r="G7" s="136"/>
      <c r="H7" s="136"/>
      <c r="L7" s="20"/>
    </row>
    <row r="8" spans="1:31" s="2" customFormat="1" ht="12" customHeight="1" hidden="1">
      <c r="A8" s="38"/>
      <c r="B8" s="44"/>
      <c r="C8" s="38"/>
      <c r="D8" s="136" t="s">
        <v>85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8" t="s">
        <v>86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5. 3. 2023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9" t="str">
        <f>IF('Rekapitulace stavby'!E11="","",'Rekapitulace stavby'!E11)</f>
        <v xml:space="preserve"> </v>
      </c>
      <c r="F15" s="38"/>
      <c r="G15" s="38"/>
      <c r="H15" s="38"/>
      <c r="I15" s="136" t="s">
        <v>26</v>
      </c>
      <c r="J15" s="139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6" t="s">
        <v>27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6" t="s">
        <v>29</v>
      </c>
      <c r="E20" s="38"/>
      <c r="F20" s="38"/>
      <c r="G20" s="38"/>
      <c r="H20" s="38"/>
      <c r="I20" s="136" t="s">
        <v>25</v>
      </c>
      <c r="J20" s="139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9" t="str">
        <f>IF('Rekapitulace stavby'!E17="","",'Rekapitulace stavby'!E17)</f>
        <v xml:space="preserve"> </v>
      </c>
      <c r="F21" s="38"/>
      <c r="G21" s="38"/>
      <c r="H21" s="38"/>
      <c r="I21" s="136" t="s">
        <v>26</v>
      </c>
      <c r="J21" s="139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6" t="s">
        <v>31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26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6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6" t="s">
        <v>33</v>
      </c>
      <c r="E30" s="38"/>
      <c r="F30" s="38"/>
      <c r="G30" s="38"/>
      <c r="H30" s="38"/>
      <c r="I30" s="38"/>
      <c r="J30" s="14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8" t="s">
        <v>35</v>
      </c>
      <c r="G32" s="38"/>
      <c r="H32" s="38"/>
      <c r="I32" s="148" t="s">
        <v>34</v>
      </c>
      <c r="J32" s="14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9" t="s">
        <v>37</v>
      </c>
      <c r="E33" s="136" t="s">
        <v>38</v>
      </c>
      <c r="F33" s="150">
        <f>ROUND((SUM(BE121:BE233)),2)</f>
        <v>0</v>
      </c>
      <c r="G33" s="38"/>
      <c r="H33" s="38"/>
      <c r="I33" s="151">
        <v>0.21</v>
      </c>
      <c r="J33" s="150">
        <f>ROUND(((SUM(BE121:BE233))*I33),2)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6" t="s">
        <v>39</v>
      </c>
      <c r="F34" s="150">
        <f>ROUND((SUM(BF121:BF233)),2)</f>
        <v>0</v>
      </c>
      <c r="G34" s="38"/>
      <c r="H34" s="38"/>
      <c r="I34" s="151">
        <v>0.15</v>
      </c>
      <c r="J34" s="150">
        <f>ROUND(((SUM(BF121:BF233))*I34),2)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40</v>
      </c>
      <c r="F35" s="150">
        <f>ROUND((SUM(BG121:BG233)),2)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41</v>
      </c>
      <c r="F36" s="150">
        <f>ROUND((SUM(BH121:BH233)),2)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42</v>
      </c>
      <c r="F37" s="150">
        <f>ROUND((SUM(BI121:BI233)),2)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2"/>
      <c r="D39" s="153" t="s">
        <v>43</v>
      </c>
      <c r="E39" s="154"/>
      <c r="F39" s="154"/>
      <c r="G39" s="155" t="s">
        <v>44</v>
      </c>
      <c r="H39" s="156" t="s">
        <v>45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59" t="s">
        <v>46</v>
      </c>
      <c r="E50" s="160"/>
      <c r="F50" s="160"/>
      <c r="G50" s="159" t="s">
        <v>47</v>
      </c>
      <c r="H50" s="160"/>
      <c r="I50" s="160"/>
      <c r="J50" s="160"/>
      <c r="K50" s="160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1" t="s">
        <v>48</v>
      </c>
      <c r="E61" s="162"/>
      <c r="F61" s="163" t="s">
        <v>49</v>
      </c>
      <c r="G61" s="161" t="s">
        <v>48</v>
      </c>
      <c r="H61" s="162"/>
      <c r="I61" s="162"/>
      <c r="J61" s="164" t="s">
        <v>49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59" t="s">
        <v>50</v>
      </c>
      <c r="E65" s="165"/>
      <c r="F65" s="165"/>
      <c r="G65" s="159" t="s">
        <v>51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1" t="s">
        <v>48</v>
      </c>
      <c r="E76" s="162"/>
      <c r="F76" s="163" t="s">
        <v>49</v>
      </c>
      <c r="G76" s="161" t="s">
        <v>48</v>
      </c>
      <c r="H76" s="162"/>
      <c r="I76" s="162"/>
      <c r="J76" s="164" t="s">
        <v>49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Děčín - Křešice - domov se zvláštním režimem - 22092021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7 - SO 01 - interiery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5. 3. 2023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88</v>
      </c>
      <c r="D94" s="172"/>
      <c r="E94" s="172"/>
      <c r="F94" s="172"/>
      <c r="G94" s="172"/>
      <c r="H94" s="172"/>
      <c r="I94" s="172"/>
      <c r="J94" s="173" t="s">
        <v>89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90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91</v>
      </c>
    </row>
    <row r="97" spans="1:31" s="9" customFormat="1" ht="24.95" customHeight="1">
      <c r="A97" s="9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J122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5"/>
      <c r="C98" s="176"/>
      <c r="D98" s="177" t="s">
        <v>93</v>
      </c>
      <c r="E98" s="178"/>
      <c r="F98" s="178"/>
      <c r="G98" s="178"/>
      <c r="H98" s="178"/>
      <c r="I98" s="178"/>
      <c r="J98" s="179">
        <f>J189</f>
        <v>0</v>
      </c>
      <c r="K98" s="176"/>
      <c r="L98" s="18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5"/>
      <c r="C99" s="176"/>
      <c r="D99" s="177" t="s">
        <v>94</v>
      </c>
      <c r="E99" s="178"/>
      <c r="F99" s="178"/>
      <c r="G99" s="178"/>
      <c r="H99" s="178"/>
      <c r="I99" s="178"/>
      <c r="J99" s="179">
        <f>J225</f>
        <v>0</v>
      </c>
      <c r="K99" s="176"/>
      <c r="L99" s="18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5"/>
      <c r="C100" s="176"/>
      <c r="D100" s="177" t="s">
        <v>95</v>
      </c>
      <c r="E100" s="178"/>
      <c r="F100" s="178"/>
      <c r="G100" s="178"/>
      <c r="H100" s="178"/>
      <c r="I100" s="178"/>
      <c r="J100" s="179">
        <f>J230</f>
        <v>0</v>
      </c>
      <c r="K100" s="176"/>
      <c r="L100" s="18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1"/>
      <c r="C101" s="182"/>
      <c r="D101" s="183" t="s">
        <v>96</v>
      </c>
      <c r="E101" s="184"/>
      <c r="F101" s="184"/>
      <c r="G101" s="184"/>
      <c r="H101" s="184"/>
      <c r="I101" s="184"/>
      <c r="J101" s="185">
        <f>J231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97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0" t="str">
        <f>E7</f>
        <v>Děčín - Křešice - domov se zvláštním režimem - 22092021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85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7 - SO 01 - interiery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5. 3. 2023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87"/>
      <c r="B120" s="188"/>
      <c r="C120" s="189" t="s">
        <v>98</v>
      </c>
      <c r="D120" s="190" t="s">
        <v>58</v>
      </c>
      <c r="E120" s="190" t="s">
        <v>54</v>
      </c>
      <c r="F120" s="190" t="s">
        <v>55</v>
      </c>
      <c r="G120" s="190" t="s">
        <v>99</v>
      </c>
      <c r="H120" s="190" t="s">
        <v>100</v>
      </c>
      <c r="I120" s="190" t="s">
        <v>101</v>
      </c>
      <c r="J120" s="190" t="s">
        <v>89</v>
      </c>
      <c r="K120" s="191" t="s">
        <v>102</v>
      </c>
      <c r="L120" s="192"/>
      <c r="M120" s="100" t="s">
        <v>1</v>
      </c>
      <c r="N120" s="101" t="s">
        <v>37</v>
      </c>
      <c r="O120" s="101" t="s">
        <v>103</v>
      </c>
      <c r="P120" s="101" t="s">
        <v>104</v>
      </c>
      <c r="Q120" s="101" t="s">
        <v>105</v>
      </c>
      <c r="R120" s="101" t="s">
        <v>106</v>
      </c>
      <c r="S120" s="101" t="s">
        <v>107</v>
      </c>
      <c r="T120" s="102" t="s">
        <v>108</v>
      </c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63" s="2" customFormat="1" ht="22.8" customHeight="1">
      <c r="A121" s="38"/>
      <c r="B121" s="39"/>
      <c r="C121" s="107" t="s">
        <v>109</v>
      </c>
      <c r="D121" s="40"/>
      <c r="E121" s="40"/>
      <c r="F121" s="40"/>
      <c r="G121" s="40"/>
      <c r="H121" s="40"/>
      <c r="I121" s="40"/>
      <c r="J121" s="193">
        <f>BK121</f>
        <v>0</v>
      </c>
      <c r="K121" s="40"/>
      <c r="L121" s="44"/>
      <c r="M121" s="103"/>
      <c r="N121" s="194"/>
      <c r="O121" s="104"/>
      <c r="P121" s="195">
        <f>P122+P189+P225+P230</f>
        <v>0</v>
      </c>
      <c r="Q121" s="104"/>
      <c r="R121" s="195">
        <f>R122+R189+R225+R230</f>
        <v>0</v>
      </c>
      <c r="S121" s="104"/>
      <c r="T121" s="196">
        <f>T122+T189+T225+T230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91</v>
      </c>
      <c r="BK121" s="197">
        <f>BK122+BK189+BK225+BK230</f>
        <v>0</v>
      </c>
    </row>
    <row r="122" spans="1:63" s="12" customFormat="1" ht="25.9" customHeight="1">
      <c r="A122" s="12"/>
      <c r="B122" s="198"/>
      <c r="C122" s="199"/>
      <c r="D122" s="200" t="s">
        <v>72</v>
      </c>
      <c r="E122" s="201" t="s">
        <v>110</v>
      </c>
      <c r="F122" s="201" t="s">
        <v>111</v>
      </c>
      <c r="G122" s="199"/>
      <c r="H122" s="199"/>
      <c r="I122" s="202"/>
      <c r="J122" s="203">
        <f>BK122</f>
        <v>0</v>
      </c>
      <c r="K122" s="199"/>
      <c r="L122" s="204"/>
      <c r="M122" s="205"/>
      <c r="N122" s="206"/>
      <c r="O122" s="206"/>
      <c r="P122" s="207">
        <f>SUM(P123:P188)</f>
        <v>0</v>
      </c>
      <c r="Q122" s="206"/>
      <c r="R122" s="207">
        <f>SUM(R123:R188)</f>
        <v>0</v>
      </c>
      <c r="S122" s="206"/>
      <c r="T122" s="208">
        <f>SUM(T123:T188)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9" t="s">
        <v>81</v>
      </c>
      <c r="AT122" s="210" t="s">
        <v>72</v>
      </c>
      <c r="AU122" s="210" t="s">
        <v>73</v>
      </c>
      <c r="AY122" s="209" t="s">
        <v>112</v>
      </c>
      <c r="BK122" s="211">
        <f>SUM(BK123:BK188)</f>
        <v>0</v>
      </c>
    </row>
    <row r="123" spans="1:65" s="2" customFormat="1" ht="16.5" customHeight="1">
      <c r="A123" s="38"/>
      <c r="B123" s="39"/>
      <c r="C123" s="212" t="s">
        <v>81</v>
      </c>
      <c r="D123" s="212" t="s">
        <v>113</v>
      </c>
      <c r="E123" s="213" t="s">
        <v>114</v>
      </c>
      <c r="F123" s="214" t="s">
        <v>115</v>
      </c>
      <c r="G123" s="215" t="s">
        <v>116</v>
      </c>
      <c r="H123" s="216">
        <v>3</v>
      </c>
      <c r="I123" s="217"/>
      <c r="J123" s="218">
        <f>ROUND(I123*H123,2)</f>
        <v>0</v>
      </c>
      <c r="K123" s="214" t="s">
        <v>1</v>
      </c>
      <c r="L123" s="44"/>
      <c r="M123" s="219" t="s">
        <v>1</v>
      </c>
      <c r="N123" s="220" t="s">
        <v>38</v>
      </c>
      <c r="O123" s="91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117</v>
      </c>
      <c r="AT123" s="223" t="s">
        <v>113</v>
      </c>
      <c r="AU123" s="223" t="s">
        <v>81</v>
      </c>
      <c r="AY123" s="17" t="s">
        <v>112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117</v>
      </c>
      <c r="BM123" s="223" t="s">
        <v>83</v>
      </c>
    </row>
    <row r="124" spans="1:47" s="2" customFormat="1" ht="12">
      <c r="A124" s="38"/>
      <c r="B124" s="39"/>
      <c r="C124" s="40"/>
      <c r="D124" s="225" t="s">
        <v>118</v>
      </c>
      <c r="E124" s="40"/>
      <c r="F124" s="226" t="s">
        <v>115</v>
      </c>
      <c r="G124" s="40"/>
      <c r="H124" s="40"/>
      <c r="I124" s="227"/>
      <c r="J124" s="40"/>
      <c r="K124" s="40"/>
      <c r="L124" s="44"/>
      <c r="M124" s="228"/>
      <c r="N124" s="229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118</v>
      </c>
      <c r="AU124" s="17" t="s">
        <v>81</v>
      </c>
    </row>
    <row r="125" spans="1:65" s="2" customFormat="1" ht="16.5" customHeight="1">
      <c r="A125" s="38"/>
      <c r="B125" s="39"/>
      <c r="C125" s="212" t="s">
        <v>83</v>
      </c>
      <c r="D125" s="212" t="s">
        <v>113</v>
      </c>
      <c r="E125" s="213" t="s">
        <v>119</v>
      </c>
      <c r="F125" s="214" t="s">
        <v>120</v>
      </c>
      <c r="G125" s="215" t="s">
        <v>116</v>
      </c>
      <c r="H125" s="216">
        <v>4</v>
      </c>
      <c r="I125" s="217"/>
      <c r="J125" s="218">
        <f>ROUND(I125*H125,2)</f>
        <v>0</v>
      </c>
      <c r="K125" s="214" t="s">
        <v>1</v>
      </c>
      <c r="L125" s="44"/>
      <c r="M125" s="219" t="s">
        <v>1</v>
      </c>
      <c r="N125" s="220" t="s">
        <v>38</v>
      </c>
      <c r="O125" s="91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117</v>
      </c>
      <c r="AT125" s="223" t="s">
        <v>113</v>
      </c>
      <c r="AU125" s="223" t="s">
        <v>81</v>
      </c>
      <c r="AY125" s="17" t="s">
        <v>112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117</v>
      </c>
      <c r="BM125" s="223" t="s">
        <v>117</v>
      </c>
    </row>
    <row r="126" spans="1:47" s="2" customFormat="1" ht="12">
      <c r="A126" s="38"/>
      <c r="B126" s="39"/>
      <c r="C126" s="40"/>
      <c r="D126" s="225" t="s">
        <v>118</v>
      </c>
      <c r="E126" s="40"/>
      <c r="F126" s="226" t="s">
        <v>120</v>
      </c>
      <c r="G126" s="40"/>
      <c r="H126" s="40"/>
      <c r="I126" s="227"/>
      <c r="J126" s="40"/>
      <c r="K126" s="40"/>
      <c r="L126" s="44"/>
      <c r="M126" s="228"/>
      <c r="N126" s="229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118</v>
      </c>
      <c r="AU126" s="17" t="s">
        <v>81</v>
      </c>
    </row>
    <row r="127" spans="1:65" s="2" customFormat="1" ht="16.5" customHeight="1">
      <c r="A127" s="38"/>
      <c r="B127" s="39"/>
      <c r="C127" s="212" t="s">
        <v>121</v>
      </c>
      <c r="D127" s="212" t="s">
        <v>113</v>
      </c>
      <c r="E127" s="213" t="s">
        <v>122</v>
      </c>
      <c r="F127" s="214" t="s">
        <v>123</v>
      </c>
      <c r="G127" s="215" t="s">
        <v>116</v>
      </c>
      <c r="H127" s="216">
        <v>3</v>
      </c>
      <c r="I127" s="217"/>
      <c r="J127" s="218">
        <f>ROUND(I127*H127,2)</f>
        <v>0</v>
      </c>
      <c r="K127" s="214" t="s">
        <v>1</v>
      </c>
      <c r="L127" s="44"/>
      <c r="M127" s="219" t="s">
        <v>1</v>
      </c>
      <c r="N127" s="220" t="s">
        <v>38</v>
      </c>
      <c r="O127" s="91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117</v>
      </c>
      <c r="AT127" s="223" t="s">
        <v>113</v>
      </c>
      <c r="AU127" s="223" t="s">
        <v>81</v>
      </c>
      <c r="AY127" s="17" t="s">
        <v>112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117</v>
      </c>
      <c r="BM127" s="223" t="s">
        <v>124</v>
      </c>
    </row>
    <row r="128" spans="1:47" s="2" customFormat="1" ht="12">
      <c r="A128" s="38"/>
      <c r="B128" s="39"/>
      <c r="C128" s="40"/>
      <c r="D128" s="225" t="s">
        <v>118</v>
      </c>
      <c r="E128" s="40"/>
      <c r="F128" s="226" t="s">
        <v>123</v>
      </c>
      <c r="G128" s="40"/>
      <c r="H128" s="40"/>
      <c r="I128" s="227"/>
      <c r="J128" s="40"/>
      <c r="K128" s="40"/>
      <c r="L128" s="44"/>
      <c r="M128" s="228"/>
      <c r="N128" s="229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118</v>
      </c>
      <c r="AU128" s="17" t="s">
        <v>81</v>
      </c>
    </row>
    <row r="129" spans="1:65" s="2" customFormat="1" ht="16.5" customHeight="1">
      <c r="A129" s="38"/>
      <c r="B129" s="39"/>
      <c r="C129" s="212" t="s">
        <v>117</v>
      </c>
      <c r="D129" s="212" t="s">
        <v>113</v>
      </c>
      <c r="E129" s="213" t="s">
        <v>125</v>
      </c>
      <c r="F129" s="214" t="s">
        <v>126</v>
      </c>
      <c r="G129" s="215" t="s">
        <v>116</v>
      </c>
      <c r="H129" s="216">
        <v>3</v>
      </c>
      <c r="I129" s="217"/>
      <c r="J129" s="218">
        <f>ROUND(I129*H129,2)</f>
        <v>0</v>
      </c>
      <c r="K129" s="214" t="s">
        <v>1</v>
      </c>
      <c r="L129" s="44"/>
      <c r="M129" s="219" t="s">
        <v>1</v>
      </c>
      <c r="N129" s="220" t="s">
        <v>38</v>
      </c>
      <c r="O129" s="91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117</v>
      </c>
      <c r="AT129" s="223" t="s">
        <v>113</v>
      </c>
      <c r="AU129" s="223" t="s">
        <v>81</v>
      </c>
      <c r="AY129" s="17" t="s">
        <v>112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117</v>
      </c>
      <c r="BM129" s="223" t="s">
        <v>127</v>
      </c>
    </row>
    <row r="130" spans="1:47" s="2" customFormat="1" ht="12">
      <c r="A130" s="38"/>
      <c r="B130" s="39"/>
      <c r="C130" s="40"/>
      <c r="D130" s="225" t="s">
        <v>118</v>
      </c>
      <c r="E130" s="40"/>
      <c r="F130" s="226" t="s">
        <v>126</v>
      </c>
      <c r="G130" s="40"/>
      <c r="H130" s="40"/>
      <c r="I130" s="227"/>
      <c r="J130" s="40"/>
      <c r="K130" s="40"/>
      <c r="L130" s="44"/>
      <c r="M130" s="228"/>
      <c r="N130" s="229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118</v>
      </c>
      <c r="AU130" s="17" t="s">
        <v>81</v>
      </c>
    </row>
    <row r="131" spans="1:65" s="2" customFormat="1" ht="16.5" customHeight="1">
      <c r="A131" s="38"/>
      <c r="B131" s="39"/>
      <c r="C131" s="212" t="s">
        <v>128</v>
      </c>
      <c r="D131" s="212" t="s">
        <v>113</v>
      </c>
      <c r="E131" s="213" t="s">
        <v>129</v>
      </c>
      <c r="F131" s="214" t="s">
        <v>130</v>
      </c>
      <c r="G131" s="215" t="s">
        <v>116</v>
      </c>
      <c r="H131" s="216">
        <v>1</v>
      </c>
      <c r="I131" s="217"/>
      <c r="J131" s="218">
        <f>ROUND(I131*H131,2)</f>
        <v>0</v>
      </c>
      <c r="K131" s="214" t="s">
        <v>1</v>
      </c>
      <c r="L131" s="44"/>
      <c r="M131" s="219" t="s">
        <v>1</v>
      </c>
      <c r="N131" s="220" t="s">
        <v>38</v>
      </c>
      <c r="O131" s="91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117</v>
      </c>
      <c r="AT131" s="223" t="s">
        <v>113</v>
      </c>
      <c r="AU131" s="223" t="s">
        <v>81</v>
      </c>
      <c r="AY131" s="17" t="s">
        <v>112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117</v>
      </c>
      <c r="BM131" s="223" t="s">
        <v>131</v>
      </c>
    </row>
    <row r="132" spans="1:47" s="2" customFormat="1" ht="12">
      <c r="A132" s="38"/>
      <c r="B132" s="39"/>
      <c r="C132" s="40"/>
      <c r="D132" s="225" t="s">
        <v>118</v>
      </c>
      <c r="E132" s="40"/>
      <c r="F132" s="226" t="s">
        <v>130</v>
      </c>
      <c r="G132" s="40"/>
      <c r="H132" s="40"/>
      <c r="I132" s="227"/>
      <c r="J132" s="40"/>
      <c r="K132" s="40"/>
      <c r="L132" s="44"/>
      <c r="M132" s="228"/>
      <c r="N132" s="229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118</v>
      </c>
      <c r="AU132" s="17" t="s">
        <v>81</v>
      </c>
    </row>
    <row r="133" spans="1:65" s="2" customFormat="1" ht="16.5" customHeight="1">
      <c r="A133" s="38"/>
      <c r="B133" s="39"/>
      <c r="C133" s="212" t="s">
        <v>124</v>
      </c>
      <c r="D133" s="212" t="s">
        <v>113</v>
      </c>
      <c r="E133" s="213" t="s">
        <v>132</v>
      </c>
      <c r="F133" s="214" t="s">
        <v>133</v>
      </c>
      <c r="G133" s="215" t="s">
        <v>116</v>
      </c>
      <c r="H133" s="216">
        <v>1</v>
      </c>
      <c r="I133" s="217"/>
      <c r="J133" s="218">
        <f>ROUND(I133*H133,2)</f>
        <v>0</v>
      </c>
      <c r="K133" s="214" t="s">
        <v>1</v>
      </c>
      <c r="L133" s="44"/>
      <c r="M133" s="219" t="s">
        <v>1</v>
      </c>
      <c r="N133" s="220" t="s">
        <v>38</v>
      </c>
      <c r="O133" s="91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117</v>
      </c>
      <c r="AT133" s="223" t="s">
        <v>113</v>
      </c>
      <c r="AU133" s="223" t="s">
        <v>81</v>
      </c>
      <c r="AY133" s="17" t="s">
        <v>112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117</v>
      </c>
      <c r="BM133" s="223" t="s">
        <v>134</v>
      </c>
    </row>
    <row r="134" spans="1:47" s="2" customFormat="1" ht="12">
      <c r="A134" s="38"/>
      <c r="B134" s="39"/>
      <c r="C134" s="40"/>
      <c r="D134" s="225" t="s">
        <v>118</v>
      </c>
      <c r="E134" s="40"/>
      <c r="F134" s="226" t="s">
        <v>133</v>
      </c>
      <c r="G134" s="40"/>
      <c r="H134" s="40"/>
      <c r="I134" s="227"/>
      <c r="J134" s="40"/>
      <c r="K134" s="40"/>
      <c r="L134" s="44"/>
      <c r="M134" s="228"/>
      <c r="N134" s="229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118</v>
      </c>
      <c r="AU134" s="17" t="s">
        <v>81</v>
      </c>
    </row>
    <row r="135" spans="1:65" s="2" customFormat="1" ht="16.5" customHeight="1">
      <c r="A135" s="38"/>
      <c r="B135" s="39"/>
      <c r="C135" s="212" t="s">
        <v>78</v>
      </c>
      <c r="D135" s="212" t="s">
        <v>113</v>
      </c>
      <c r="E135" s="213" t="s">
        <v>135</v>
      </c>
      <c r="F135" s="214" t="s">
        <v>136</v>
      </c>
      <c r="G135" s="215" t="s">
        <v>116</v>
      </c>
      <c r="H135" s="216">
        <v>42</v>
      </c>
      <c r="I135" s="217"/>
      <c r="J135" s="218">
        <f>ROUND(I135*H135,2)</f>
        <v>0</v>
      </c>
      <c r="K135" s="214" t="s">
        <v>1</v>
      </c>
      <c r="L135" s="44"/>
      <c r="M135" s="219" t="s">
        <v>1</v>
      </c>
      <c r="N135" s="220" t="s">
        <v>38</v>
      </c>
      <c r="O135" s="91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117</v>
      </c>
      <c r="AT135" s="223" t="s">
        <v>113</v>
      </c>
      <c r="AU135" s="223" t="s">
        <v>81</v>
      </c>
      <c r="AY135" s="17" t="s">
        <v>112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117</v>
      </c>
      <c r="BM135" s="223" t="s">
        <v>137</v>
      </c>
    </row>
    <row r="136" spans="1:47" s="2" customFormat="1" ht="12">
      <c r="A136" s="38"/>
      <c r="B136" s="39"/>
      <c r="C136" s="40"/>
      <c r="D136" s="225" t="s">
        <v>118</v>
      </c>
      <c r="E136" s="40"/>
      <c r="F136" s="226" t="s">
        <v>136</v>
      </c>
      <c r="G136" s="40"/>
      <c r="H136" s="40"/>
      <c r="I136" s="227"/>
      <c r="J136" s="40"/>
      <c r="K136" s="40"/>
      <c r="L136" s="44"/>
      <c r="M136" s="228"/>
      <c r="N136" s="229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118</v>
      </c>
      <c r="AU136" s="17" t="s">
        <v>81</v>
      </c>
    </row>
    <row r="137" spans="1:65" s="2" customFormat="1" ht="16.5" customHeight="1">
      <c r="A137" s="38"/>
      <c r="B137" s="39"/>
      <c r="C137" s="212" t="s">
        <v>127</v>
      </c>
      <c r="D137" s="212" t="s">
        <v>113</v>
      </c>
      <c r="E137" s="213" t="s">
        <v>138</v>
      </c>
      <c r="F137" s="214" t="s">
        <v>139</v>
      </c>
      <c r="G137" s="215" t="s">
        <v>116</v>
      </c>
      <c r="H137" s="216">
        <v>7</v>
      </c>
      <c r="I137" s="217"/>
      <c r="J137" s="218">
        <f>ROUND(I137*H137,2)</f>
        <v>0</v>
      </c>
      <c r="K137" s="214" t="s">
        <v>1</v>
      </c>
      <c r="L137" s="44"/>
      <c r="M137" s="219" t="s">
        <v>1</v>
      </c>
      <c r="N137" s="220" t="s">
        <v>38</v>
      </c>
      <c r="O137" s="91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117</v>
      </c>
      <c r="AT137" s="223" t="s">
        <v>113</v>
      </c>
      <c r="AU137" s="223" t="s">
        <v>81</v>
      </c>
      <c r="AY137" s="17" t="s">
        <v>112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117</v>
      </c>
      <c r="BM137" s="223" t="s">
        <v>140</v>
      </c>
    </row>
    <row r="138" spans="1:47" s="2" customFormat="1" ht="12">
      <c r="A138" s="38"/>
      <c r="B138" s="39"/>
      <c r="C138" s="40"/>
      <c r="D138" s="225" t="s">
        <v>118</v>
      </c>
      <c r="E138" s="40"/>
      <c r="F138" s="226" t="s">
        <v>139</v>
      </c>
      <c r="G138" s="40"/>
      <c r="H138" s="40"/>
      <c r="I138" s="227"/>
      <c r="J138" s="40"/>
      <c r="K138" s="40"/>
      <c r="L138" s="44"/>
      <c r="M138" s="228"/>
      <c r="N138" s="229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118</v>
      </c>
      <c r="AU138" s="17" t="s">
        <v>81</v>
      </c>
    </row>
    <row r="139" spans="1:65" s="2" customFormat="1" ht="16.5" customHeight="1">
      <c r="A139" s="38"/>
      <c r="B139" s="39"/>
      <c r="C139" s="212" t="s">
        <v>141</v>
      </c>
      <c r="D139" s="212" t="s">
        <v>113</v>
      </c>
      <c r="E139" s="213" t="s">
        <v>142</v>
      </c>
      <c r="F139" s="214" t="s">
        <v>143</v>
      </c>
      <c r="G139" s="215" t="s">
        <v>116</v>
      </c>
      <c r="H139" s="216">
        <v>2</v>
      </c>
      <c r="I139" s="217"/>
      <c r="J139" s="218">
        <f>ROUND(I139*H139,2)</f>
        <v>0</v>
      </c>
      <c r="K139" s="214" t="s">
        <v>1</v>
      </c>
      <c r="L139" s="44"/>
      <c r="M139" s="219" t="s">
        <v>1</v>
      </c>
      <c r="N139" s="220" t="s">
        <v>38</v>
      </c>
      <c r="O139" s="91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117</v>
      </c>
      <c r="AT139" s="223" t="s">
        <v>113</v>
      </c>
      <c r="AU139" s="223" t="s">
        <v>81</v>
      </c>
      <c r="AY139" s="17" t="s">
        <v>112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117</v>
      </c>
      <c r="BM139" s="223" t="s">
        <v>144</v>
      </c>
    </row>
    <row r="140" spans="1:47" s="2" customFormat="1" ht="12">
      <c r="A140" s="38"/>
      <c r="B140" s="39"/>
      <c r="C140" s="40"/>
      <c r="D140" s="225" t="s">
        <v>118</v>
      </c>
      <c r="E140" s="40"/>
      <c r="F140" s="226" t="s">
        <v>143</v>
      </c>
      <c r="G140" s="40"/>
      <c r="H140" s="40"/>
      <c r="I140" s="227"/>
      <c r="J140" s="40"/>
      <c r="K140" s="40"/>
      <c r="L140" s="44"/>
      <c r="M140" s="228"/>
      <c r="N140" s="229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118</v>
      </c>
      <c r="AU140" s="17" t="s">
        <v>81</v>
      </c>
    </row>
    <row r="141" spans="1:65" s="2" customFormat="1" ht="16.5" customHeight="1">
      <c r="A141" s="38"/>
      <c r="B141" s="39"/>
      <c r="C141" s="212" t="s">
        <v>131</v>
      </c>
      <c r="D141" s="212" t="s">
        <v>113</v>
      </c>
      <c r="E141" s="213" t="s">
        <v>145</v>
      </c>
      <c r="F141" s="214" t="s">
        <v>146</v>
      </c>
      <c r="G141" s="215" t="s">
        <v>116</v>
      </c>
      <c r="H141" s="216">
        <v>1</v>
      </c>
      <c r="I141" s="217"/>
      <c r="J141" s="218">
        <f>ROUND(I141*H141,2)</f>
        <v>0</v>
      </c>
      <c r="K141" s="214" t="s">
        <v>1</v>
      </c>
      <c r="L141" s="44"/>
      <c r="M141" s="219" t="s">
        <v>1</v>
      </c>
      <c r="N141" s="220" t="s">
        <v>38</v>
      </c>
      <c r="O141" s="91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117</v>
      </c>
      <c r="AT141" s="223" t="s">
        <v>113</v>
      </c>
      <c r="AU141" s="223" t="s">
        <v>81</v>
      </c>
      <c r="AY141" s="17" t="s">
        <v>112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117</v>
      </c>
      <c r="BM141" s="223" t="s">
        <v>147</v>
      </c>
    </row>
    <row r="142" spans="1:47" s="2" customFormat="1" ht="12">
      <c r="A142" s="38"/>
      <c r="B142" s="39"/>
      <c r="C142" s="40"/>
      <c r="D142" s="225" t="s">
        <v>118</v>
      </c>
      <c r="E142" s="40"/>
      <c r="F142" s="226" t="s">
        <v>146</v>
      </c>
      <c r="G142" s="40"/>
      <c r="H142" s="40"/>
      <c r="I142" s="227"/>
      <c r="J142" s="40"/>
      <c r="K142" s="40"/>
      <c r="L142" s="44"/>
      <c r="M142" s="228"/>
      <c r="N142" s="229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118</v>
      </c>
      <c r="AU142" s="17" t="s">
        <v>81</v>
      </c>
    </row>
    <row r="143" spans="1:65" s="2" customFormat="1" ht="16.5" customHeight="1">
      <c r="A143" s="38"/>
      <c r="B143" s="39"/>
      <c r="C143" s="212" t="s">
        <v>148</v>
      </c>
      <c r="D143" s="212" t="s">
        <v>113</v>
      </c>
      <c r="E143" s="213" t="s">
        <v>149</v>
      </c>
      <c r="F143" s="214" t="s">
        <v>150</v>
      </c>
      <c r="G143" s="215" t="s">
        <v>116</v>
      </c>
      <c r="H143" s="216">
        <v>38</v>
      </c>
      <c r="I143" s="217"/>
      <c r="J143" s="218">
        <f>ROUND(I143*H143,2)</f>
        <v>0</v>
      </c>
      <c r="K143" s="214" t="s">
        <v>1</v>
      </c>
      <c r="L143" s="44"/>
      <c r="M143" s="219" t="s">
        <v>1</v>
      </c>
      <c r="N143" s="220" t="s">
        <v>38</v>
      </c>
      <c r="O143" s="91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117</v>
      </c>
      <c r="AT143" s="223" t="s">
        <v>113</v>
      </c>
      <c r="AU143" s="223" t="s">
        <v>81</v>
      </c>
      <c r="AY143" s="17" t="s">
        <v>112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117</v>
      </c>
      <c r="BM143" s="223" t="s">
        <v>151</v>
      </c>
    </row>
    <row r="144" spans="1:47" s="2" customFormat="1" ht="12">
      <c r="A144" s="38"/>
      <c r="B144" s="39"/>
      <c r="C144" s="40"/>
      <c r="D144" s="225" t="s">
        <v>118</v>
      </c>
      <c r="E144" s="40"/>
      <c r="F144" s="226" t="s">
        <v>150</v>
      </c>
      <c r="G144" s="40"/>
      <c r="H144" s="40"/>
      <c r="I144" s="227"/>
      <c r="J144" s="40"/>
      <c r="K144" s="40"/>
      <c r="L144" s="44"/>
      <c r="M144" s="228"/>
      <c r="N144" s="229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118</v>
      </c>
      <c r="AU144" s="17" t="s">
        <v>81</v>
      </c>
    </row>
    <row r="145" spans="1:65" s="2" customFormat="1" ht="16.5" customHeight="1">
      <c r="A145" s="38"/>
      <c r="B145" s="39"/>
      <c r="C145" s="212" t="s">
        <v>134</v>
      </c>
      <c r="D145" s="212" t="s">
        <v>113</v>
      </c>
      <c r="E145" s="213" t="s">
        <v>152</v>
      </c>
      <c r="F145" s="214" t="s">
        <v>153</v>
      </c>
      <c r="G145" s="215" t="s">
        <v>116</v>
      </c>
      <c r="H145" s="216">
        <v>10</v>
      </c>
      <c r="I145" s="217"/>
      <c r="J145" s="218">
        <f>ROUND(I145*H145,2)</f>
        <v>0</v>
      </c>
      <c r="K145" s="214" t="s">
        <v>1</v>
      </c>
      <c r="L145" s="44"/>
      <c r="M145" s="219" t="s">
        <v>1</v>
      </c>
      <c r="N145" s="220" t="s">
        <v>38</v>
      </c>
      <c r="O145" s="91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117</v>
      </c>
      <c r="AT145" s="223" t="s">
        <v>113</v>
      </c>
      <c r="AU145" s="223" t="s">
        <v>81</v>
      </c>
      <c r="AY145" s="17" t="s">
        <v>112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117</v>
      </c>
      <c r="BM145" s="223" t="s">
        <v>154</v>
      </c>
    </row>
    <row r="146" spans="1:47" s="2" customFormat="1" ht="12">
      <c r="A146" s="38"/>
      <c r="B146" s="39"/>
      <c r="C146" s="40"/>
      <c r="D146" s="225" t="s">
        <v>118</v>
      </c>
      <c r="E146" s="40"/>
      <c r="F146" s="226" t="s">
        <v>153</v>
      </c>
      <c r="G146" s="40"/>
      <c r="H146" s="40"/>
      <c r="I146" s="227"/>
      <c r="J146" s="40"/>
      <c r="K146" s="40"/>
      <c r="L146" s="44"/>
      <c r="M146" s="228"/>
      <c r="N146" s="229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118</v>
      </c>
      <c r="AU146" s="17" t="s">
        <v>81</v>
      </c>
    </row>
    <row r="147" spans="1:65" s="2" customFormat="1" ht="16.5" customHeight="1">
      <c r="A147" s="38"/>
      <c r="B147" s="39"/>
      <c r="C147" s="212" t="s">
        <v>155</v>
      </c>
      <c r="D147" s="212" t="s">
        <v>113</v>
      </c>
      <c r="E147" s="213" t="s">
        <v>156</v>
      </c>
      <c r="F147" s="214" t="s">
        <v>157</v>
      </c>
      <c r="G147" s="215" t="s">
        <v>116</v>
      </c>
      <c r="H147" s="216">
        <v>3</v>
      </c>
      <c r="I147" s="217"/>
      <c r="J147" s="218">
        <f>ROUND(I147*H147,2)</f>
        <v>0</v>
      </c>
      <c r="K147" s="214" t="s">
        <v>1</v>
      </c>
      <c r="L147" s="44"/>
      <c r="M147" s="219" t="s">
        <v>1</v>
      </c>
      <c r="N147" s="220" t="s">
        <v>38</v>
      </c>
      <c r="O147" s="91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117</v>
      </c>
      <c r="AT147" s="223" t="s">
        <v>113</v>
      </c>
      <c r="AU147" s="223" t="s">
        <v>81</v>
      </c>
      <c r="AY147" s="17" t="s">
        <v>112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117</v>
      </c>
      <c r="BM147" s="223" t="s">
        <v>158</v>
      </c>
    </row>
    <row r="148" spans="1:47" s="2" customFormat="1" ht="12">
      <c r="A148" s="38"/>
      <c r="B148" s="39"/>
      <c r="C148" s="40"/>
      <c r="D148" s="225" t="s">
        <v>118</v>
      </c>
      <c r="E148" s="40"/>
      <c r="F148" s="226" t="s">
        <v>157</v>
      </c>
      <c r="G148" s="40"/>
      <c r="H148" s="40"/>
      <c r="I148" s="227"/>
      <c r="J148" s="40"/>
      <c r="K148" s="40"/>
      <c r="L148" s="44"/>
      <c r="M148" s="228"/>
      <c r="N148" s="229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118</v>
      </c>
      <c r="AU148" s="17" t="s">
        <v>81</v>
      </c>
    </row>
    <row r="149" spans="1:65" s="2" customFormat="1" ht="16.5" customHeight="1">
      <c r="A149" s="38"/>
      <c r="B149" s="39"/>
      <c r="C149" s="212" t="s">
        <v>137</v>
      </c>
      <c r="D149" s="212" t="s">
        <v>113</v>
      </c>
      <c r="E149" s="213" t="s">
        <v>159</v>
      </c>
      <c r="F149" s="214" t="s">
        <v>160</v>
      </c>
      <c r="G149" s="215" t="s">
        <v>116</v>
      </c>
      <c r="H149" s="216">
        <v>1</v>
      </c>
      <c r="I149" s="217"/>
      <c r="J149" s="218">
        <f>ROUND(I149*H149,2)</f>
        <v>0</v>
      </c>
      <c r="K149" s="214" t="s">
        <v>1</v>
      </c>
      <c r="L149" s="44"/>
      <c r="M149" s="219" t="s">
        <v>1</v>
      </c>
      <c r="N149" s="220" t="s">
        <v>38</v>
      </c>
      <c r="O149" s="91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117</v>
      </c>
      <c r="AT149" s="223" t="s">
        <v>113</v>
      </c>
      <c r="AU149" s="223" t="s">
        <v>81</v>
      </c>
      <c r="AY149" s="17" t="s">
        <v>112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117</v>
      </c>
      <c r="BM149" s="223" t="s">
        <v>161</v>
      </c>
    </row>
    <row r="150" spans="1:47" s="2" customFormat="1" ht="12">
      <c r="A150" s="38"/>
      <c r="B150" s="39"/>
      <c r="C150" s="40"/>
      <c r="D150" s="225" t="s">
        <v>118</v>
      </c>
      <c r="E150" s="40"/>
      <c r="F150" s="226" t="s">
        <v>160</v>
      </c>
      <c r="G150" s="40"/>
      <c r="H150" s="40"/>
      <c r="I150" s="227"/>
      <c r="J150" s="40"/>
      <c r="K150" s="40"/>
      <c r="L150" s="44"/>
      <c r="M150" s="228"/>
      <c r="N150" s="229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118</v>
      </c>
      <c r="AU150" s="17" t="s">
        <v>81</v>
      </c>
    </row>
    <row r="151" spans="1:65" s="2" customFormat="1" ht="16.5" customHeight="1">
      <c r="A151" s="38"/>
      <c r="B151" s="39"/>
      <c r="C151" s="212" t="s">
        <v>8</v>
      </c>
      <c r="D151" s="212" t="s">
        <v>113</v>
      </c>
      <c r="E151" s="213" t="s">
        <v>162</v>
      </c>
      <c r="F151" s="214" t="s">
        <v>163</v>
      </c>
      <c r="G151" s="215" t="s">
        <v>116</v>
      </c>
      <c r="H151" s="216">
        <v>2</v>
      </c>
      <c r="I151" s="217"/>
      <c r="J151" s="218">
        <f>ROUND(I151*H151,2)</f>
        <v>0</v>
      </c>
      <c r="K151" s="214" t="s">
        <v>1</v>
      </c>
      <c r="L151" s="44"/>
      <c r="M151" s="219" t="s">
        <v>1</v>
      </c>
      <c r="N151" s="220" t="s">
        <v>38</v>
      </c>
      <c r="O151" s="91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117</v>
      </c>
      <c r="AT151" s="223" t="s">
        <v>113</v>
      </c>
      <c r="AU151" s="223" t="s">
        <v>81</v>
      </c>
      <c r="AY151" s="17" t="s">
        <v>112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117</v>
      </c>
      <c r="BM151" s="223" t="s">
        <v>164</v>
      </c>
    </row>
    <row r="152" spans="1:47" s="2" customFormat="1" ht="12">
      <c r="A152" s="38"/>
      <c r="B152" s="39"/>
      <c r="C152" s="40"/>
      <c r="D152" s="225" t="s">
        <v>118</v>
      </c>
      <c r="E152" s="40"/>
      <c r="F152" s="226" t="s">
        <v>163</v>
      </c>
      <c r="G152" s="40"/>
      <c r="H152" s="40"/>
      <c r="I152" s="227"/>
      <c r="J152" s="40"/>
      <c r="K152" s="40"/>
      <c r="L152" s="44"/>
      <c r="M152" s="228"/>
      <c r="N152" s="229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118</v>
      </c>
      <c r="AU152" s="17" t="s">
        <v>81</v>
      </c>
    </row>
    <row r="153" spans="1:65" s="2" customFormat="1" ht="16.5" customHeight="1">
      <c r="A153" s="38"/>
      <c r="B153" s="39"/>
      <c r="C153" s="212" t="s">
        <v>140</v>
      </c>
      <c r="D153" s="212" t="s">
        <v>113</v>
      </c>
      <c r="E153" s="213" t="s">
        <v>165</v>
      </c>
      <c r="F153" s="214" t="s">
        <v>166</v>
      </c>
      <c r="G153" s="215" t="s">
        <v>116</v>
      </c>
      <c r="H153" s="216">
        <v>2</v>
      </c>
      <c r="I153" s="217"/>
      <c r="J153" s="218">
        <f>ROUND(I153*H153,2)</f>
        <v>0</v>
      </c>
      <c r="K153" s="214" t="s">
        <v>1</v>
      </c>
      <c r="L153" s="44"/>
      <c r="M153" s="219" t="s">
        <v>1</v>
      </c>
      <c r="N153" s="220" t="s">
        <v>38</v>
      </c>
      <c r="O153" s="91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117</v>
      </c>
      <c r="AT153" s="223" t="s">
        <v>113</v>
      </c>
      <c r="AU153" s="223" t="s">
        <v>81</v>
      </c>
      <c r="AY153" s="17" t="s">
        <v>112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117</v>
      </c>
      <c r="BM153" s="223" t="s">
        <v>167</v>
      </c>
    </row>
    <row r="154" spans="1:47" s="2" customFormat="1" ht="12">
      <c r="A154" s="38"/>
      <c r="B154" s="39"/>
      <c r="C154" s="40"/>
      <c r="D154" s="225" t="s">
        <v>118</v>
      </c>
      <c r="E154" s="40"/>
      <c r="F154" s="226" t="s">
        <v>166</v>
      </c>
      <c r="G154" s="40"/>
      <c r="H154" s="40"/>
      <c r="I154" s="227"/>
      <c r="J154" s="40"/>
      <c r="K154" s="40"/>
      <c r="L154" s="44"/>
      <c r="M154" s="228"/>
      <c r="N154" s="229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118</v>
      </c>
      <c r="AU154" s="17" t="s">
        <v>81</v>
      </c>
    </row>
    <row r="155" spans="1:65" s="2" customFormat="1" ht="16.5" customHeight="1">
      <c r="A155" s="38"/>
      <c r="B155" s="39"/>
      <c r="C155" s="212" t="s">
        <v>168</v>
      </c>
      <c r="D155" s="212" t="s">
        <v>113</v>
      </c>
      <c r="E155" s="213" t="s">
        <v>169</v>
      </c>
      <c r="F155" s="214" t="s">
        <v>170</v>
      </c>
      <c r="G155" s="215" t="s">
        <v>116</v>
      </c>
      <c r="H155" s="216">
        <v>1</v>
      </c>
      <c r="I155" s="217"/>
      <c r="J155" s="218">
        <f>ROUND(I155*H155,2)</f>
        <v>0</v>
      </c>
      <c r="K155" s="214" t="s">
        <v>1</v>
      </c>
      <c r="L155" s="44"/>
      <c r="M155" s="219" t="s">
        <v>1</v>
      </c>
      <c r="N155" s="220" t="s">
        <v>38</v>
      </c>
      <c r="O155" s="91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117</v>
      </c>
      <c r="AT155" s="223" t="s">
        <v>113</v>
      </c>
      <c r="AU155" s="223" t="s">
        <v>81</v>
      </c>
      <c r="AY155" s="17" t="s">
        <v>112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117</v>
      </c>
      <c r="BM155" s="223" t="s">
        <v>171</v>
      </c>
    </row>
    <row r="156" spans="1:47" s="2" customFormat="1" ht="12">
      <c r="A156" s="38"/>
      <c r="B156" s="39"/>
      <c r="C156" s="40"/>
      <c r="D156" s="225" t="s">
        <v>118</v>
      </c>
      <c r="E156" s="40"/>
      <c r="F156" s="226" t="s">
        <v>170</v>
      </c>
      <c r="G156" s="40"/>
      <c r="H156" s="40"/>
      <c r="I156" s="227"/>
      <c r="J156" s="40"/>
      <c r="K156" s="40"/>
      <c r="L156" s="44"/>
      <c r="M156" s="228"/>
      <c r="N156" s="229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118</v>
      </c>
      <c r="AU156" s="17" t="s">
        <v>81</v>
      </c>
    </row>
    <row r="157" spans="1:65" s="2" customFormat="1" ht="16.5" customHeight="1">
      <c r="A157" s="38"/>
      <c r="B157" s="39"/>
      <c r="C157" s="212" t="s">
        <v>144</v>
      </c>
      <c r="D157" s="212" t="s">
        <v>113</v>
      </c>
      <c r="E157" s="213" t="s">
        <v>172</v>
      </c>
      <c r="F157" s="214" t="s">
        <v>173</v>
      </c>
      <c r="G157" s="215" t="s">
        <v>116</v>
      </c>
      <c r="H157" s="216">
        <v>13</v>
      </c>
      <c r="I157" s="217"/>
      <c r="J157" s="218">
        <f>ROUND(I157*H157,2)</f>
        <v>0</v>
      </c>
      <c r="K157" s="214" t="s">
        <v>1</v>
      </c>
      <c r="L157" s="44"/>
      <c r="M157" s="219" t="s">
        <v>1</v>
      </c>
      <c r="N157" s="220" t="s">
        <v>38</v>
      </c>
      <c r="O157" s="91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117</v>
      </c>
      <c r="AT157" s="223" t="s">
        <v>113</v>
      </c>
      <c r="AU157" s="223" t="s">
        <v>81</v>
      </c>
      <c r="AY157" s="17" t="s">
        <v>112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117</v>
      </c>
      <c r="BM157" s="223" t="s">
        <v>174</v>
      </c>
    </row>
    <row r="158" spans="1:47" s="2" customFormat="1" ht="12">
      <c r="A158" s="38"/>
      <c r="B158" s="39"/>
      <c r="C158" s="40"/>
      <c r="D158" s="225" t="s">
        <v>118</v>
      </c>
      <c r="E158" s="40"/>
      <c r="F158" s="226" t="s">
        <v>173</v>
      </c>
      <c r="G158" s="40"/>
      <c r="H158" s="40"/>
      <c r="I158" s="227"/>
      <c r="J158" s="40"/>
      <c r="K158" s="40"/>
      <c r="L158" s="44"/>
      <c r="M158" s="228"/>
      <c r="N158" s="229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118</v>
      </c>
      <c r="AU158" s="17" t="s">
        <v>81</v>
      </c>
    </row>
    <row r="159" spans="1:65" s="2" customFormat="1" ht="16.5" customHeight="1">
      <c r="A159" s="38"/>
      <c r="B159" s="39"/>
      <c r="C159" s="212" t="s">
        <v>175</v>
      </c>
      <c r="D159" s="212" t="s">
        <v>113</v>
      </c>
      <c r="E159" s="213" t="s">
        <v>176</v>
      </c>
      <c r="F159" s="214" t="s">
        <v>177</v>
      </c>
      <c r="G159" s="215" t="s">
        <v>116</v>
      </c>
      <c r="H159" s="216">
        <v>1</v>
      </c>
      <c r="I159" s="217"/>
      <c r="J159" s="218">
        <f>ROUND(I159*H159,2)</f>
        <v>0</v>
      </c>
      <c r="K159" s="214" t="s">
        <v>1</v>
      </c>
      <c r="L159" s="44"/>
      <c r="M159" s="219" t="s">
        <v>1</v>
      </c>
      <c r="N159" s="220" t="s">
        <v>38</v>
      </c>
      <c r="O159" s="91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117</v>
      </c>
      <c r="AT159" s="223" t="s">
        <v>113</v>
      </c>
      <c r="AU159" s="223" t="s">
        <v>81</v>
      </c>
      <c r="AY159" s="17" t="s">
        <v>112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117</v>
      </c>
      <c r="BM159" s="223" t="s">
        <v>178</v>
      </c>
    </row>
    <row r="160" spans="1:47" s="2" customFormat="1" ht="12">
      <c r="A160" s="38"/>
      <c r="B160" s="39"/>
      <c r="C160" s="40"/>
      <c r="D160" s="225" t="s">
        <v>118</v>
      </c>
      <c r="E160" s="40"/>
      <c r="F160" s="226" t="s">
        <v>177</v>
      </c>
      <c r="G160" s="40"/>
      <c r="H160" s="40"/>
      <c r="I160" s="227"/>
      <c r="J160" s="40"/>
      <c r="K160" s="40"/>
      <c r="L160" s="44"/>
      <c r="M160" s="228"/>
      <c r="N160" s="229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118</v>
      </c>
      <c r="AU160" s="17" t="s">
        <v>81</v>
      </c>
    </row>
    <row r="161" spans="1:65" s="2" customFormat="1" ht="16.5" customHeight="1">
      <c r="A161" s="38"/>
      <c r="B161" s="39"/>
      <c r="C161" s="212" t="s">
        <v>147</v>
      </c>
      <c r="D161" s="212" t="s">
        <v>113</v>
      </c>
      <c r="E161" s="213" t="s">
        <v>179</v>
      </c>
      <c r="F161" s="214" t="s">
        <v>180</v>
      </c>
      <c r="G161" s="215" t="s">
        <v>116</v>
      </c>
      <c r="H161" s="216">
        <v>8</v>
      </c>
      <c r="I161" s="217"/>
      <c r="J161" s="218">
        <f>ROUND(I161*H161,2)</f>
        <v>0</v>
      </c>
      <c r="K161" s="214" t="s">
        <v>1</v>
      </c>
      <c r="L161" s="44"/>
      <c r="M161" s="219" t="s">
        <v>1</v>
      </c>
      <c r="N161" s="220" t="s">
        <v>38</v>
      </c>
      <c r="O161" s="91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117</v>
      </c>
      <c r="AT161" s="223" t="s">
        <v>113</v>
      </c>
      <c r="AU161" s="223" t="s">
        <v>81</v>
      </c>
      <c r="AY161" s="17" t="s">
        <v>112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117</v>
      </c>
      <c r="BM161" s="223" t="s">
        <v>181</v>
      </c>
    </row>
    <row r="162" spans="1:47" s="2" customFormat="1" ht="12">
      <c r="A162" s="38"/>
      <c r="B162" s="39"/>
      <c r="C162" s="40"/>
      <c r="D162" s="225" t="s">
        <v>118</v>
      </c>
      <c r="E162" s="40"/>
      <c r="F162" s="226" t="s">
        <v>180</v>
      </c>
      <c r="G162" s="40"/>
      <c r="H162" s="40"/>
      <c r="I162" s="227"/>
      <c r="J162" s="40"/>
      <c r="K162" s="40"/>
      <c r="L162" s="44"/>
      <c r="M162" s="228"/>
      <c r="N162" s="229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118</v>
      </c>
      <c r="AU162" s="17" t="s">
        <v>81</v>
      </c>
    </row>
    <row r="163" spans="1:65" s="2" customFormat="1" ht="16.5" customHeight="1">
      <c r="A163" s="38"/>
      <c r="B163" s="39"/>
      <c r="C163" s="212" t="s">
        <v>7</v>
      </c>
      <c r="D163" s="212" t="s">
        <v>113</v>
      </c>
      <c r="E163" s="213" t="s">
        <v>182</v>
      </c>
      <c r="F163" s="214" t="s">
        <v>183</v>
      </c>
      <c r="G163" s="215" t="s">
        <v>116</v>
      </c>
      <c r="H163" s="216">
        <v>1</v>
      </c>
      <c r="I163" s="217"/>
      <c r="J163" s="218">
        <f>ROUND(I163*H163,2)</f>
        <v>0</v>
      </c>
      <c r="K163" s="214" t="s">
        <v>1</v>
      </c>
      <c r="L163" s="44"/>
      <c r="M163" s="219" t="s">
        <v>1</v>
      </c>
      <c r="N163" s="220" t="s">
        <v>38</v>
      </c>
      <c r="O163" s="91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117</v>
      </c>
      <c r="AT163" s="223" t="s">
        <v>113</v>
      </c>
      <c r="AU163" s="223" t="s">
        <v>81</v>
      </c>
      <c r="AY163" s="17" t="s">
        <v>112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117</v>
      </c>
      <c r="BM163" s="223" t="s">
        <v>184</v>
      </c>
    </row>
    <row r="164" spans="1:47" s="2" customFormat="1" ht="12">
      <c r="A164" s="38"/>
      <c r="B164" s="39"/>
      <c r="C164" s="40"/>
      <c r="D164" s="225" t="s">
        <v>118</v>
      </c>
      <c r="E164" s="40"/>
      <c r="F164" s="226" t="s">
        <v>183</v>
      </c>
      <c r="G164" s="40"/>
      <c r="H164" s="40"/>
      <c r="I164" s="227"/>
      <c r="J164" s="40"/>
      <c r="K164" s="40"/>
      <c r="L164" s="44"/>
      <c r="M164" s="228"/>
      <c r="N164" s="229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118</v>
      </c>
      <c r="AU164" s="17" t="s">
        <v>81</v>
      </c>
    </row>
    <row r="165" spans="1:65" s="2" customFormat="1" ht="16.5" customHeight="1">
      <c r="A165" s="38"/>
      <c r="B165" s="39"/>
      <c r="C165" s="212" t="s">
        <v>151</v>
      </c>
      <c r="D165" s="212" t="s">
        <v>113</v>
      </c>
      <c r="E165" s="213" t="s">
        <v>185</v>
      </c>
      <c r="F165" s="214" t="s">
        <v>186</v>
      </c>
      <c r="G165" s="215" t="s">
        <v>116</v>
      </c>
      <c r="H165" s="216">
        <v>20</v>
      </c>
      <c r="I165" s="217"/>
      <c r="J165" s="218">
        <f>ROUND(I165*H165,2)</f>
        <v>0</v>
      </c>
      <c r="K165" s="214" t="s">
        <v>1</v>
      </c>
      <c r="L165" s="44"/>
      <c r="M165" s="219" t="s">
        <v>1</v>
      </c>
      <c r="N165" s="220" t="s">
        <v>38</v>
      </c>
      <c r="O165" s="91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117</v>
      </c>
      <c r="AT165" s="223" t="s">
        <v>113</v>
      </c>
      <c r="AU165" s="223" t="s">
        <v>81</v>
      </c>
      <c r="AY165" s="17" t="s">
        <v>112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117</v>
      </c>
      <c r="BM165" s="223" t="s">
        <v>187</v>
      </c>
    </row>
    <row r="166" spans="1:47" s="2" customFormat="1" ht="12">
      <c r="A166" s="38"/>
      <c r="B166" s="39"/>
      <c r="C166" s="40"/>
      <c r="D166" s="225" t="s">
        <v>118</v>
      </c>
      <c r="E166" s="40"/>
      <c r="F166" s="226" t="s">
        <v>186</v>
      </c>
      <c r="G166" s="40"/>
      <c r="H166" s="40"/>
      <c r="I166" s="227"/>
      <c r="J166" s="40"/>
      <c r="K166" s="40"/>
      <c r="L166" s="44"/>
      <c r="M166" s="228"/>
      <c r="N166" s="229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118</v>
      </c>
      <c r="AU166" s="17" t="s">
        <v>81</v>
      </c>
    </row>
    <row r="167" spans="1:65" s="2" customFormat="1" ht="16.5" customHeight="1">
      <c r="A167" s="38"/>
      <c r="B167" s="39"/>
      <c r="C167" s="212" t="s">
        <v>188</v>
      </c>
      <c r="D167" s="212" t="s">
        <v>113</v>
      </c>
      <c r="E167" s="213" t="s">
        <v>189</v>
      </c>
      <c r="F167" s="214" t="s">
        <v>190</v>
      </c>
      <c r="G167" s="215" t="s">
        <v>116</v>
      </c>
      <c r="H167" s="216">
        <v>1</v>
      </c>
      <c r="I167" s="217"/>
      <c r="J167" s="218">
        <f>ROUND(I167*H167,2)</f>
        <v>0</v>
      </c>
      <c r="K167" s="214" t="s">
        <v>1</v>
      </c>
      <c r="L167" s="44"/>
      <c r="M167" s="219" t="s">
        <v>1</v>
      </c>
      <c r="N167" s="220" t="s">
        <v>38</v>
      </c>
      <c r="O167" s="91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117</v>
      </c>
      <c r="AT167" s="223" t="s">
        <v>113</v>
      </c>
      <c r="AU167" s="223" t="s">
        <v>81</v>
      </c>
      <c r="AY167" s="17" t="s">
        <v>112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117</v>
      </c>
      <c r="BM167" s="223" t="s">
        <v>191</v>
      </c>
    </row>
    <row r="168" spans="1:47" s="2" customFormat="1" ht="12">
      <c r="A168" s="38"/>
      <c r="B168" s="39"/>
      <c r="C168" s="40"/>
      <c r="D168" s="225" t="s">
        <v>118</v>
      </c>
      <c r="E168" s="40"/>
      <c r="F168" s="226" t="s">
        <v>190</v>
      </c>
      <c r="G168" s="40"/>
      <c r="H168" s="40"/>
      <c r="I168" s="227"/>
      <c r="J168" s="40"/>
      <c r="K168" s="40"/>
      <c r="L168" s="44"/>
      <c r="M168" s="228"/>
      <c r="N168" s="229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118</v>
      </c>
      <c r="AU168" s="17" t="s">
        <v>81</v>
      </c>
    </row>
    <row r="169" spans="1:65" s="2" customFormat="1" ht="16.5" customHeight="1">
      <c r="A169" s="38"/>
      <c r="B169" s="39"/>
      <c r="C169" s="212" t="s">
        <v>154</v>
      </c>
      <c r="D169" s="212" t="s">
        <v>113</v>
      </c>
      <c r="E169" s="213" t="s">
        <v>192</v>
      </c>
      <c r="F169" s="214" t="s">
        <v>193</v>
      </c>
      <c r="G169" s="215" t="s">
        <v>116</v>
      </c>
      <c r="H169" s="216">
        <v>42</v>
      </c>
      <c r="I169" s="217"/>
      <c r="J169" s="218">
        <f>ROUND(I169*H169,2)</f>
        <v>0</v>
      </c>
      <c r="K169" s="214" t="s">
        <v>1</v>
      </c>
      <c r="L169" s="44"/>
      <c r="M169" s="219" t="s">
        <v>1</v>
      </c>
      <c r="N169" s="220" t="s">
        <v>38</v>
      </c>
      <c r="O169" s="91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117</v>
      </c>
      <c r="AT169" s="223" t="s">
        <v>113</v>
      </c>
      <c r="AU169" s="223" t="s">
        <v>81</v>
      </c>
      <c r="AY169" s="17" t="s">
        <v>112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117</v>
      </c>
      <c r="BM169" s="223" t="s">
        <v>194</v>
      </c>
    </row>
    <row r="170" spans="1:47" s="2" customFormat="1" ht="12">
      <c r="A170" s="38"/>
      <c r="B170" s="39"/>
      <c r="C170" s="40"/>
      <c r="D170" s="225" t="s">
        <v>118</v>
      </c>
      <c r="E170" s="40"/>
      <c r="F170" s="226" t="s">
        <v>193</v>
      </c>
      <c r="G170" s="40"/>
      <c r="H170" s="40"/>
      <c r="I170" s="227"/>
      <c r="J170" s="40"/>
      <c r="K170" s="40"/>
      <c r="L170" s="44"/>
      <c r="M170" s="228"/>
      <c r="N170" s="229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118</v>
      </c>
      <c r="AU170" s="17" t="s">
        <v>81</v>
      </c>
    </row>
    <row r="171" spans="1:65" s="2" customFormat="1" ht="16.5" customHeight="1">
      <c r="A171" s="38"/>
      <c r="B171" s="39"/>
      <c r="C171" s="212" t="s">
        <v>195</v>
      </c>
      <c r="D171" s="212" t="s">
        <v>113</v>
      </c>
      <c r="E171" s="213" t="s">
        <v>196</v>
      </c>
      <c r="F171" s="214" t="s">
        <v>197</v>
      </c>
      <c r="G171" s="215" t="s">
        <v>116</v>
      </c>
      <c r="H171" s="216">
        <v>1</v>
      </c>
      <c r="I171" s="217"/>
      <c r="J171" s="218">
        <f>ROUND(I171*H171,2)</f>
        <v>0</v>
      </c>
      <c r="K171" s="214" t="s">
        <v>1</v>
      </c>
      <c r="L171" s="44"/>
      <c r="M171" s="219" t="s">
        <v>1</v>
      </c>
      <c r="N171" s="220" t="s">
        <v>38</v>
      </c>
      <c r="O171" s="91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117</v>
      </c>
      <c r="AT171" s="223" t="s">
        <v>113</v>
      </c>
      <c r="AU171" s="223" t="s">
        <v>81</v>
      </c>
      <c r="AY171" s="17" t="s">
        <v>112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117</v>
      </c>
      <c r="BM171" s="223" t="s">
        <v>198</v>
      </c>
    </row>
    <row r="172" spans="1:47" s="2" customFormat="1" ht="12">
      <c r="A172" s="38"/>
      <c r="B172" s="39"/>
      <c r="C172" s="40"/>
      <c r="D172" s="225" t="s">
        <v>118</v>
      </c>
      <c r="E172" s="40"/>
      <c r="F172" s="226" t="s">
        <v>197</v>
      </c>
      <c r="G172" s="40"/>
      <c r="H172" s="40"/>
      <c r="I172" s="227"/>
      <c r="J172" s="40"/>
      <c r="K172" s="40"/>
      <c r="L172" s="44"/>
      <c r="M172" s="228"/>
      <c r="N172" s="229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118</v>
      </c>
      <c r="AU172" s="17" t="s">
        <v>81</v>
      </c>
    </row>
    <row r="173" spans="1:65" s="2" customFormat="1" ht="16.5" customHeight="1">
      <c r="A173" s="38"/>
      <c r="B173" s="39"/>
      <c r="C173" s="212" t="s">
        <v>158</v>
      </c>
      <c r="D173" s="212" t="s">
        <v>113</v>
      </c>
      <c r="E173" s="213" t="s">
        <v>199</v>
      </c>
      <c r="F173" s="214" t="s">
        <v>200</v>
      </c>
      <c r="G173" s="215" t="s">
        <v>116</v>
      </c>
      <c r="H173" s="216">
        <v>6</v>
      </c>
      <c r="I173" s="217"/>
      <c r="J173" s="218">
        <f>ROUND(I173*H173,2)</f>
        <v>0</v>
      </c>
      <c r="K173" s="214" t="s">
        <v>1</v>
      </c>
      <c r="L173" s="44"/>
      <c r="M173" s="219" t="s">
        <v>1</v>
      </c>
      <c r="N173" s="220" t="s">
        <v>38</v>
      </c>
      <c r="O173" s="91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117</v>
      </c>
      <c r="AT173" s="223" t="s">
        <v>113</v>
      </c>
      <c r="AU173" s="223" t="s">
        <v>81</v>
      </c>
      <c r="AY173" s="17" t="s">
        <v>112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117</v>
      </c>
      <c r="BM173" s="223" t="s">
        <v>201</v>
      </c>
    </row>
    <row r="174" spans="1:47" s="2" customFormat="1" ht="12">
      <c r="A174" s="38"/>
      <c r="B174" s="39"/>
      <c r="C174" s="40"/>
      <c r="D174" s="225" t="s">
        <v>118</v>
      </c>
      <c r="E174" s="40"/>
      <c r="F174" s="226" t="s">
        <v>200</v>
      </c>
      <c r="G174" s="40"/>
      <c r="H174" s="40"/>
      <c r="I174" s="227"/>
      <c r="J174" s="40"/>
      <c r="K174" s="40"/>
      <c r="L174" s="44"/>
      <c r="M174" s="228"/>
      <c r="N174" s="229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118</v>
      </c>
      <c r="AU174" s="17" t="s">
        <v>81</v>
      </c>
    </row>
    <row r="175" spans="1:65" s="2" customFormat="1" ht="16.5" customHeight="1">
      <c r="A175" s="38"/>
      <c r="B175" s="39"/>
      <c r="C175" s="212" t="s">
        <v>202</v>
      </c>
      <c r="D175" s="212" t="s">
        <v>113</v>
      </c>
      <c r="E175" s="213" t="s">
        <v>203</v>
      </c>
      <c r="F175" s="214" t="s">
        <v>204</v>
      </c>
      <c r="G175" s="215" t="s">
        <v>116</v>
      </c>
      <c r="H175" s="216">
        <v>3</v>
      </c>
      <c r="I175" s="217"/>
      <c r="J175" s="218">
        <f>ROUND(I175*H175,2)</f>
        <v>0</v>
      </c>
      <c r="K175" s="214" t="s">
        <v>1</v>
      </c>
      <c r="L175" s="44"/>
      <c r="M175" s="219" t="s">
        <v>1</v>
      </c>
      <c r="N175" s="220" t="s">
        <v>38</v>
      </c>
      <c r="O175" s="91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117</v>
      </c>
      <c r="AT175" s="223" t="s">
        <v>113</v>
      </c>
      <c r="AU175" s="223" t="s">
        <v>81</v>
      </c>
      <c r="AY175" s="17" t="s">
        <v>112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117</v>
      </c>
      <c r="BM175" s="223" t="s">
        <v>205</v>
      </c>
    </row>
    <row r="176" spans="1:47" s="2" customFormat="1" ht="12">
      <c r="A176" s="38"/>
      <c r="B176" s="39"/>
      <c r="C176" s="40"/>
      <c r="D176" s="225" t="s">
        <v>118</v>
      </c>
      <c r="E176" s="40"/>
      <c r="F176" s="226" t="s">
        <v>204</v>
      </c>
      <c r="G176" s="40"/>
      <c r="H176" s="40"/>
      <c r="I176" s="227"/>
      <c r="J176" s="40"/>
      <c r="K176" s="40"/>
      <c r="L176" s="44"/>
      <c r="M176" s="228"/>
      <c r="N176" s="229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118</v>
      </c>
      <c r="AU176" s="17" t="s">
        <v>81</v>
      </c>
    </row>
    <row r="177" spans="1:65" s="2" customFormat="1" ht="16.5" customHeight="1">
      <c r="A177" s="38"/>
      <c r="B177" s="39"/>
      <c r="C177" s="212" t="s">
        <v>161</v>
      </c>
      <c r="D177" s="212" t="s">
        <v>113</v>
      </c>
      <c r="E177" s="213" t="s">
        <v>206</v>
      </c>
      <c r="F177" s="214" t="s">
        <v>207</v>
      </c>
      <c r="G177" s="215" t="s">
        <v>116</v>
      </c>
      <c r="H177" s="216">
        <v>2</v>
      </c>
      <c r="I177" s="217"/>
      <c r="J177" s="218">
        <f>ROUND(I177*H177,2)</f>
        <v>0</v>
      </c>
      <c r="K177" s="214" t="s">
        <v>1</v>
      </c>
      <c r="L177" s="44"/>
      <c r="M177" s="219" t="s">
        <v>1</v>
      </c>
      <c r="N177" s="220" t="s">
        <v>38</v>
      </c>
      <c r="O177" s="91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117</v>
      </c>
      <c r="AT177" s="223" t="s">
        <v>113</v>
      </c>
      <c r="AU177" s="223" t="s">
        <v>81</v>
      </c>
      <c r="AY177" s="17" t="s">
        <v>112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117</v>
      </c>
      <c r="BM177" s="223" t="s">
        <v>208</v>
      </c>
    </row>
    <row r="178" spans="1:47" s="2" customFormat="1" ht="12">
      <c r="A178" s="38"/>
      <c r="B178" s="39"/>
      <c r="C178" s="40"/>
      <c r="D178" s="225" t="s">
        <v>118</v>
      </c>
      <c r="E178" s="40"/>
      <c r="F178" s="226" t="s">
        <v>207</v>
      </c>
      <c r="G178" s="40"/>
      <c r="H178" s="40"/>
      <c r="I178" s="227"/>
      <c r="J178" s="40"/>
      <c r="K178" s="40"/>
      <c r="L178" s="44"/>
      <c r="M178" s="228"/>
      <c r="N178" s="229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118</v>
      </c>
      <c r="AU178" s="17" t="s">
        <v>81</v>
      </c>
    </row>
    <row r="179" spans="1:65" s="2" customFormat="1" ht="16.5" customHeight="1">
      <c r="A179" s="38"/>
      <c r="B179" s="39"/>
      <c r="C179" s="212" t="s">
        <v>209</v>
      </c>
      <c r="D179" s="212" t="s">
        <v>113</v>
      </c>
      <c r="E179" s="213" t="s">
        <v>210</v>
      </c>
      <c r="F179" s="214" t="s">
        <v>211</v>
      </c>
      <c r="G179" s="215" t="s">
        <v>116</v>
      </c>
      <c r="H179" s="216">
        <v>1</v>
      </c>
      <c r="I179" s="217"/>
      <c r="J179" s="218">
        <f>ROUND(I179*H179,2)</f>
        <v>0</v>
      </c>
      <c r="K179" s="214" t="s">
        <v>1</v>
      </c>
      <c r="L179" s="44"/>
      <c r="M179" s="219" t="s">
        <v>1</v>
      </c>
      <c r="N179" s="220" t="s">
        <v>38</v>
      </c>
      <c r="O179" s="91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117</v>
      </c>
      <c r="AT179" s="223" t="s">
        <v>113</v>
      </c>
      <c r="AU179" s="223" t="s">
        <v>81</v>
      </c>
      <c r="AY179" s="17" t="s">
        <v>112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117</v>
      </c>
      <c r="BM179" s="223" t="s">
        <v>212</v>
      </c>
    </row>
    <row r="180" spans="1:47" s="2" customFormat="1" ht="12">
      <c r="A180" s="38"/>
      <c r="B180" s="39"/>
      <c r="C180" s="40"/>
      <c r="D180" s="225" t="s">
        <v>118</v>
      </c>
      <c r="E180" s="40"/>
      <c r="F180" s="226" t="s">
        <v>211</v>
      </c>
      <c r="G180" s="40"/>
      <c r="H180" s="40"/>
      <c r="I180" s="227"/>
      <c r="J180" s="40"/>
      <c r="K180" s="40"/>
      <c r="L180" s="44"/>
      <c r="M180" s="228"/>
      <c r="N180" s="229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118</v>
      </c>
      <c r="AU180" s="17" t="s">
        <v>81</v>
      </c>
    </row>
    <row r="181" spans="1:65" s="2" customFormat="1" ht="16.5" customHeight="1">
      <c r="A181" s="38"/>
      <c r="B181" s="39"/>
      <c r="C181" s="212" t="s">
        <v>164</v>
      </c>
      <c r="D181" s="212" t="s">
        <v>113</v>
      </c>
      <c r="E181" s="213" t="s">
        <v>213</v>
      </c>
      <c r="F181" s="214" t="s">
        <v>214</v>
      </c>
      <c r="G181" s="215" t="s">
        <v>116</v>
      </c>
      <c r="H181" s="216">
        <v>4</v>
      </c>
      <c r="I181" s="217"/>
      <c r="J181" s="218">
        <f>ROUND(I181*H181,2)</f>
        <v>0</v>
      </c>
      <c r="K181" s="214" t="s">
        <v>1</v>
      </c>
      <c r="L181" s="44"/>
      <c r="M181" s="219" t="s">
        <v>1</v>
      </c>
      <c r="N181" s="220" t="s">
        <v>38</v>
      </c>
      <c r="O181" s="91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117</v>
      </c>
      <c r="AT181" s="223" t="s">
        <v>113</v>
      </c>
      <c r="AU181" s="223" t="s">
        <v>81</v>
      </c>
      <c r="AY181" s="17" t="s">
        <v>112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117</v>
      </c>
      <c r="BM181" s="223" t="s">
        <v>215</v>
      </c>
    </row>
    <row r="182" spans="1:47" s="2" customFormat="1" ht="12">
      <c r="A182" s="38"/>
      <c r="B182" s="39"/>
      <c r="C182" s="40"/>
      <c r="D182" s="225" t="s">
        <v>118</v>
      </c>
      <c r="E182" s="40"/>
      <c r="F182" s="226" t="s">
        <v>214</v>
      </c>
      <c r="G182" s="40"/>
      <c r="H182" s="40"/>
      <c r="I182" s="227"/>
      <c r="J182" s="40"/>
      <c r="K182" s="40"/>
      <c r="L182" s="44"/>
      <c r="M182" s="228"/>
      <c r="N182" s="229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118</v>
      </c>
      <c r="AU182" s="17" t="s">
        <v>81</v>
      </c>
    </row>
    <row r="183" spans="1:65" s="2" customFormat="1" ht="16.5" customHeight="1">
      <c r="A183" s="38"/>
      <c r="B183" s="39"/>
      <c r="C183" s="212" t="s">
        <v>216</v>
      </c>
      <c r="D183" s="212" t="s">
        <v>113</v>
      </c>
      <c r="E183" s="213" t="s">
        <v>217</v>
      </c>
      <c r="F183" s="214" t="s">
        <v>218</v>
      </c>
      <c r="G183" s="215" t="s">
        <v>116</v>
      </c>
      <c r="H183" s="216">
        <v>2</v>
      </c>
      <c r="I183" s="217"/>
      <c r="J183" s="218">
        <f>ROUND(I183*H183,2)</f>
        <v>0</v>
      </c>
      <c r="K183" s="214" t="s">
        <v>1</v>
      </c>
      <c r="L183" s="44"/>
      <c r="M183" s="219" t="s">
        <v>1</v>
      </c>
      <c r="N183" s="220" t="s">
        <v>38</v>
      </c>
      <c r="O183" s="91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117</v>
      </c>
      <c r="AT183" s="223" t="s">
        <v>113</v>
      </c>
      <c r="AU183" s="223" t="s">
        <v>81</v>
      </c>
      <c r="AY183" s="17" t="s">
        <v>112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117</v>
      </c>
      <c r="BM183" s="223" t="s">
        <v>219</v>
      </c>
    </row>
    <row r="184" spans="1:47" s="2" customFormat="1" ht="12">
      <c r="A184" s="38"/>
      <c r="B184" s="39"/>
      <c r="C184" s="40"/>
      <c r="D184" s="225" t="s">
        <v>118</v>
      </c>
      <c r="E184" s="40"/>
      <c r="F184" s="226" t="s">
        <v>218</v>
      </c>
      <c r="G184" s="40"/>
      <c r="H184" s="40"/>
      <c r="I184" s="227"/>
      <c r="J184" s="40"/>
      <c r="K184" s="40"/>
      <c r="L184" s="44"/>
      <c r="M184" s="228"/>
      <c r="N184" s="229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118</v>
      </c>
      <c r="AU184" s="17" t="s">
        <v>81</v>
      </c>
    </row>
    <row r="185" spans="1:65" s="2" customFormat="1" ht="16.5" customHeight="1">
      <c r="A185" s="38"/>
      <c r="B185" s="39"/>
      <c r="C185" s="212" t="s">
        <v>167</v>
      </c>
      <c r="D185" s="212" t="s">
        <v>113</v>
      </c>
      <c r="E185" s="213" t="s">
        <v>220</v>
      </c>
      <c r="F185" s="214" t="s">
        <v>221</v>
      </c>
      <c r="G185" s="215" t="s">
        <v>116</v>
      </c>
      <c r="H185" s="216">
        <v>4</v>
      </c>
      <c r="I185" s="217"/>
      <c r="J185" s="218">
        <f>ROUND(I185*H185,2)</f>
        <v>0</v>
      </c>
      <c r="K185" s="214" t="s">
        <v>1</v>
      </c>
      <c r="L185" s="44"/>
      <c r="M185" s="219" t="s">
        <v>1</v>
      </c>
      <c r="N185" s="220" t="s">
        <v>38</v>
      </c>
      <c r="O185" s="91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117</v>
      </c>
      <c r="AT185" s="223" t="s">
        <v>113</v>
      </c>
      <c r="AU185" s="223" t="s">
        <v>81</v>
      </c>
      <c r="AY185" s="17" t="s">
        <v>112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117</v>
      </c>
      <c r="BM185" s="223" t="s">
        <v>222</v>
      </c>
    </row>
    <row r="186" spans="1:47" s="2" customFormat="1" ht="12">
      <c r="A186" s="38"/>
      <c r="B186" s="39"/>
      <c r="C186" s="40"/>
      <c r="D186" s="225" t="s">
        <v>118</v>
      </c>
      <c r="E186" s="40"/>
      <c r="F186" s="226" t="s">
        <v>221</v>
      </c>
      <c r="G186" s="40"/>
      <c r="H186" s="40"/>
      <c r="I186" s="227"/>
      <c r="J186" s="40"/>
      <c r="K186" s="40"/>
      <c r="L186" s="44"/>
      <c r="M186" s="228"/>
      <c r="N186" s="229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118</v>
      </c>
      <c r="AU186" s="17" t="s">
        <v>81</v>
      </c>
    </row>
    <row r="187" spans="1:65" s="2" customFormat="1" ht="16.5" customHeight="1">
      <c r="A187" s="38"/>
      <c r="B187" s="39"/>
      <c r="C187" s="212" t="s">
        <v>223</v>
      </c>
      <c r="D187" s="212" t="s">
        <v>113</v>
      </c>
      <c r="E187" s="213" t="s">
        <v>224</v>
      </c>
      <c r="F187" s="214" t="s">
        <v>225</v>
      </c>
      <c r="G187" s="215" t="s">
        <v>116</v>
      </c>
      <c r="H187" s="216">
        <v>12</v>
      </c>
      <c r="I187" s="217"/>
      <c r="J187" s="218">
        <f>ROUND(I187*H187,2)</f>
        <v>0</v>
      </c>
      <c r="K187" s="214" t="s">
        <v>1</v>
      </c>
      <c r="L187" s="44"/>
      <c r="M187" s="219" t="s">
        <v>1</v>
      </c>
      <c r="N187" s="220" t="s">
        <v>38</v>
      </c>
      <c r="O187" s="91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117</v>
      </c>
      <c r="AT187" s="223" t="s">
        <v>113</v>
      </c>
      <c r="AU187" s="223" t="s">
        <v>81</v>
      </c>
      <c r="AY187" s="17" t="s">
        <v>112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117</v>
      </c>
      <c r="BM187" s="223" t="s">
        <v>226</v>
      </c>
    </row>
    <row r="188" spans="1:47" s="2" customFormat="1" ht="12">
      <c r="A188" s="38"/>
      <c r="B188" s="39"/>
      <c r="C188" s="40"/>
      <c r="D188" s="225" t="s">
        <v>118</v>
      </c>
      <c r="E188" s="40"/>
      <c r="F188" s="226" t="s">
        <v>225</v>
      </c>
      <c r="G188" s="40"/>
      <c r="H188" s="40"/>
      <c r="I188" s="227"/>
      <c r="J188" s="40"/>
      <c r="K188" s="40"/>
      <c r="L188" s="44"/>
      <c r="M188" s="228"/>
      <c r="N188" s="229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118</v>
      </c>
      <c r="AU188" s="17" t="s">
        <v>81</v>
      </c>
    </row>
    <row r="189" spans="1:63" s="12" customFormat="1" ht="25.9" customHeight="1">
      <c r="A189" s="12"/>
      <c r="B189" s="198"/>
      <c r="C189" s="199"/>
      <c r="D189" s="200" t="s">
        <v>72</v>
      </c>
      <c r="E189" s="201" t="s">
        <v>227</v>
      </c>
      <c r="F189" s="201" t="s">
        <v>228</v>
      </c>
      <c r="G189" s="199"/>
      <c r="H189" s="199"/>
      <c r="I189" s="202"/>
      <c r="J189" s="203">
        <f>BK189</f>
        <v>0</v>
      </c>
      <c r="K189" s="199"/>
      <c r="L189" s="204"/>
      <c r="M189" s="205"/>
      <c r="N189" s="206"/>
      <c r="O189" s="206"/>
      <c r="P189" s="207">
        <f>SUM(P190:P224)</f>
        <v>0</v>
      </c>
      <c r="Q189" s="206"/>
      <c r="R189" s="207">
        <f>SUM(R190:R224)</f>
        <v>0</v>
      </c>
      <c r="S189" s="206"/>
      <c r="T189" s="208">
        <f>SUM(T190:T224)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9" t="s">
        <v>81</v>
      </c>
      <c r="AT189" s="210" t="s">
        <v>72</v>
      </c>
      <c r="AU189" s="210" t="s">
        <v>73</v>
      </c>
      <c r="AY189" s="209" t="s">
        <v>112</v>
      </c>
      <c r="BK189" s="211">
        <f>SUM(BK190:BK224)</f>
        <v>0</v>
      </c>
    </row>
    <row r="190" spans="1:65" s="2" customFormat="1" ht="16.5" customHeight="1">
      <c r="A190" s="38"/>
      <c r="B190" s="39"/>
      <c r="C190" s="212" t="s">
        <v>171</v>
      </c>
      <c r="D190" s="212" t="s">
        <v>113</v>
      </c>
      <c r="E190" s="213" t="s">
        <v>229</v>
      </c>
      <c r="F190" s="214" t="s">
        <v>230</v>
      </c>
      <c r="G190" s="215" t="s">
        <v>116</v>
      </c>
      <c r="H190" s="216">
        <v>42</v>
      </c>
      <c r="I190" s="217"/>
      <c r="J190" s="218">
        <f>ROUND(I190*H190,2)</f>
        <v>0</v>
      </c>
      <c r="K190" s="214" t="s">
        <v>1</v>
      </c>
      <c r="L190" s="44"/>
      <c r="M190" s="219" t="s">
        <v>1</v>
      </c>
      <c r="N190" s="220" t="s">
        <v>38</v>
      </c>
      <c r="O190" s="91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117</v>
      </c>
      <c r="AT190" s="223" t="s">
        <v>113</v>
      </c>
      <c r="AU190" s="223" t="s">
        <v>81</v>
      </c>
      <c r="AY190" s="17" t="s">
        <v>112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81</v>
      </c>
      <c r="BK190" s="224">
        <f>ROUND(I190*H190,2)</f>
        <v>0</v>
      </c>
      <c r="BL190" s="17" t="s">
        <v>117</v>
      </c>
      <c r="BM190" s="223" t="s">
        <v>231</v>
      </c>
    </row>
    <row r="191" spans="1:47" s="2" customFormat="1" ht="12">
      <c r="A191" s="38"/>
      <c r="B191" s="39"/>
      <c r="C191" s="40"/>
      <c r="D191" s="225" t="s">
        <v>118</v>
      </c>
      <c r="E191" s="40"/>
      <c r="F191" s="226" t="s">
        <v>230</v>
      </c>
      <c r="G191" s="40"/>
      <c r="H191" s="40"/>
      <c r="I191" s="227"/>
      <c r="J191" s="40"/>
      <c r="K191" s="40"/>
      <c r="L191" s="44"/>
      <c r="M191" s="228"/>
      <c r="N191" s="229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118</v>
      </c>
      <c r="AU191" s="17" t="s">
        <v>81</v>
      </c>
    </row>
    <row r="192" spans="1:65" s="2" customFormat="1" ht="16.5" customHeight="1">
      <c r="A192" s="38"/>
      <c r="B192" s="39"/>
      <c r="C192" s="212" t="s">
        <v>232</v>
      </c>
      <c r="D192" s="212" t="s">
        <v>113</v>
      </c>
      <c r="E192" s="213" t="s">
        <v>233</v>
      </c>
      <c r="F192" s="214" t="s">
        <v>234</v>
      </c>
      <c r="G192" s="215" t="s">
        <v>116</v>
      </c>
      <c r="H192" s="216">
        <v>1</v>
      </c>
      <c r="I192" s="217"/>
      <c r="J192" s="218">
        <f>ROUND(I192*H192,2)</f>
        <v>0</v>
      </c>
      <c r="K192" s="214" t="s">
        <v>1</v>
      </c>
      <c r="L192" s="44"/>
      <c r="M192" s="219" t="s">
        <v>1</v>
      </c>
      <c r="N192" s="220" t="s">
        <v>38</v>
      </c>
      <c r="O192" s="91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117</v>
      </c>
      <c r="AT192" s="223" t="s">
        <v>113</v>
      </c>
      <c r="AU192" s="223" t="s">
        <v>81</v>
      </c>
      <c r="AY192" s="17" t="s">
        <v>112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81</v>
      </c>
      <c r="BK192" s="224">
        <f>ROUND(I192*H192,2)</f>
        <v>0</v>
      </c>
      <c r="BL192" s="17" t="s">
        <v>117</v>
      </c>
      <c r="BM192" s="223" t="s">
        <v>235</v>
      </c>
    </row>
    <row r="193" spans="1:47" s="2" customFormat="1" ht="12">
      <c r="A193" s="38"/>
      <c r="B193" s="39"/>
      <c r="C193" s="40"/>
      <c r="D193" s="225" t="s">
        <v>118</v>
      </c>
      <c r="E193" s="40"/>
      <c r="F193" s="226" t="s">
        <v>234</v>
      </c>
      <c r="G193" s="40"/>
      <c r="H193" s="40"/>
      <c r="I193" s="227"/>
      <c r="J193" s="40"/>
      <c r="K193" s="40"/>
      <c r="L193" s="44"/>
      <c r="M193" s="228"/>
      <c r="N193" s="229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118</v>
      </c>
      <c r="AU193" s="17" t="s">
        <v>81</v>
      </c>
    </row>
    <row r="194" spans="1:65" s="2" customFormat="1" ht="16.5" customHeight="1">
      <c r="A194" s="38"/>
      <c r="B194" s="39"/>
      <c r="C194" s="212" t="s">
        <v>174</v>
      </c>
      <c r="D194" s="212" t="s">
        <v>113</v>
      </c>
      <c r="E194" s="213" t="s">
        <v>236</v>
      </c>
      <c r="F194" s="214" t="s">
        <v>237</v>
      </c>
      <c r="G194" s="215" t="s">
        <v>116</v>
      </c>
      <c r="H194" s="216">
        <v>124</v>
      </c>
      <c r="I194" s="217"/>
      <c r="J194" s="218">
        <f>ROUND(I194*H194,2)</f>
        <v>0</v>
      </c>
      <c r="K194" s="214" t="s">
        <v>1</v>
      </c>
      <c r="L194" s="44"/>
      <c r="M194" s="219" t="s">
        <v>1</v>
      </c>
      <c r="N194" s="220" t="s">
        <v>38</v>
      </c>
      <c r="O194" s="91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117</v>
      </c>
      <c r="AT194" s="223" t="s">
        <v>113</v>
      </c>
      <c r="AU194" s="223" t="s">
        <v>81</v>
      </c>
      <c r="AY194" s="17" t="s">
        <v>112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81</v>
      </c>
      <c r="BK194" s="224">
        <f>ROUND(I194*H194,2)</f>
        <v>0</v>
      </c>
      <c r="BL194" s="17" t="s">
        <v>117</v>
      </c>
      <c r="BM194" s="223" t="s">
        <v>238</v>
      </c>
    </row>
    <row r="195" spans="1:47" s="2" customFormat="1" ht="12">
      <c r="A195" s="38"/>
      <c r="B195" s="39"/>
      <c r="C195" s="40"/>
      <c r="D195" s="225" t="s">
        <v>118</v>
      </c>
      <c r="E195" s="40"/>
      <c r="F195" s="226" t="s">
        <v>237</v>
      </c>
      <c r="G195" s="40"/>
      <c r="H195" s="40"/>
      <c r="I195" s="227"/>
      <c r="J195" s="40"/>
      <c r="K195" s="40"/>
      <c r="L195" s="44"/>
      <c r="M195" s="228"/>
      <c r="N195" s="229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118</v>
      </c>
      <c r="AU195" s="17" t="s">
        <v>81</v>
      </c>
    </row>
    <row r="196" spans="1:65" s="2" customFormat="1" ht="16.5" customHeight="1">
      <c r="A196" s="38"/>
      <c r="B196" s="39"/>
      <c r="C196" s="212" t="s">
        <v>239</v>
      </c>
      <c r="D196" s="212" t="s">
        <v>113</v>
      </c>
      <c r="E196" s="213" t="s">
        <v>240</v>
      </c>
      <c r="F196" s="214" t="s">
        <v>241</v>
      </c>
      <c r="G196" s="215" t="s">
        <v>116</v>
      </c>
      <c r="H196" s="216">
        <v>1</v>
      </c>
      <c r="I196" s="217"/>
      <c r="J196" s="218">
        <f>ROUND(I196*H196,2)</f>
        <v>0</v>
      </c>
      <c r="K196" s="214" t="s">
        <v>1</v>
      </c>
      <c r="L196" s="44"/>
      <c r="M196" s="219" t="s">
        <v>1</v>
      </c>
      <c r="N196" s="220" t="s">
        <v>38</v>
      </c>
      <c r="O196" s="91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117</v>
      </c>
      <c r="AT196" s="223" t="s">
        <v>113</v>
      </c>
      <c r="AU196" s="223" t="s">
        <v>81</v>
      </c>
      <c r="AY196" s="17" t="s">
        <v>112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117</v>
      </c>
      <c r="BM196" s="223" t="s">
        <v>242</v>
      </c>
    </row>
    <row r="197" spans="1:47" s="2" customFormat="1" ht="12">
      <c r="A197" s="38"/>
      <c r="B197" s="39"/>
      <c r="C197" s="40"/>
      <c r="D197" s="225" t="s">
        <v>118</v>
      </c>
      <c r="E197" s="40"/>
      <c r="F197" s="226" t="s">
        <v>241</v>
      </c>
      <c r="G197" s="40"/>
      <c r="H197" s="40"/>
      <c r="I197" s="227"/>
      <c r="J197" s="40"/>
      <c r="K197" s="40"/>
      <c r="L197" s="44"/>
      <c r="M197" s="228"/>
      <c r="N197" s="229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118</v>
      </c>
      <c r="AU197" s="17" t="s">
        <v>81</v>
      </c>
    </row>
    <row r="198" spans="1:65" s="2" customFormat="1" ht="16.5" customHeight="1">
      <c r="A198" s="38"/>
      <c r="B198" s="39"/>
      <c r="C198" s="212" t="s">
        <v>178</v>
      </c>
      <c r="D198" s="212" t="s">
        <v>113</v>
      </c>
      <c r="E198" s="213" t="s">
        <v>243</v>
      </c>
      <c r="F198" s="214" t="s">
        <v>244</v>
      </c>
      <c r="G198" s="215" t="s">
        <v>116</v>
      </c>
      <c r="H198" s="216">
        <v>3</v>
      </c>
      <c r="I198" s="217"/>
      <c r="J198" s="218">
        <f>ROUND(I198*H198,2)</f>
        <v>0</v>
      </c>
      <c r="K198" s="214" t="s">
        <v>1</v>
      </c>
      <c r="L198" s="44"/>
      <c r="M198" s="219" t="s">
        <v>1</v>
      </c>
      <c r="N198" s="220" t="s">
        <v>38</v>
      </c>
      <c r="O198" s="91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117</v>
      </c>
      <c r="AT198" s="223" t="s">
        <v>113</v>
      </c>
      <c r="AU198" s="223" t="s">
        <v>81</v>
      </c>
      <c r="AY198" s="17" t="s">
        <v>112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81</v>
      </c>
      <c r="BK198" s="224">
        <f>ROUND(I198*H198,2)</f>
        <v>0</v>
      </c>
      <c r="BL198" s="17" t="s">
        <v>117</v>
      </c>
      <c r="BM198" s="223" t="s">
        <v>245</v>
      </c>
    </row>
    <row r="199" spans="1:47" s="2" customFormat="1" ht="12">
      <c r="A199" s="38"/>
      <c r="B199" s="39"/>
      <c r="C199" s="40"/>
      <c r="D199" s="225" t="s">
        <v>118</v>
      </c>
      <c r="E199" s="40"/>
      <c r="F199" s="226" t="s">
        <v>244</v>
      </c>
      <c r="G199" s="40"/>
      <c r="H199" s="40"/>
      <c r="I199" s="227"/>
      <c r="J199" s="40"/>
      <c r="K199" s="40"/>
      <c r="L199" s="44"/>
      <c r="M199" s="228"/>
      <c r="N199" s="229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118</v>
      </c>
      <c r="AU199" s="17" t="s">
        <v>81</v>
      </c>
    </row>
    <row r="200" spans="1:65" s="2" customFormat="1" ht="16.5" customHeight="1">
      <c r="A200" s="38"/>
      <c r="B200" s="39"/>
      <c r="C200" s="212" t="s">
        <v>246</v>
      </c>
      <c r="D200" s="212" t="s">
        <v>113</v>
      </c>
      <c r="E200" s="213" t="s">
        <v>247</v>
      </c>
      <c r="F200" s="214" t="s">
        <v>248</v>
      </c>
      <c r="G200" s="215" t="s">
        <v>116</v>
      </c>
      <c r="H200" s="216">
        <v>1</v>
      </c>
      <c r="I200" s="217"/>
      <c r="J200" s="218">
        <f>ROUND(I200*H200,2)</f>
        <v>0</v>
      </c>
      <c r="K200" s="214" t="s">
        <v>1</v>
      </c>
      <c r="L200" s="44"/>
      <c r="M200" s="219" t="s">
        <v>1</v>
      </c>
      <c r="N200" s="220" t="s">
        <v>38</v>
      </c>
      <c r="O200" s="91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117</v>
      </c>
      <c r="AT200" s="223" t="s">
        <v>113</v>
      </c>
      <c r="AU200" s="223" t="s">
        <v>81</v>
      </c>
      <c r="AY200" s="17" t="s">
        <v>112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117</v>
      </c>
      <c r="BM200" s="223" t="s">
        <v>249</v>
      </c>
    </row>
    <row r="201" spans="1:47" s="2" customFormat="1" ht="12">
      <c r="A201" s="38"/>
      <c r="B201" s="39"/>
      <c r="C201" s="40"/>
      <c r="D201" s="225" t="s">
        <v>118</v>
      </c>
      <c r="E201" s="40"/>
      <c r="F201" s="226" t="s">
        <v>248</v>
      </c>
      <c r="G201" s="40"/>
      <c r="H201" s="40"/>
      <c r="I201" s="227"/>
      <c r="J201" s="40"/>
      <c r="K201" s="40"/>
      <c r="L201" s="44"/>
      <c r="M201" s="228"/>
      <c r="N201" s="229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118</v>
      </c>
      <c r="AU201" s="17" t="s">
        <v>81</v>
      </c>
    </row>
    <row r="202" spans="1:65" s="2" customFormat="1" ht="16.5" customHeight="1">
      <c r="A202" s="38"/>
      <c r="B202" s="39"/>
      <c r="C202" s="212" t="s">
        <v>181</v>
      </c>
      <c r="D202" s="212" t="s">
        <v>113</v>
      </c>
      <c r="E202" s="213" t="s">
        <v>250</v>
      </c>
      <c r="F202" s="214" t="s">
        <v>251</v>
      </c>
      <c r="G202" s="215" t="s">
        <v>116</v>
      </c>
      <c r="H202" s="216">
        <v>1</v>
      </c>
      <c r="I202" s="217"/>
      <c r="J202" s="218">
        <f>ROUND(I202*H202,2)</f>
        <v>0</v>
      </c>
      <c r="K202" s="214" t="s">
        <v>1</v>
      </c>
      <c r="L202" s="44"/>
      <c r="M202" s="219" t="s">
        <v>1</v>
      </c>
      <c r="N202" s="220" t="s">
        <v>38</v>
      </c>
      <c r="O202" s="91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117</v>
      </c>
      <c r="AT202" s="223" t="s">
        <v>113</v>
      </c>
      <c r="AU202" s="223" t="s">
        <v>81</v>
      </c>
      <c r="AY202" s="17" t="s">
        <v>112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81</v>
      </c>
      <c r="BK202" s="224">
        <f>ROUND(I202*H202,2)</f>
        <v>0</v>
      </c>
      <c r="BL202" s="17" t="s">
        <v>117</v>
      </c>
      <c r="BM202" s="223" t="s">
        <v>252</v>
      </c>
    </row>
    <row r="203" spans="1:47" s="2" customFormat="1" ht="12">
      <c r="A203" s="38"/>
      <c r="B203" s="39"/>
      <c r="C203" s="40"/>
      <c r="D203" s="225" t="s">
        <v>118</v>
      </c>
      <c r="E203" s="40"/>
      <c r="F203" s="226" t="s">
        <v>251</v>
      </c>
      <c r="G203" s="40"/>
      <c r="H203" s="40"/>
      <c r="I203" s="227"/>
      <c r="J203" s="40"/>
      <c r="K203" s="40"/>
      <c r="L203" s="44"/>
      <c r="M203" s="228"/>
      <c r="N203" s="229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118</v>
      </c>
      <c r="AU203" s="17" t="s">
        <v>81</v>
      </c>
    </row>
    <row r="204" spans="1:65" s="2" customFormat="1" ht="16.5" customHeight="1">
      <c r="A204" s="38"/>
      <c r="B204" s="39"/>
      <c r="C204" s="212" t="s">
        <v>253</v>
      </c>
      <c r="D204" s="212" t="s">
        <v>113</v>
      </c>
      <c r="E204" s="213" t="s">
        <v>254</v>
      </c>
      <c r="F204" s="214" t="s">
        <v>255</v>
      </c>
      <c r="G204" s="215" t="s">
        <v>116</v>
      </c>
      <c r="H204" s="216">
        <v>2</v>
      </c>
      <c r="I204" s="217"/>
      <c r="J204" s="218">
        <f>ROUND(I204*H204,2)</f>
        <v>0</v>
      </c>
      <c r="K204" s="214" t="s">
        <v>1</v>
      </c>
      <c r="L204" s="44"/>
      <c r="M204" s="219" t="s">
        <v>1</v>
      </c>
      <c r="N204" s="220" t="s">
        <v>38</v>
      </c>
      <c r="O204" s="91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117</v>
      </c>
      <c r="AT204" s="223" t="s">
        <v>113</v>
      </c>
      <c r="AU204" s="223" t="s">
        <v>81</v>
      </c>
      <c r="AY204" s="17" t="s">
        <v>112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81</v>
      </c>
      <c r="BK204" s="224">
        <f>ROUND(I204*H204,2)</f>
        <v>0</v>
      </c>
      <c r="BL204" s="17" t="s">
        <v>117</v>
      </c>
      <c r="BM204" s="223" t="s">
        <v>256</v>
      </c>
    </row>
    <row r="205" spans="1:47" s="2" customFormat="1" ht="12">
      <c r="A205" s="38"/>
      <c r="B205" s="39"/>
      <c r="C205" s="40"/>
      <c r="D205" s="225" t="s">
        <v>118</v>
      </c>
      <c r="E205" s="40"/>
      <c r="F205" s="226" t="s">
        <v>255</v>
      </c>
      <c r="G205" s="40"/>
      <c r="H205" s="40"/>
      <c r="I205" s="227"/>
      <c r="J205" s="40"/>
      <c r="K205" s="40"/>
      <c r="L205" s="44"/>
      <c r="M205" s="228"/>
      <c r="N205" s="229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118</v>
      </c>
      <c r="AU205" s="17" t="s">
        <v>81</v>
      </c>
    </row>
    <row r="206" spans="1:65" s="2" customFormat="1" ht="16.5" customHeight="1">
      <c r="A206" s="38"/>
      <c r="B206" s="39"/>
      <c r="C206" s="212" t="s">
        <v>184</v>
      </c>
      <c r="D206" s="212" t="s">
        <v>113</v>
      </c>
      <c r="E206" s="213" t="s">
        <v>257</v>
      </c>
      <c r="F206" s="214" t="s">
        <v>258</v>
      </c>
      <c r="G206" s="215" t="s">
        <v>116</v>
      </c>
      <c r="H206" s="216">
        <v>13</v>
      </c>
      <c r="I206" s="217"/>
      <c r="J206" s="218">
        <f>ROUND(I206*H206,2)</f>
        <v>0</v>
      </c>
      <c r="K206" s="214" t="s">
        <v>1</v>
      </c>
      <c r="L206" s="44"/>
      <c r="M206" s="219" t="s">
        <v>1</v>
      </c>
      <c r="N206" s="220" t="s">
        <v>38</v>
      </c>
      <c r="O206" s="91"/>
      <c r="P206" s="221">
        <f>O206*H206</f>
        <v>0</v>
      </c>
      <c r="Q206" s="221">
        <v>0</v>
      </c>
      <c r="R206" s="221">
        <f>Q206*H206</f>
        <v>0</v>
      </c>
      <c r="S206" s="221">
        <v>0</v>
      </c>
      <c r="T206" s="22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117</v>
      </c>
      <c r="AT206" s="223" t="s">
        <v>113</v>
      </c>
      <c r="AU206" s="223" t="s">
        <v>81</v>
      </c>
      <c r="AY206" s="17" t="s">
        <v>112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117</v>
      </c>
      <c r="BM206" s="223" t="s">
        <v>259</v>
      </c>
    </row>
    <row r="207" spans="1:47" s="2" customFormat="1" ht="12">
      <c r="A207" s="38"/>
      <c r="B207" s="39"/>
      <c r="C207" s="40"/>
      <c r="D207" s="225" t="s">
        <v>118</v>
      </c>
      <c r="E207" s="40"/>
      <c r="F207" s="226" t="s">
        <v>258</v>
      </c>
      <c r="G207" s="40"/>
      <c r="H207" s="40"/>
      <c r="I207" s="227"/>
      <c r="J207" s="40"/>
      <c r="K207" s="40"/>
      <c r="L207" s="44"/>
      <c r="M207" s="228"/>
      <c r="N207" s="229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118</v>
      </c>
      <c r="AU207" s="17" t="s">
        <v>81</v>
      </c>
    </row>
    <row r="208" spans="1:51" s="13" customFormat="1" ht="12">
      <c r="A208" s="13"/>
      <c r="B208" s="230"/>
      <c r="C208" s="231"/>
      <c r="D208" s="225" t="s">
        <v>260</v>
      </c>
      <c r="E208" s="232" t="s">
        <v>1</v>
      </c>
      <c r="F208" s="233" t="s">
        <v>261</v>
      </c>
      <c r="G208" s="231"/>
      <c r="H208" s="232" t="s">
        <v>1</v>
      </c>
      <c r="I208" s="234"/>
      <c r="J208" s="231"/>
      <c r="K208" s="231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260</v>
      </c>
      <c r="AU208" s="239" t="s">
        <v>81</v>
      </c>
      <c r="AV208" s="13" t="s">
        <v>81</v>
      </c>
      <c r="AW208" s="13" t="s">
        <v>30</v>
      </c>
      <c r="AX208" s="13" t="s">
        <v>73</v>
      </c>
      <c r="AY208" s="239" t="s">
        <v>112</v>
      </c>
    </row>
    <row r="209" spans="1:51" s="13" customFormat="1" ht="12">
      <c r="A209" s="13"/>
      <c r="B209" s="230"/>
      <c r="C209" s="231"/>
      <c r="D209" s="225" t="s">
        <v>260</v>
      </c>
      <c r="E209" s="232" t="s">
        <v>1</v>
      </c>
      <c r="F209" s="233" t="s">
        <v>262</v>
      </c>
      <c r="G209" s="231"/>
      <c r="H209" s="232" t="s">
        <v>1</v>
      </c>
      <c r="I209" s="234"/>
      <c r="J209" s="231"/>
      <c r="K209" s="231"/>
      <c r="L209" s="235"/>
      <c r="M209" s="236"/>
      <c r="N209" s="237"/>
      <c r="O209" s="237"/>
      <c r="P209" s="237"/>
      <c r="Q209" s="237"/>
      <c r="R209" s="237"/>
      <c r="S209" s="237"/>
      <c r="T209" s="23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9" t="s">
        <v>260</v>
      </c>
      <c r="AU209" s="239" t="s">
        <v>81</v>
      </c>
      <c r="AV209" s="13" t="s">
        <v>81</v>
      </c>
      <c r="AW209" s="13" t="s">
        <v>30</v>
      </c>
      <c r="AX209" s="13" t="s">
        <v>73</v>
      </c>
      <c r="AY209" s="239" t="s">
        <v>112</v>
      </c>
    </row>
    <row r="210" spans="1:51" s="13" customFormat="1" ht="12">
      <c r="A210" s="13"/>
      <c r="B210" s="230"/>
      <c r="C210" s="231"/>
      <c r="D210" s="225" t="s">
        <v>260</v>
      </c>
      <c r="E210" s="232" t="s">
        <v>1</v>
      </c>
      <c r="F210" s="233" t="s">
        <v>263</v>
      </c>
      <c r="G210" s="231"/>
      <c r="H210" s="232" t="s">
        <v>1</v>
      </c>
      <c r="I210" s="234"/>
      <c r="J210" s="231"/>
      <c r="K210" s="231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260</v>
      </c>
      <c r="AU210" s="239" t="s">
        <v>81</v>
      </c>
      <c r="AV210" s="13" t="s">
        <v>81</v>
      </c>
      <c r="AW210" s="13" t="s">
        <v>30</v>
      </c>
      <c r="AX210" s="13" t="s">
        <v>73</v>
      </c>
      <c r="AY210" s="239" t="s">
        <v>112</v>
      </c>
    </row>
    <row r="211" spans="1:51" s="13" customFormat="1" ht="12">
      <c r="A211" s="13"/>
      <c r="B211" s="230"/>
      <c r="C211" s="231"/>
      <c r="D211" s="225" t="s">
        <v>260</v>
      </c>
      <c r="E211" s="232" t="s">
        <v>1</v>
      </c>
      <c r="F211" s="233" t="s">
        <v>264</v>
      </c>
      <c r="G211" s="231"/>
      <c r="H211" s="232" t="s">
        <v>1</v>
      </c>
      <c r="I211" s="234"/>
      <c r="J211" s="231"/>
      <c r="K211" s="231"/>
      <c r="L211" s="235"/>
      <c r="M211" s="236"/>
      <c r="N211" s="237"/>
      <c r="O211" s="237"/>
      <c r="P211" s="237"/>
      <c r="Q211" s="237"/>
      <c r="R211" s="237"/>
      <c r="S211" s="237"/>
      <c r="T211" s="23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9" t="s">
        <v>260</v>
      </c>
      <c r="AU211" s="239" t="s">
        <v>81</v>
      </c>
      <c r="AV211" s="13" t="s">
        <v>81</v>
      </c>
      <c r="AW211" s="13" t="s">
        <v>30</v>
      </c>
      <c r="AX211" s="13" t="s">
        <v>73</v>
      </c>
      <c r="AY211" s="239" t="s">
        <v>112</v>
      </c>
    </row>
    <row r="212" spans="1:51" s="13" customFormat="1" ht="12">
      <c r="A212" s="13"/>
      <c r="B212" s="230"/>
      <c r="C212" s="231"/>
      <c r="D212" s="225" t="s">
        <v>260</v>
      </c>
      <c r="E212" s="232" t="s">
        <v>1</v>
      </c>
      <c r="F212" s="233" t="s">
        <v>265</v>
      </c>
      <c r="G212" s="231"/>
      <c r="H212" s="232" t="s">
        <v>1</v>
      </c>
      <c r="I212" s="234"/>
      <c r="J212" s="231"/>
      <c r="K212" s="231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260</v>
      </c>
      <c r="AU212" s="239" t="s">
        <v>81</v>
      </c>
      <c r="AV212" s="13" t="s">
        <v>81</v>
      </c>
      <c r="AW212" s="13" t="s">
        <v>30</v>
      </c>
      <c r="AX212" s="13" t="s">
        <v>73</v>
      </c>
      <c r="AY212" s="239" t="s">
        <v>112</v>
      </c>
    </row>
    <row r="213" spans="1:51" s="13" customFormat="1" ht="12">
      <c r="A213" s="13"/>
      <c r="B213" s="230"/>
      <c r="C213" s="231"/>
      <c r="D213" s="225" t="s">
        <v>260</v>
      </c>
      <c r="E213" s="232" t="s">
        <v>1</v>
      </c>
      <c r="F213" s="233" t="s">
        <v>266</v>
      </c>
      <c r="G213" s="231"/>
      <c r="H213" s="232" t="s">
        <v>1</v>
      </c>
      <c r="I213" s="234"/>
      <c r="J213" s="231"/>
      <c r="K213" s="231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260</v>
      </c>
      <c r="AU213" s="239" t="s">
        <v>81</v>
      </c>
      <c r="AV213" s="13" t="s">
        <v>81</v>
      </c>
      <c r="AW213" s="13" t="s">
        <v>30</v>
      </c>
      <c r="AX213" s="13" t="s">
        <v>73</v>
      </c>
      <c r="AY213" s="239" t="s">
        <v>112</v>
      </c>
    </row>
    <row r="214" spans="1:51" s="13" customFormat="1" ht="12">
      <c r="A214" s="13"/>
      <c r="B214" s="230"/>
      <c r="C214" s="231"/>
      <c r="D214" s="225" t="s">
        <v>260</v>
      </c>
      <c r="E214" s="232" t="s">
        <v>1</v>
      </c>
      <c r="F214" s="233" t="s">
        <v>267</v>
      </c>
      <c r="G214" s="231"/>
      <c r="H214" s="232" t="s">
        <v>1</v>
      </c>
      <c r="I214" s="234"/>
      <c r="J214" s="231"/>
      <c r="K214" s="231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260</v>
      </c>
      <c r="AU214" s="239" t="s">
        <v>81</v>
      </c>
      <c r="AV214" s="13" t="s">
        <v>81</v>
      </c>
      <c r="AW214" s="13" t="s">
        <v>30</v>
      </c>
      <c r="AX214" s="13" t="s">
        <v>73</v>
      </c>
      <c r="AY214" s="239" t="s">
        <v>112</v>
      </c>
    </row>
    <row r="215" spans="1:51" s="13" customFormat="1" ht="12">
      <c r="A215" s="13"/>
      <c r="B215" s="230"/>
      <c r="C215" s="231"/>
      <c r="D215" s="225" t="s">
        <v>260</v>
      </c>
      <c r="E215" s="232" t="s">
        <v>1</v>
      </c>
      <c r="F215" s="233" t="s">
        <v>268</v>
      </c>
      <c r="G215" s="231"/>
      <c r="H215" s="232" t="s">
        <v>1</v>
      </c>
      <c r="I215" s="234"/>
      <c r="J215" s="231"/>
      <c r="K215" s="231"/>
      <c r="L215" s="235"/>
      <c r="M215" s="236"/>
      <c r="N215" s="237"/>
      <c r="O215" s="237"/>
      <c r="P215" s="237"/>
      <c r="Q215" s="237"/>
      <c r="R215" s="237"/>
      <c r="S215" s="237"/>
      <c r="T215" s="23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9" t="s">
        <v>260</v>
      </c>
      <c r="AU215" s="239" t="s">
        <v>81</v>
      </c>
      <c r="AV215" s="13" t="s">
        <v>81</v>
      </c>
      <c r="AW215" s="13" t="s">
        <v>30</v>
      </c>
      <c r="AX215" s="13" t="s">
        <v>73</v>
      </c>
      <c r="AY215" s="239" t="s">
        <v>112</v>
      </c>
    </row>
    <row r="216" spans="1:51" s="13" customFormat="1" ht="12">
      <c r="A216" s="13"/>
      <c r="B216" s="230"/>
      <c r="C216" s="231"/>
      <c r="D216" s="225" t="s">
        <v>260</v>
      </c>
      <c r="E216" s="232" t="s">
        <v>1</v>
      </c>
      <c r="F216" s="233" t="s">
        <v>269</v>
      </c>
      <c r="G216" s="231"/>
      <c r="H216" s="232" t="s">
        <v>1</v>
      </c>
      <c r="I216" s="234"/>
      <c r="J216" s="231"/>
      <c r="K216" s="231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260</v>
      </c>
      <c r="AU216" s="239" t="s">
        <v>81</v>
      </c>
      <c r="AV216" s="13" t="s">
        <v>81</v>
      </c>
      <c r="AW216" s="13" t="s">
        <v>30</v>
      </c>
      <c r="AX216" s="13" t="s">
        <v>73</v>
      </c>
      <c r="AY216" s="239" t="s">
        <v>112</v>
      </c>
    </row>
    <row r="217" spans="1:51" s="14" customFormat="1" ht="12">
      <c r="A217" s="14"/>
      <c r="B217" s="240"/>
      <c r="C217" s="241"/>
      <c r="D217" s="225" t="s">
        <v>260</v>
      </c>
      <c r="E217" s="242" t="s">
        <v>1</v>
      </c>
      <c r="F217" s="243" t="s">
        <v>155</v>
      </c>
      <c r="G217" s="241"/>
      <c r="H217" s="244">
        <v>13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0" t="s">
        <v>260</v>
      </c>
      <c r="AU217" s="250" t="s">
        <v>81</v>
      </c>
      <c r="AV217" s="14" t="s">
        <v>83</v>
      </c>
      <c r="AW217" s="14" t="s">
        <v>30</v>
      </c>
      <c r="AX217" s="14" t="s">
        <v>73</v>
      </c>
      <c r="AY217" s="250" t="s">
        <v>112</v>
      </c>
    </row>
    <row r="218" spans="1:51" s="15" customFormat="1" ht="12">
      <c r="A218" s="15"/>
      <c r="B218" s="251"/>
      <c r="C218" s="252"/>
      <c r="D218" s="225" t="s">
        <v>260</v>
      </c>
      <c r="E218" s="253" t="s">
        <v>1</v>
      </c>
      <c r="F218" s="254" t="s">
        <v>270</v>
      </c>
      <c r="G218" s="252"/>
      <c r="H218" s="255">
        <v>13</v>
      </c>
      <c r="I218" s="256"/>
      <c r="J218" s="252"/>
      <c r="K218" s="252"/>
      <c r="L218" s="257"/>
      <c r="M218" s="258"/>
      <c r="N218" s="259"/>
      <c r="O218" s="259"/>
      <c r="P218" s="259"/>
      <c r="Q218" s="259"/>
      <c r="R218" s="259"/>
      <c r="S218" s="259"/>
      <c r="T218" s="260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1" t="s">
        <v>260</v>
      </c>
      <c r="AU218" s="261" t="s">
        <v>81</v>
      </c>
      <c r="AV218" s="15" t="s">
        <v>117</v>
      </c>
      <c r="AW218" s="15" t="s">
        <v>30</v>
      </c>
      <c r="AX218" s="15" t="s">
        <v>81</v>
      </c>
      <c r="AY218" s="261" t="s">
        <v>112</v>
      </c>
    </row>
    <row r="219" spans="1:65" s="2" customFormat="1" ht="16.5" customHeight="1">
      <c r="A219" s="38"/>
      <c r="B219" s="39"/>
      <c r="C219" s="212" t="s">
        <v>271</v>
      </c>
      <c r="D219" s="212" t="s">
        <v>113</v>
      </c>
      <c r="E219" s="213" t="s">
        <v>272</v>
      </c>
      <c r="F219" s="214" t="s">
        <v>273</v>
      </c>
      <c r="G219" s="215" t="s">
        <v>116</v>
      </c>
      <c r="H219" s="216">
        <v>141</v>
      </c>
      <c r="I219" s="217"/>
      <c r="J219" s="218">
        <f>ROUND(I219*H219,2)</f>
        <v>0</v>
      </c>
      <c r="K219" s="214" t="s">
        <v>1</v>
      </c>
      <c r="L219" s="44"/>
      <c r="M219" s="219" t="s">
        <v>1</v>
      </c>
      <c r="N219" s="220" t="s">
        <v>38</v>
      </c>
      <c r="O219" s="91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117</v>
      </c>
      <c r="AT219" s="223" t="s">
        <v>113</v>
      </c>
      <c r="AU219" s="223" t="s">
        <v>81</v>
      </c>
      <c r="AY219" s="17" t="s">
        <v>112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117</v>
      </c>
      <c r="BM219" s="223" t="s">
        <v>274</v>
      </c>
    </row>
    <row r="220" spans="1:47" s="2" customFormat="1" ht="12">
      <c r="A220" s="38"/>
      <c r="B220" s="39"/>
      <c r="C220" s="40"/>
      <c r="D220" s="225" t="s">
        <v>118</v>
      </c>
      <c r="E220" s="40"/>
      <c r="F220" s="226" t="s">
        <v>273</v>
      </c>
      <c r="G220" s="40"/>
      <c r="H220" s="40"/>
      <c r="I220" s="227"/>
      <c r="J220" s="40"/>
      <c r="K220" s="40"/>
      <c r="L220" s="44"/>
      <c r="M220" s="228"/>
      <c r="N220" s="229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118</v>
      </c>
      <c r="AU220" s="17" t="s">
        <v>81</v>
      </c>
    </row>
    <row r="221" spans="1:51" s="13" customFormat="1" ht="12">
      <c r="A221" s="13"/>
      <c r="B221" s="230"/>
      <c r="C221" s="231"/>
      <c r="D221" s="225" t="s">
        <v>260</v>
      </c>
      <c r="E221" s="232" t="s">
        <v>1</v>
      </c>
      <c r="F221" s="233" t="s">
        <v>275</v>
      </c>
      <c r="G221" s="231"/>
      <c r="H221" s="232" t="s">
        <v>1</v>
      </c>
      <c r="I221" s="234"/>
      <c r="J221" s="231"/>
      <c r="K221" s="231"/>
      <c r="L221" s="235"/>
      <c r="M221" s="236"/>
      <c r="N221" s="237"/>
      <c r="O221" s="237"/>
      <c r="P221" s="237"/>
      <c r="Q221" s="237"/>
      <c r="R221" s="237"/>
      <c r="S221" s="237"/>
      <c r="T221" s="23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9" t="s">
        <v>260</v>
      </c>
      <c r="AU221" s="239" t="s">
        <v>81</v>
      </c>
      <c r="AV221" s="13" t="s">
        <v>81</v>
      </c>
      <c r="AW221" s="13" t="s">
        <v>30</v>
      </c>
      <c r="AX221" s="13" t="s">
        <v>73</v>
      </c>
      <c r="AY221" s="239" t="s">
        <v>112</v>
      </c>
    </row>
    <row r="222" spans="1:51" s="13" customFormat="1" ht="12">
      <c r="A222" s="13"/>
      <c r="B222" s="230"/>
      <c r="C222" s="231"/>
      <c r="D222" s="225" t="s">
        <v>260</v>
      </c>
      <c r="E222" s="232" t="s">
        <v>1</v>
      </c>
      <c r="F222" s="233" t="s">
        <v>276</v>
      </c>
      <c r="G222" s="231"/>
      <c r="H222" s="232" t="s">
        <v>1</v>
      </c>
      <c r="I222" s="234"/>
      <c r="J222" s="231"/>
      <c r="K222" s="231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260</v>
      </c>
      <c r="AU222" s="239" t="s">
        <v>81</v>
      </c>
      <c r="AV222" s="13" t="s">
        <v>81</v>
      </c>
      <c r="AW222" s="13" t="s">
        <v>30</v>
      </c>
      <c r="AX222" s="13" t="s">
        <v>73</v>
      </c>
      <c r="AY222" s="239" t="s">
        <v>112</v>
      </c>
    </row>
    <row r="223" spans="1:51" s="14" customFormat="1" ht="12">
      <c r="A223" s="14"/>
      <c r="B223" s="240"/>
      <c r="C223" s="241"/>
      <c r="D223" s="225" t="s">
        <v>260</v>
      </c>
      <c r="E223" s="242" t="s">
        <v>1</v>
      </c>
      <c r="F223" s="243" t="s">
        <v>277</v>
      </c>
      <c r="G223" s="241"/>
      <c r="H223" s="244">
        <v>141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260</v>
      </c>
      <c r="AU223" s="250" t="s">
        <v>81</v>
      </c>
      <c r="AV223" s="14" t="s">
        <v>83</v>
      </c>
      <c r="AW223" s="14" t="s">
        <v>30</v>
      </c>
      <c r="AX223" s="14" t="s">
        <v>73</v>
      </c>
      <c r="AY223" s="250" t="s">
        <v>112</v>
      </c>
    </row>
    <row r="224" spans="1:51" s="15" customFormat="1" ht="12">
      <c r="A224" s="15"/>
      <c r="B224" s="251"/>
      <c r="C224" s="252"/>
      <c r="D224" s="225" t="s">
        <v>260</v>
      </c>
      <c r="E224" s="253" t="s">
        <v>1</v>
      </c>
      <c r="F224" s="254" t="s">
        <v>270</v>
      </c>
      <c r="G224" s="252"/>
      <c r="H224" s="255">
        <v>141</v>
      </c>
      <c r="I224" s="256"/>
      <c r="J224" s="252"/>
      <c r="K224" s="252"/>
      <c r="L224" s="257"/>
      <c r="M224" s="258"/>
      <c r="N224" s="259"/>
      <c r="O224" s="259"/>
      <c r="P224" s="259"/>
      <c r="Q224" s="259"/>
      <c r="R224" s="259"/>
      <c r="S224" s="259"/>
      <c r="T224" s="260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1" t="s">
        <v>260</v>
      </c>
      <c r="AU224" s="261" t="s">
        <v>81</v>
      </c>
      <c r="AV224" s="15" t="s">
        <v>117</v>
      </c>
      <c r="AW224" s="15" t="s">
        <v>30</v>
      </c>
      <c r="AX224" s="15" t="s">
        <v>81</v>
      </c>
      <c r="AY224" s="261" t="s">
        <v>112</v>
      </c>
    </row>
    <row r="225" spans="1:63" s="12" customFormat="1" ht="25.9" customHeight="1">
      <c r="A225" s="12"/>
      <c r="B225" s="198"/>
      <c r="C225" s="199"/>
      <c r="D225" s="200" t="s">
        <v>72</v>
      </c>
      <c r="E225" s="201" t="s">
        <v>278</v>
      </c>
      <c r="F225" s="201" t="s">
        <v>279</v>
      </c>
      <c r="G225" s="199"/>
      <c r="H225" s="199"/>
      <c r="I225" s="202"/>
      <c r="J225" s="203">
        <f>BK225</f>
        <v>0</v>
      </c>
      <c r="K225" s="199"/>
      <c r="L225" s="204"/>
      <c r="M225" s="205"/>
      <c r="N225" s="206"/>
      <c r="O225" s="206"/>
      <c r="P225" s="207">
        <f>SUM(P226:P229)</f>
        <v>0</v>
      </c>
      <c r="Q225" s="206"/>
      <c r="R225" s="207">
        <f>SUM(R226:R229)</f>
        <v>0</v>
      </c>
      <c r="S225" s="206"/>
      <c r="T225" s="208">
        <f>SUM(T226:T229)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9" t="s">
        <v>81</v>
      </c>
      <c r="AT225" s="210" t="s">
        <v>72</v>
      </c>
      <c r="AU225" s="210" t="s">
        <v>73</v>
      </c>
      <c r="AY225" s="209" t="s">
        <v>112</v>
      </c>
      <c r="BK225" s="211">
        <f>SUM(BK226:BK229)</f>
        <v>0</v>
      </c>
    </row>
    <row r="226" spans="1:65" s="2" customFormat="1" ht="16.5" customHeight="1">
      <c r="A226" s="38"/>
      <c r="B226" s="39"/>
      <c r="C226" s="212" t="s">
        <v>187</v>
      </c>
      <c r="D226" s="212" t="s">
        <v>113</v>
      </c>
      <c r="E226" s="213" t="s">
        <v>280</v>
      </c>
      <c r="F226" s="214" t="s">
        <v>281</v>
      </c>
      <c r="G226" s="215" t="s">
        <v>116</v>
      </c>
      <c r="H226" s="216">
        <v>1</v>
      </c>
      <c r="I226" s="217"/>
      <c r="J226" s="218">
        <f>ROUND(I226*H226,2)</f>
        <v>0</v>
      </c>
      <c r="K226" s="214" t="s">
        <v>1</v>
      </c>
      <c r="L226" s="44"/>
      <c r="M226" s="219" t="s">
        <v>1</v>
      </c>
      <c r="N226" s="220" t="s">
        <v>38</v>
      </c>
      <c r="O226" s="91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117</v>
      </c>
      <c r="AT226" s="223" t="s">
        <v>113</v>
      </c>
      <c r="AU226" s="223" t="s">
        <v>81</v>
      </c>
      <c r="AY226" s="17" t="s">
        <v>112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81</v>
      </c>
      <c r="BK226" s="224">
        <f>ROUND(I226*H226,2)</f>
        <v>0</v>
      </c>
      <c r="BL226" s="17" t="s">
        <v>117</v>
      </c>
      <c r="BM226" s="223" t="s">
        <v>282</v>
      </c>
    </row>
    <row r="227" spans="1:47" s="2" customFormat="1" ht="12">
      <c r="A227" s="38"/>
      <c r="B227" s="39"/>
      <c r="C227" s="40"/>
      <c r="D227" s="225" t="s">
        <v>118</v>
      </c>
      <c r="E227" s="40"/>
      <c r="F227" s="226" t="s">
        <v>281</v>
      </c>
      <c r="G227" s="40"/>
      <c r="H227" s="40"/>
      <c r="I227" s="227"/>
      <c r="J227" s="40"/>
      <c r="K227" s="40"/>
      <c r="L227" s="44"/>
      <c r="M227" s="228"/>
      <c r="N227" s="229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118</v>
      </c>
      <c r="AU227" s="17" t="s">
        <v>81</v>
      </c>
    </row>
    <row r="228" spans="1:65" s="2" customFormat="1" ht="16.5" customHeight="1">
      <c r="A228" s="38"/>
      <c r="B228" s="39"/>
      <c r="C228" s="212" t="s">
        <v>283</v>
      </c>
      <c r="D228" s="212" t="s">
        <v>113</v>
      </c>
      <c r="E228" s="213" t="s">
        <v>284</v>
      </c>
      <c r="F228" s="214" t="s">
        <v>285</v>
      </c>
      <c r="G228" s="215" t="s">
        <v>116</v>
      </c>
      <c r="H228" s="216">
        <v>1</v>
      </c>
      <c r="I228" s="217"/>
      <c r="J228" s="218">
        <f>ROUND(I228*H228,2)</f>
        <v>0</v>
      </c>
      <c r="K228" s="214" t="s">
        <v>1</v>
      </c>
      <c r="L228" s="44"/>
      <c r="M228" s="219" t="s">
        <v>1</v>
      </c>
      <c r="N228" s="220" t="s">
        <v>38</v>
      </c>
      <c r="O228" s="91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117</v>
      </c>
      <c r="AT228" s="223" t="s">
        <v>113</v>
      </c>
      <c r="AU228" s="223" t="s">
        <v>81</v>
      </c>
      <c r="AY228" s="17" t="s">
        <v>112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81</v>
      </c>
      <c r="BK228" s="224">
        <f>ROUND(I228*H228,2)</f>
        <v>0</v>
      </c>
      <c r="BL228" s="17" t="s">
        <v>117</v>
      </c>
      <c r="BM228" s="223" t="s">
        <v>286</v>
      </c>
    </row>
    <row r="229" spans="1:47" s="2" customFormat="1" ht="12">
      <c r="A229" s="38"/>
      <c r="B229" s="39"/>
      <c r="C229" s="40"/>
      <c r="D229" s="225" t="s">
        <v>118</v>
      </c>
      <c r="E229" s="40"/>
      <c r="F229" s="226" t="s">
        <v>285</v>
      </c>
      <c r="G229" s="40"/>
      <c r="H229" s="40"/>
      <c r="I229" s="227"/>
      <c r="J229" s="40"/>
      <c r="K229" s="40"/>
      <c r="L229" s="44"/>
      <c r="M229" s="228"/>
      <c r="N229" s="229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118</v>
      </c>
      <c r="AU229" s="17" t="s">
        <v>81</v>
      </c>
    </row>
    <row r="230" spans="1:63" s="12" customFormat="1" ht="25.9" customHeight="1">
      <c r="A230" s="12"/>
      <c r="B230" s="198"/>
      <c r="C230" s="199"/>
      <c r="D230" s="200" t="s">
        <v>72</v>
      </c>
      <c r="E230" s="201" t="s">
        <v>287</v>
      </c>
      <c r="F230" s="201" t="s">
        <v>287</v>
      </c>
      <c r="G230" s="199"/>
      <c r="H230" s="199"/>
      <c r="I230" s="202"/>
      <c r="J230" s="203">
        <f>BK230</f>
        <v>0</v>
      </c>
      <c r="K230" s="199"/>
      <c r="L230" s="204"/>
      <c r="M230" s="205"/>
      <c r="N230" s="206"/>
      <c r="O230" s="206"/>
      <c r="P230" s="207">
        <f>P231</f>
        <v>0</v>
      </c>
      <c r="Q230" s="206"/>
      <c r="R230" s="207">
        <f>R231</f>
        <v>0</v>
      </c>
      <c r="S230" s="206"/>
      <c r="T230" s="208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9" t="s">
        <v>83</v>
      </c>
      <c r="AT230" s="210" t="s">
        <v>72</v>
      </c>
      <c r="AU230" s="210" t="s">
        <v>73</v>
      </c>
      <c r="AY230" s="209" t="s">
        <v>112</v>
      </c>
      <c r="BK230" s="211">
        <f>BK231</f>
        <v>0</v>
      </c>
    </row>
    <row r="231" spans="1:63" s="12" customFormat="1" ht="22.8" customHeight="1">
      <c r="A231" s="12"/>
      <c r="B231" s="198"/>
      <c r="C231" s="199"/>
      <c r="D231" s="200" t="s">
        <v>72</v>
      </c>
      <c r="E231" s="262" t="s">
        <v>288</v>
      </c>
      <c r="F231" s="262" t="s">
        <v>289</v>
      </c>
      <c r="G231" s="199"/>
      <c r="H231" s="199"/>
      <c r="I231" s="202"/>
      <c r="J231" s="263">
        <f>BK231</f>
        <v>0</v>
      </c>
      <c r="K231" s="199"/>
      <c r="L231" s="204"/>
      <c r="M231" s="205"/>
      <c r="N231" s="206"/>
      <c r="O231" s="206"/>
      <c r="P231" s="207">
        <f>SUM(P232:P233)</f>
        <v>0</v>
      </c>
      <c r="Q231" s="206"/>
      <c r="R231" s="207">
        <f>SUM(R232:R233)</f>
        <v>0</v>
      </c>
      <c r="S231" s="206"/>
      <c r="T231" s="208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9" t="s">
        <v>83</v>
      </c>
      <c r="AT231" s="210" t="s">
        <v>72</v>
      </c>
      <c r="AU231" s="210" t="s">
        <v>81</v>
      </c>
      <c r="AY231" s="209" t="s">
        <v>112</v>
      </c>
      <c r="BK231" s="211">
        <f>SUM(BK232:BK233)</f>
        <v>0</v>
      </c>
    </row>
    <row r="232" spans="1:65" s="2" customFormat="1" ht="16.5" customHeight="1">
      <c r="A232" s="38"/>
      <c r="B232" s="39"/>
      <c r="C232" s="212" t="s">
        <v>191</v>
      </c>
      <c r="D232" s="212" t="s">
        <v>113</v>
      </c>
      <c r="E232" s="213" t="s">
        <v>290</v>
      </c>
      <c r="F232" s="214" t="s">
        <v>291</v>
      </c>
      <c r="G232" s="215" t="s">
        <v>116</v>
      </c>
      <c r="H232" s="216">
        <v>2</v>
      </c>
      <c r="I232" s="217"/>
      <c r="J232" s="218">
        <f>ROUND(I232*H232,2)</f>
        <v>0</v>
      </c>
      <c r="K232" s="214" t="s">
        <v>1</v>
      </c>
      <c r="L232" s="44"/>
      <c r="M232" s="219" t="s">
        <v>1</v>
      </c>
      <c r="N232" s="220" t="s">
        <v>38</v>
      </c>
      <c r="O232" s="91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140</v>
      </c>
      <c r="AT232" s="223" t="s">
        <v>113</v>
      </c>
      <c r="AU232" s="223" t="s">
        <v>83</v>
      </c>
      <c r="AY232" s="17" t="s">
        <v>112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81</v>
      </c>
      <c r="BK232" s="224">
        <f>ROUND(I232*H232,2)</f>
        <v>0</v>
      </c>
      <c r="BL232" s="17" t="s">
        <v>140</v>
      </c>
      <c r="BM232" s="223" t="s">
        <v>292</v>
      </c>
    </row>
    <row r="233" spans="1:47" s="2" customFormat="1" ht="12">
      <c r="A233" s="38"/>
      <c r="B233" s="39"/>
      <c r="C233" s="40"/>
      <c r="D233" s="225" t="s">
        <v>118</v>
      </c>
      <c r="E233" s="40"/>
      <c r="F233" s="226" t="s">
        <v>291</v>
      </c>
      <c r="G233" s="40"/>
      <c r="H233" s="40"/>
      <c r="I233" s="227"/>
      <c r="J233" s="40"/>
      <c r="K233" s="40"/>
      <c r="L233" s="44"/>
      <c r="M233" s="264"/>
      <c r="N233" s="265"/>
      <c r="O233" s="266"/>
      <c r="P233" s="266"/>
      <c r="Q233" s="266"/>
      <c r="R233" s="266"/>
      <c r="S233" s="266"/>
      <c r="T233" s="267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118</v>
      </c>
      <c r="AU233" s="17" t="s">
        <v>83</v>
      </c>
    </row>
    <row r="234" spans="1:31" s="2" customFormat="1" ht="6.95" customHeight="1">
      <c r="A234" s="38"/>
      <c r="B234" s="66"/>
      <c r="C234" s="67"/>
      <c r="D234" s="67"/>
      <c r="E234" s="67"/>
      <c r="F234" s="67"/>
      <c r="G234" s="67"/>
      <c r="H234" s="67"/>
      <c r="I234" s="67"/>
      <c r="J234" s="67"/>
      <c r="K234" s="67"/>
      <c r="L234" s="44"/>
      <c r="M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</row>
  </sheetData>
  <sheetProtection password="CC35" sheet="1" objects="1" scenarios="1" formatColumns="0" formatRows="0" autoFilter="0"/>
  <autoFilter ref="C120:K23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DESKTOP-MIN34TP\Pracovna</dc:creator>
  <cp:keywords/>
  <dc:description/>
  <cp:lastModifiedBy>DESKTOP-MIN34TP\Pracovna</cp:lastModifiedBy>
  <dcterms:created xsi:type="dcterms:W3CDTF">2023-03-05T02:48:56Z</dcterms:created>
  <dcterms:modified xsi:type="dcterms:W3CDTF">2023-03-05T02:48:59Z</dcterms:modified>
  <cp:category/>
  <cp:version/>
  <cp:contentType/>
  <cp:contentStatus/>
</cp:coreProperties>
</file>