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7 - 1 - SO 01 - interiery..." sheetId="2" r:id="rId2"/>
  </sheets>
  <definedNames>
    <definedName name="_xlnm.Print_Area" localSheetId="0">'Rekapitulace stavby'!$D$4:$AO$76,'Rekapitulace stavby'!$C$82:$AQ$96</definedName>
    <definedName name="_xlnm._FilterDatabase" localSheetId="1" hidden="1">'7 - 1 - SO 01 - interiery...'!$C$116:$K$120</definedName>
    <definedName name="_xlnm.Print_Area" localSheetId="1">'7 - 1 - SO 01 - interiery...'!$C$4:$J$76,'7 - 1 - SO 01 - interiery...'!$C$82:$J$98,'7 - 1 - SO 01 - interiery...'!$C$104:$K$120</definedName>
    <definedName name="_xlnm.Print_Titles" localSheetId="0">'Rekapitulace stavby'!$92:$92</definedName>
    <definedName name="_xlnm.Print_Titles" localSheetId="1">'7 - 1 - SO 01 - interiery...'!$116:$116</definedName>
  </definedNames>
  <calcPr fullCalcOnLoad="1"/>
</workbook>
</file>

<file path=xl/sharedStrings.xml><?xml version="1.0" encoding="utf-8"?>
<sst xmlns="http://schemas.openxmlformats.org/spreadsheetml/2006/main" count="275" uniqueCount="116">
  <si>
    <t>Export Komplet</t>
  </si>
  <si>
    <t/>
  </si>
  <si>
    <t>2.0</t>
  </si>
  <si>
    <t>False</t>
  </si>
  <si>
    <t>{8d820a46-ed52-4563-86c7-323ac8eb1fcb}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</si>
  <si>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</si>
  <si>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</si>
  <si>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</si>
  <si>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</si>
  <si>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</si>
  <si>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</si>
  <si>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</si>
  <si>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</si>
  <si>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</si>
  <si>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20FBC606E-III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</si>
  <si>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</si>
  <si>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</si>
  <si>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DZR-R-interier-22092021</t>
  </si>
  <si>
    <t>KSO:</t>
  </si>
  <si>
    <t>CC-CZ:</t>
  </si>
  <si>
    <t>Místo:</t>
  </si>
  <si>
    <t xml:space="preserve"> </t>
  </si>
  <si>
    <t>Datum:</t>
  </si>
  <si>
    <t>20. 7. 2022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</si>
  <si>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</si>
  <si>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</si>
  <si>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</si>
  <si>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</si>
  <si>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</si>
  <si>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</si>
  <si>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</si>
  <si>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</si>
  <si>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</si>
  <si>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</si>
  <si>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</si>
  <si>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</si>
  <si>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</si>
  <si>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</si>
  <si>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</si>
  <si>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</si>
  <si>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</si>
  <si>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</si>
  <si>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</si>
  <si>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</si>
  <si>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</si>
  <si>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</si>
  <si>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</si>
  <si>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</si>
  <si>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</si>
  <si>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</si>
  <si>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</si>
  <si>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</si>
  <si>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</si>
  <si>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</si>
  <si>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</si>
  <si>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</si>
  <si>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</si>
  <si>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</si>
  <si>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</si>
  <si>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</si>
  <si>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</si>
  <si>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</si>
  <si>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</si>
  <si>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</si>
  <si>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</si>
  <si>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</si>
  <si>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</si>
  <si>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</si>
  <si>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</si>
  <si>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</si>
  <si>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</si>
  <si>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</si>
  <si>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</si>
  <si>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</si>
  <si>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</si>
  <si>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</si>
  <si>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</si>
  <si>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</si>
  <si>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7 - 1</t>
  </si>
  <si>
    <t>SO 01 - interiery - vybavení II</t>
  </si>
  <si>
    <t>STA</t>
  </si>
  <si>
    <t>1</t>
  </si>
  <si>
    <t>{121c1251-3124-4566-8731-426efda5197b}</t>
  </si>
  <si>
    <t>KRYCÍ LIST SOUPISU PRACÍ</t>
  </si>
  <si>
    <t>Objekt:</t>
  </si>
  <si>
    <t>7 - 1 - SO 01 - interiery - vybavení II</t>
  </si>
  <si>
    <t>REKAPITULACE ČLENĚNÍ SOUPISU PRACÍ</t>
  </si>
  <si>
    <t>Kód dílu - Popis</t>
  </si>
  <si>
    <t>Cena celkem [CZK]</t>
  </si>
  <si>
    <t>Náklady ze soupisu prací</t>
  </si>
  <si>
    <t>-1</t>
  </si>
  <si>
    <t>D2 - Typový nábytek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</si>
  <si>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</si>
  <si>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</si>
  <si>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</si>
  <si>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</si>
  <si>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</si>
  <si>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</si>
  <si>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</si>
  <si>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</si>
  <si>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</si>
  <si>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</si>
  <si>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</si>
  <si>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</si>
  <si>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</si>
  <si>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D2</t>
  </si>
  <si>
    <t>Typový nábytek</t>
  </si>
  <si>
    <t>ROZPOCET</t>
  </si>
  <si>
    <t>K</t>
  </si>
  <si>
    <t>Pol175</t>
  </si>
  <si>
    <t>plohovatelné lůžko</t>
  </si>
  <si>
    <t>ks</t>
  </si>
  <si>
    <t>4</t>
  </si>
  <si>
    <t>2</t>
  </si>
  <si>
    <t>295428302</t>
  </si>
  <si>
    <t>PP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</si>
</sst>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29" fillId="0" borderId="12" xfId="0" applyNumberFormat="1" applyFont="1" applyBorder="1" applyAlignment="1">
      <alignment/>
    </xf>
    <xf numFmtId="166" fontId="29" fillId="0" borderId="13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s="1" customFormat="1" ht="36.95" customHeight="1">
      <c r="AR2" s="13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s="1" customFormat="1" ht="12" customHeight="1">
      <c r="B5" s="17"/>
      <c r="D5" s="21" t="s">
        <v>13</v>
      </c>
      <c r="K5" s="22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7"/>
      <c r="BE5" s="23" t="s">
        <v>15</v>
      </c>
      <c r="BS5" s="14" t="s">
        <v>6</v>
      </c>
    </row>
    <row r="6" spans="2:71" s="1" customFormat="1" ht="36.95" customHeight="1">
      <c r="B6" s="17"/>
      <c r="D6" s="24" t="s">
        <v>16</v>
      </c>
      <c r="K6" s="25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7"/>
      <c r="BE6" s="26"/>
      <c r="BS6" s="14" t="s">
        <v>6</v>
      </c>
    </row>
    <row r="7" spans="2:71" s="1" customFormat="1" ht="12" customHeight="1">
      <c r="B7" s="17"/>
      <c r="D7" s="27" t="s">
        <v>18</v>
      </c>
      <c r="K7" s="22" t="s">
        <v>1</v>
      </c>
      <c r="AK7" s="27" t="s">
        <v>19</v>
      </c>
      <c r="AN7" s="22" t="s">
        <v>1</v>
      </c>
      <c r="AR7" s="17"/>
      <c r="BE7" s="26"/>
      <c r="BS7" s="14" t="s">
        <v>6</v>
      </c>
    </row>
    <row r="8" spans="2:71" s="1" customFormat="1" ht="12" customHeight="1">
      <c r="B8" s="17"/>
      <c r="D8" s="27" t="s">
        <v>20</v>
      </c>
      <c r="K8" s="22" t="s">
        <v>21</v>
      </c>
      <c r="AK8" s="27" t="s">
        <v>22</v>
      </c>
      <c r="AN8" s="28" t="s">
        <v>23</v>
      </c>
      <c r="AR8" s="17"/>
      <c r="BE8" s="26"/>
      <c r="BS8" s="14" t="s">
        <v>6</v>
      </c>
    </row>
    <row r="9" spans="2:71" s="1" customFormat="1" ht="14.4" customHeight="1">
      <c r="B9" s="17"/>
      <c r="AR9" s="17"/>
      <c r="BE9" s="26"/>
      <c r="BS9" s="14" t="s">
        <v>6</v>
      </c>
    </row>
    <row r="10" spans="2:71" s="1" customFormat="1" ht="12" customHeight="1">
      <c r="B10" s="17"/>
      <c r="D10" s="27" t="s">
        <v>24</v>
      </c>
      <c r="AK10" s="27" t="s">
        <v>25</v>
      </c>
      <c r="AN10" s="22" t="s">
        <v>1</v>
      </c>
      <c r="AR10" s="17"/>
      <c r="BE10" s="26"/>
      <c r="BS10" s="14" t="s">
        <v>6</v>
      </c>
    </row>
    <row r="11" spans="2:71" s="1" customFormat="1" ht="18.45" customHeight="1">
      <c r="B11" s="17"/>
      <c r="E11" s="22" t="s">
        <v>21</v>
      </c>
      <c r="AK11" s="27" t="s">
        <v>26</v>
      </c>
      <c r="AN11" s="22" t="s">
        <v>1</v>
      </c>
      <c r="AR11" s="17"/>
      <c r="BE11" s="26"/>
      <c r="BS11" s="14" t="s">
        <v>6</v>
      </c>
    </row>
    <row r="12" spans="2:71" s="1" customFormat="1" ht="6.95" customHeight="1">
      <c r="B12" s="17"/>
      <c r="AR12" s="17"/>
      <c r="BE12" s="26"/>
      <c r="BS12" s="14" t="s">
        <v>6</v>
      </c>
    </row>
    <row r="13" spans="2:71" s="1" customFormat="1" ht="12" customHeight="1">
      <c r="B13" s="17"/>
      <c r="D13" s="27" t="s">
        <v>27</v>
      </c>
      <c r="AK13" s="27" t="s">
        <v>25</v>
      </c>
      <c r="AN13" s="29" t="s">
        <v>28</v>
      </c>
      <c r="AR13" s="17"/>
      <c r="BE13" s="26"/>
      <c r="BS13" s="14" t="s">
        <v>6</v>
      </c>
    </row>
    <row r="14" spans="2:71" ht="12">
      <c r="B14" s="17"/>
      <c r="E14" s="29" t="s">
        <v>28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7" t="s">
        <v>26</v>
      </c>
      <c r="AN14" s="29" t="s">
        <v>28</v>
      </c>
      <c r="AR14" s="17"/>
      <c r="BE14" s="26"/>
      <c r="BS14" s="14" t="s">
        <v>6</v>
      </c>
    </row>
    <row r="15" spans="2:71" s="1" customFormat="1" ht="6.95" customHeight="1">
      <c r="B15" s="17"/>
      <c r="AR15" s="17"/>
      <c r="BE15" s="26"/>
      <c r="BS15" s="14" t="s">
        <v>3</v>
      </c>
    </row>
    <row r="16" spans="2:71" s="1" customFormat="1" ht="12" customHeight="1">
      <c r="B16" s="17"/>
      <c r="D16" s="27" t="s">
        <v>29</v>
      </c>
      <c r="AK16" s="27" t="s">
        <v>25</v>
      </c>
      <c r="AN16" s="22" t="s">
        <v>1</v>
      </c>
      <c r="AR16" s="17"/>
      <c r="BE16" s="26"/>
      <c r="BS16" s="14" t="s">
        <v>3</v>
      </c>
    </row>
    <row r="17" spans="2:71" s="1" customFormat="1" ht="18.45" customHeight="1">
      <c r="B17" s="17"/>
      <c r="E17" s="22" t="s">
        <v>21</v>
      </c>
      <c r="AK17" s="27" t="s">
        <v>26</v>
      </c>
      <c r="AN17" s="22" t="s">
        <v>1</v>
      </c>
      <c r="AR17" s="17"/>
      <c r="BE17" s="26"/>
      <c r="BS17" s="14" t="s">
        <v>30</v>
      </c>
    </row>
    <row r="18" spans="2:71" s="1" customFormat="1" ht="6.95" customHeight="1">
      <c r="B18" s="17"/>
      <c r="AR18" s="17"/>
      <c r="BE18" s="26"/>
      <c r="BS18" s="14" t="s">
        <v>6</v>
      </c>
    </row>
    <row r="19" spans="2:71" s="1" customFormat="1" ht="12" customHeight="1">
      <c r="B19" s="17"/>
      <c r="D19" s="27" t="s">
        <v>31</v>
      </c>
      <c r="AK19" s="27" t="s">
        <v>25</v>
      </c>
      <c r="AN19" s="22" t="s">
        <v>1</v>
      </c>
      <c r="AR19" s="17"/>
      <c r="BE19" s="26"/>
      <c r="BS19" s="14" t="s">
        <v>6</v>
      </c>
    </row>
    <row r="20" spans="2:71" s="1" customFormat="1" ht="18.45" customHeight="1">
      <c r="B20" s="17"/>
      <c r="E20" s="22" t="s">
        <v>21</v>
      </c>
      <c r="AK20" s="27" t="s">
        <v>26</v>
      </c>
      <c r="AN20" s="22" t="s">
        <v>1</v>
      </c>
      <c r="AR20" s="17"/>
      <c r="BE20" s="26"/>
      <c r="BS20" s="14" t="s">
        <v>30</v>
      </c>
    </row>
    <row r="21" spans="2:57" s="1" customFormat="1" ht="6.95" customHeight="1">
      <c r="B21" s="17"/>
      <c r="AR21" s="17"/>
      <c r="BE21" s="26"/>
    </row>
    <row r="22" spans="2:57" s="1" customFormat="1" ht="12" customHeight="1">
      <c r="B22" s="17"/>
      <c r="D22" s="27" t="s">
        <v>32</v>
      </c>
      <c r="AR22" s="17"/>
      <c r="BE22" s="26"/>
    </row>
    <row r="23" spans="2:57" s="1" customFormat="1" ht="16.5" customHeight="1">
      <c r="B23" s="17"/>
      <c r="E23" s="31" t="s">
        <v>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R23" s="17"/>
      <c r="BE23" s="26"/>
    </row>
    <row r="24" spans="2:57" s="1" customFormat="1" ht="6.95" customHeight="1">
      <c r="B24" s="17"/>
      <c r="AR24" s="17"/>
      <c r="BE24" s="26"/>
    </row>
    <row r="25" spans="2:57" s="1" customFormat="1" ht="6.95" customHeight="1">
      <c r="B25" s="1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17"/>
      <c r="BE25" s="26"/>
    </row>
    <row r="26" spans="1:57" s="2" customFormat="1" ht="25.9" customHeight="1">
      <c r="A26" s="33"/>
      <c r="B26" s="34"/>
      <c r="C26" s="33"/>
      <c r="D26" s="35" t="s">
        <v>33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7">
        <f>ROUND(AG94,2)</f>
        <v>0</v>
      </c>
      <c r="AL26" s="36"/>
      <c r="AM26" s="36"/>
      <c r="AN26" s="36"/>
      <c r="AO26" s="36"/>
      <c r="AP26" s="33"/>
      <c r="AQ26" s="33"/>
      <c r="AR26" s="34"/>
      <c r="BE26" s="26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6"/>
    </row>
    <row r="28" spans="1:57" s="2" customFormat="1" ht="12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8" t="s">
        <v>34</v>
      </c>
      <c r="M28" s="38"/>
      <c r="N28" s="38"/>
      <c r="O28" s="38"/>
      <c r="P28" s="38"/>
      <c r="Q28" s="33"/>
      <c r="R28" s="33"/>
      <c r="S28" s="33"/>
      <c r="T28" s="33"/>
      <c r="U28" s="33"/>
      <c r="V28" s="33"/>
      <c r="W28" s="38" t="s">
        <v>35</v>
      </c>
      <c r="X28" s="38"/>
      <c r="Y28" s="38"/>
      <c r="Z28" s="38"/>
      <c r="AA28" s="38"/>
      <c r="AB28" s="38"/>
      <c r="AC28" s="38"/>
      <c r="AD28" s="38"/>
      <c r="AE28" s="38"/>
      <c r="AF28" s="33"/>
      <c r="AG28" s="33"/>
      <c r="AH28" s="33"/>
      <c r="AI28" s="33"/>
      <c r="AJ28" s="33"/>
      <c r="AK28" s="38" t="s">
        <v>36</v>
      </c>
      <c r="AL28" s="38"/>
      <c r="AM28" s="38"/>
      <c r="AN28" s="38"/>
      <c r="AO28" s="38"/>
      <c r="AP28" s="33"/>
      <c r="AQ28" s="33"/>
      <c r="AR28" s="34"/>
      <c r="BE28" s="26"/>
    </row>
    <row r="29" spans="1:57" s="3" customFormat="1" ht="14.4" customHeight="1">
      <c r="A29" s="3"/>
      <c r="B29" s="39"/>
      <c r="C29" s="3"/>
      <c r="D29" s="27" t="s">
        <v>37</v>
      </c>
      <c r="E29" s="3"/>
      <c r="F29" s="27" t="s">
        <v>38</v>
      </c>
      <c r="G29" s="3"/>
      <c r="H29" s="3"/>
      <c r="I29" s="3"/>
      <c r="J29" s="3"/>
      <c r="K29" s="3"/>
      <c r="L29" s="40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1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1">
        <f>ROUND(AV94,2)</f>
        <v>0</v>
      </c>
      <c r="AL29" s="3"/>
      <c r="AM29" s="3"/>
      <c r="AN29" s="3"/>
      <c r="AO29" s="3"/>
      <c r="AP29" s="3"/>
      <c r="AQ29" s="3"/>
      <c r="AR29" s="39"/>
      <c r="BE29" s="42"/>
    </row>
    <row r="30" spans="1:57" s="3" customFormat="1" ht="14.4" customHeight="1">
      <c r="A30" s="3"/>
      <c r="B30" s="39"/>
      <c r="C30" s="3"/>
      <c r="D30" s="3"/>
      <c r="E30" s="3"/>
      <c r="F30" s="27" t="s">
        <v>39</v>
      </c>
      <c r="G30" s="3"/>
      <c r="H30" s="3"/>
      <c r="I30" s="3"/>
      <c r="J30" s="3"/>
      <c r="K30" s="3"/>
      <c r="L30" s="40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1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1">
        <f>ROUND(AW94,2)</f>
        <v>0</v>
      </c>
      <c r="AL30" s="3"/>
      <c r="AM30" s="3"/>
      <c r="AN30" s="3"/>
      <c r="AO30" s="3"/>
      <c r="AP30" s="3"/>
      <c r="AQ30" s="3"/>
      <c r="AR30" s="39"/>
      <c r="BE30" s="42"/>
    </row>
    <row r="31" spans="1:57" s="3" customFormat="1" ht="14.4" customHeight="1" hidden="1">
      <c r="A31" s="3"/>
      <c r="B31" s="39"/>
      <c r="C31" s="3"/>
      <c r="D31" s="3"/>
      <c r="E31" s="3"/>
      <c r="F31" s="27" t="s">
        <v>40</v>
      </c>
      <c r="G31" s="3"/>
      <c r="H31" s="3"/>
      <c r="I31" s="3"/>
      <c r="J31" s="3"/>
      <c r="K31" s="3"/>
      <c r="L31" s="40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1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1">
        <v>0</v>
      </c>
      <c r="AL31" s="3"/>
      <c r="AM31" s="3"/>
      <c r="AN31" s="3"/>
      <c r="AO31" s="3"/>
      <c r="AP31" s="3"/>
      <c r="AQ31" s="3"/>
      <c r="AR31" s="39"/>
      <c r="BE31" s="42"/>
    </row>
    <row r="32" spans="1:57" s="3" customFormat="1" ht="14.4" customHeight="1" hidden="1">
      <c r="A32" s="3"/>
      <c r="B32" s="39"/>
      <c r="C32" s="3"/>
      <c r="D32" s="3"/>
      <c r="E32" s="3"/>
      <c r="F32" s="27" t="s">
        <v>41</v>
      </c>
      <c r="G32" s="3"/>
      <c r="H32" s="3"/>
      <c r="I32" s="3"/>
      <c r="J32" s="3"/>
      <c r="K32" s="3"/>
      <c r="L32" s="40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1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1">
        <v>0</v>
      </c>
      <c r="AL32" s="3"/>
      <c r="AM32" s="3"/>
      <c r="AN32" s="3"/>
      <c r="AO32" s="3"/>
      <c r="AP32" s="3"/>
      <c r="AQ32" s="3"/>
      <c r="AR32" s="39"/>
      <c r="BE32" s="42"/>
    </row>
    <row r="33" spans="1:57" s="3" customFormat="1" ht="14.4" customHeight="1" hidden="1">
      <c r="A33" s="3"/>
      <c r="B33" s="39"/>
      <c r="C33" s="3"/>
      <c r="D33" s="3"/>
      <c r="E33" s="3"/>
      <c r="F33" s="27" t="s">
        <v>42</v>
      </c>
      <c r="G33" s="3"/>
      <c r="H33" s="3"/>
      <c r="I33" s="3"/>
      <c r="J33" s="3"/>
      <c r="K33" s="3"/>
      <c r="L33" s="40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1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1">
        <v>0</v>
      </c>
      <c r="AL33" s="3"/>
      <c r="AM33" s="3"/>
      <c r="AN33" s="3"/>
      <c r="AO33" s="3"/>
      <c r="AP33" s="3"/>
      <c r="AQ33" s="3"/>
      <c r="AR33" s="39"/>
      <c r="BE33" s="42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6"/>
    </row>
    <row r="35" spans="1:57" s="2" customFormat="1" ht="25.9" customHeight="1">
      <c r="A35" s="33"/>
      <c r="B35" s="34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47" t="s">
        <v>45</v>
      </c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8">
        <f>SUM(AK26:AK33)</f>
        <v>0</v>
      </c>
      <c r="AL35" s="45"/>
      <c r="AM35" s="45"/>
      <c r="AN35" s="45"/>
      <c r="AO35" s="49"/>
      <c r="AP35" s="43"/>
      <c r="AQ35" s="43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" customHeight="1">
      <c r="B38" s="17"/>
      <c r="AR38" s="17"/>
    </row>
    <row r="39" spans="2:44" s="1" customFormat="1" ht="14.4" customHeight="1">
      <c r="B39" s="17"/>
      <c r="AR39" s="17"/>
    </row>
    <row r="40" spans="2:44" s="1" customFormat="1" ht="14.4" customHeight="1">
      <c r="B40" s="17"/>
      <c r="AR40" s="17"/>
    </row>
    <row r="41" spans="2:44" s="1" customFormat="1" ht="14.4" customHeight="1">
      <c r="B41" s="17"/>
      <c r="AR41" s="17"/>
    </row>
    <row r="42" spans="2:44" s="1" customFormat="1" ht="14.4" customHeight="1">
      <c r="B42" s="17"/>
      <c r="AR42" s="17"/>
    </row>
    <row r="43" spans="2:44" s="1" customFormat="1" ht="14.4" customHeight="1">
      <c r="B43" s="17"/>
      <c r="AR43" s="17"/>
    </row>
    <row r="44" spans="2:44" s="1" customFormat="1" ht="14.4" customHeight="1">
      <c r="B44" s="17"/>
      <c r="AR44" s="17"/>
    </row>
    <row r="45" spans="2:44" s="1" customFormat="1" ht="14.4" customHeight="1">
      <c r="B45" s="17"/>
      <c r="AR45" s="17"/>
    </row>
    <row r="46" spans="2:44" s="1" customFormat="1" ht="14.4" customHeight="1">
      <c r="B46" s="17"/>
      <c r="AR46" s="17"/>
    </row>
    <row r="47" spans="2:44" s="1" customFormat="1" ht="14.4" customHeight="1">
      <c r="B47" s="17"/>
      <c r="AR47" s="17"/>
    </row>
    <row r="48" spans="2:44" s="1" customFormat="1" ht="14.4" customHeight="1">
      <c r="B48" s="17"/>
      <c r="AR48" s="17"/>
    </row>
    <row r="49" spans="2:44" s="2" customFormat="1" ht="14.4" customHeight="1">
      <c r="B49" s="50"/>
      <c r="D49" s="51" t="s">
        <v>46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1" t="s">
        <v>47</v>
      </c>
      <c r="AI49" s="52"/>
      <c r="AJ49" s="52"/>
      <c r="AK49" s="52"/>
      <c r="AL49" s="52"/>
      <c r="AM49" s="52"/>
      <c r="AN49" s="52"/>
      <c r="AO49" s="52"/>
      <c r="AR49" s="50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">
      <c r="A60" s="33"/>
      <c r="B60" s="34"/>
      <c r="C60" s="33"/>
      <c r="D60" s="53" t="s">
        <v>48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3" t="s">
        <v>49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3" t="s">
        <v>48</v>
      </c>
      <c r="AI60" s="36"/>
      <c r="AJ60" s="36"/>
      <c r="AK60" s="36"/>
      <c r="AL60" s="36"/>
      <c r="AM60" s="53" t="s">
        <v>49</v>
      </c>
      <c r="AN60" s="36"/>
      <c r="AO60" s="36"/>
      <c r="AP60" s="33"/>
      <c r="AQ60" s="33"/>
      <c r="AR60" s="34"/>
      <c r="BE60" s="33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">
      <c r="A64" s="33"/>
      <c r="B64" s="34"/>
      <c r="C64" s="33"/>
      <c r="D64" s="51" t="s">
        <v>50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1" t="s">
        <v>51</v>
      </c>
      <c r="AI64" s="54"/>
      <c r="AJ64" s="54"/>
      <c r="AK64" s="54"/>
      <c r="AL64" s="54"/>
      <c r="AM64" s="54"/>
      <c r="AN64" s="54"/>
      <c r="AO64" s="54"/>
      <c r="AP64" s="33"/>
      <c r="AQ64" s="33"/>
      <c r="AR64" s="34"/>
      <c r="BE64" s="33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">
      <c r="A75" s="33"/>
      <c r="B75" s="34"/>
      <c r="C75" s="33"/>
      <c r="D75" s="53" t="s">
        <v>48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3" t="s">
        <v>49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3" t="s">
        <v>48</v>
      </c>
      <c r="AI75" s="36"/>
      <c r="AJ75" s="36"/>
      <c r="AK75" s="36"/>
      <c r="AL75" s="36"/>
      <c r="AM75" s="53" t="s">
        <v>49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34"/>
      <c r="BE77" s="33"/>
    </row>
    <row r="81" spans="1:57" s="2" customFormat="1" ht="6.95" customHeight="1">
      <c r="A81" s="33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34"/>
      <c r="BE81" s="33"/>
    </row>
    <row r="82" spans="1:57" s="2" customFormat="1" ht="24.95" customHeight="1">
      <c r="A82" s="33"/>
      <c r="B82" s="34"/>
      <c r="C82" s="18" t="s">
        <v>52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57" s="4" customFormat="1" ht="12" customHeight="1">
      <c r="A84" s="4"/>
      <c r="B84" s="59"/>
      <c r="C84" s="27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20FBC606E-III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59"/>
      <c r="BE84" s="4"/>
    </row>
    <row r="85" spans="1:57" s="5" customFormat="1" ht="36.95" customHeight="1">
      <c r="A85" s="5"/>
      <c r="B85" s="60"/>
      <c r="C85" s="61" t="s">
        <v>16</v>
      </c>
      <c r="D85" s="5"/>
      <c r="E85" s="5"/>
      <c r="F85" s="5"/>
      <c r="G85" s="5"/>
      <c r="H85" s="5"/>
      <c r="I85" s="5"/>
      <c r="J85" s="5"/>
      <c r="K85" s="5"/>
      <c r="L85" s="62" t="str">
        <f>K6</f>
        <v>DZR-R-interier-22092021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0"/>
      <c r="BE85" s="5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7" t="s">
        <v>20</v>
      </c>
      <c r="D87" s="33"/>
      <c r="E87" s="33"/>
      <c r="F87" s="33"/>
      <c r="G87" s="33"/>
      <c r="H87" s="33"/>
      <c r="I87" s="33"/>
      <c r="J87" s="33"/>
      <c r="K87" s="33"/>
      <c r="L87" s="63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7" t="s">
        <v>22</v>
      </c>
      <c r="AJ87" s="33"/>
      <c r="AK87" s="33"/>
      <c r="AL87" s="33"/>
      <c r="AM87" s="64" t="str">
        <f>IF(AN8="","",AN8)</f>
        <v>20. 7. 2022</v>
      </c>
      <c r="AN87" s="64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15.15" customHeight="1">
      <c r="A89" s="33"/>
      <c r="B89" s="34"/>
      <c r="C89" s="27" t="s">
        <v>24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7" t="s">
        <v>29</v>
      </c>
      <c r="AJ89" s="33"/>
      <c r="AK89" s="33"/>
      <c r="AL89" s="33"/>
      <c r="AM89" s="65" t="str">
        <f>IF(E17="","",E17)</f>
        <v xml:space="preserve"> </v>
      </c>
      <c r="AN89" s="4"/>
      <c r="AO89" s="4"/>
      <c r="AP89" s="4"/>
      <c r="AQ89" s="33"/>
      <c r="AR89" s="34"/>
      <c r="AS89" s="66" t="s">
        <v>53</v>
      </c>
      <c r="AT89" s="67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3"/>
    </row>
    <row r="90" spans="1:57" s="2" customFormat="1" ht="15.15" customHeight="1">
      <c r="A90" s="33"/>
      <c r="B90" s="34"/>
      <c r="C90" s="27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7" t="s">
        <v>31</v>
      </c>
      <c r="AJ90" s="33"/>
      <c r="AK90" s="33"/>
      <c r="AL90" s="33"/>
      <c r="AM90" s="65" t="str">
        <f>IF(E20="","",E20)</f>
        <v xml:space="preserve"> </v>
      </c>
      <c r="AN90" s="4"/>
      <c r="AO90" s="4"/>
      <c r="AP90" s="4"/>
      <c r="AQ90" s="33"/>
      <c r="AR90" s="34"/>
      <c r="AS90" s="70"/>
      <c r="AT90" s="71"/>
      <c r="AU90" s="72"/>
      <c r="AV90" s="72"/>
      <c r="AW90" s="72"/>
      <c r="AX90" s="72"/>
      <c r="AY90" s="72"/>
      <c r="AZ90" s="72"/>
      <c r="BA90" s="72"/>
      <c r="BB90" s="72"/>
      <c r="BC90" s="72"/>
      <c r="BD90" s="73"/>
      <c r="BE90" s="33"/>
    </row>
    <row r="91" spans="1:57" s="2" customFormat="1" ht="10.8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70"/>
      <c r="AT91" s="71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3"/>
    </row>
    <row r="92" spans="1:57" s="2" customFormat="1" ht="29.25" customHeight="1">
      <c r="A92" s="33"/>
      <c r="B92" s="34"/>
      <c r="C92" s="74" t="s">
        <v>54</v>
      </c>
      <c r="D92" s="75"/>
      <c r="E92" s="75"/>
      <c r="F92" s="75"/>
      <c r="G92" s="75"/>
      <c r="H92" s="76"/>
      <c r="I92" s="77" t="s">
        <v>55</v>
      </c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8" t="s">
        <v>56</v>
      </c>
      <c r="AH92" s="75"/>
      <c r="AI92" s="75"/>
      <c r="AJ92" s="75"/>
      <c r="AK92" s="75"/>
      <c r="AL92" s="75"/>
      <c r="AM92" s="75"/>
      <c r="AN92" s="77" t="s">
        <v>57</v>
      </c>
      <c r="AO92" s="75"/>
      <c r="AP92" s="79"/>
      <c r="AQ92" s="80" t="s">
        <v>58</v>
      </c>
      <c r="AR92" s="34"/>
      <c r="AS92" s="81" t="s">
        <v>59</v>
      </c>
      <c r="AT92" s="82" t="s">
        <v>60</v>
      </c>
      <c r="AU92" s="82" t="s">
        <v>61</v>
      </c>
      <c r="AV92" s="82" t="s">
        <v>62</v>
      </c>
      <c r="AW92" s="82" t="s">
        <v>63</v>
      </c>
      <c r="AX92" s="82" t="s">
        <v>64</v>
      </c>
      <c r="AY92" s="82" t="s">
        <v>65</v>
      </c>
      <c r="AZ92" s="82" t="s">
        <v>66</v>
      </c>
      <c r="BA92" s="82" t="s">
        <v>67</v>
      </c>
      <c r="BB92" s="82" t="s">
        <v>68</v>
      </c>
      <c r="BC92" s="82" t="s">
        <v>69</v>
      </c>
      <c r="BD92" s="83" t="s">
        <v>70</v>
      </c>
      <c r="BE92" s="33"/>
    </row>
    <row r="93" spans="1:57" s="2" customFormat="1" ht="10.8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84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6"/>
      <c r="BE93" s="33"/>
    </row>
    <row r="94" spans="1:90" s="6" customFormat="1" ht="32.4" customHeight="1">
      <c r="A94" s="6"/>
      <c r="B94" s="87"/>
      <c r="C94" s="88" t="s">
        <v>71</v>
      </c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90">
        <f>ROUND(AG95,2)</f>
        <v>0</v>
      </c>
      <c r="AH94" s="90"/>
      <c r="AI94" s="90"/>
      <c r="AJ94" s="90"/>
      <c r="AK94" s="90"/>
      <c r="AL94" s="90"/>
      <c r="AM94" s="90"/>
      <c r="AN94" s="91">
        <f>SUM(AG94,AT94)</f>
        <v>0</v>
      </c>
      <c r="AO94" s="91"/>
      <c r="AP94" s="91"/>
      <c r="AQ94" s="92" t="s">
        <v>1</v>
      </c>
      <c r="AR94" s="87"/>
      <c r="AS94" s="93">
        <f>ROUND(AS95,2)</f>
        <v>0</v>
      </c>
      <c r="AT94" s="94">
        <f>ROUND(SUM(AV94:AW94),2)</f>
        <v>0</v>
      </c>
      <c r="AU94" s="95">
        <f>ROUND(AU95,5)</f>
        <v>0</v>
      </c>
      <c r="AV94" s="94">
        <f>ROUND(AZ94*L29,2)</f>
        <v>0</v>
      </c>
      <c r="AW94" s="94">
        <f>ROUND(BA94*L30,2)</f>
        <v>0</v>
      </c>
      <c r="AX94" s="94">
        <f>ROUND(BB94*L29,2)</f>
        <v>0</v>
      </c>
      <c r="AY94" s="94">
        <f>ROUND(BC94*L30,2)</f>
        <v>0</v>
      </c>
      <c r="AZ94" s="94">
        <f>ROUND(AZ95,2)</f>
        <v>0</v>
      </c>
      <c r="BA94" s="94">
        <f>ROUND(BA95,2)</f>
        <v>0</v>
      </c>
      <c r="BB94" s="94">
        <f>ROUND(BB95,2)</f>
        <v>0</v>
      </c>
      <c r="BC94" s="94">
        <f>ROUND(BC95,2)</f>
        <v>0</v>
      </c>
      <c r="BD94" s="96">
        <f>ROUND(BD95,2)</f>
        <v>0</v>
      </c>
      <c r="BE94" s="6"/>
      <c r="BS94" s="97" t="s">
        <v>72</v>
      </c>
      <c r="BT94" s="97" t="s">
        <v>73</v>
      </c>
      <c r="BU94" s="98" t="s">
        <v>74</v>
      </c>
      <c r="BV94" s="97" t="s">
        <v>75</v>
      </c>
      <c r="BW94" s="97" t="s">
        <v>4</v>
      </c>
      <c r="BX94" s="97" t="s">
        <v>76</v>
      </c>
      <c r="CL94" s="97" t="s">
        <v>1</v>
      </c>
    </row>
    <row r="95" spans="1:91" s="7" customFormat="1" ht="16.5" customHeight="1">
      <c r="A95" s="99" t="s">
        <v>77</v>
      </c>
      <c r="B95" s="100"/>
      <c r="C95" s="101"/>
      <c r="D95" s="102" t="s">
        <v>78</v>
      </c>
      <c r="E95" s="102"/>
      <c r="F95" s="102"/>
      <c r="G95" s="102"/>
      <c r="H95" s="102"/>
      <c r="I95" s="103"/>
      <c r="J95" s="102" t="s">
        <v>79</v>
      </c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4">
        <f>'7 - 1 - SO 01 - interiery...'!J30</f>
        <v>0</v>
      </c>
      <c r="AH95" s="103"/>
      <c r="AI95" s="103"/>
      <c r="AJ95" s="103"/>
      <c r="AK95" s="103"/>
      <c r="AL95" s="103"/>
      <c r="AM95" s="103"/>
      <c r="AN95" s="104">
        <f>SUM(AG95,AT95)</f>
        <v>0</v>
      </c>
      <c r="AO95" s="103"/>
      <c r="AP95" s="103"/>
      <c r="AQ95" s="105" t="s">
        <v>80</v>
      </c>
      <c r="AR95" s="100"/>
      <c r="AS95" s="106">
        <v>0</v>
      </c>
      <c r="AT95" s="107">
        <f>ROUND(SUM(AV95:AW95),2)</f>
        <v>0</v>
      </c>
      <c r="AU95" s="108">
        <f>'7 - 1 - SO 01 - interiery...'!P117</f>
        <v>0</v>
      </c>
      <c r="AV95" s="107">
        <f>'7 - 1 - SO 01 - interiery...'!J33</f>
        <v>0</v>
      </c>
      <c r="AW95" s="107">
        <f>'7 - 1 - SO 01 - interiery...'!J34</f>
        <v>0</v>
      </c>
      <c r="AX95" s="107">
        <f>'7 - 1 - SO 01 - interiery...'!J35</f>
        <v>0</v>
      </c>
      <c r="AY95" s="107">
        <f>'7 - 1 - SO 01 - interiery...'!J36</f>
        <v>0</v>
      </c>
      <c r="AZ95" s="107">
        <f>'7 - 1 - SO 01 - interiery...'!F33</f>
        <v>0</v>
      </c>
      <c r="BA95" s="107">
        <f>'7 - 1 - SO 01 - interiery...'!F34</f>
        <v>0</v>
      </c>
      <c r="BB95" s="107">
        <f>'7 - 1 - SO 01 - interiery...'!F35</f>
        <v>0</v>
      </c>
      <c r="BC95" s="107">
        <f>'7 - 1 - SO 01 - interiery...'!F36</f>
        <v>0</v>
      </c>
      <c r="BD95" s="109">
        <f>'7 - 1 - SO 01 - interiery...'!F37</f>
        <v>0</v>
      </c>
      <c r="BE95" s="7"/>
      <c r="BT95" s="110" t="s">
        <v>81</v>
      </c>
      <c r="BV95" s="110" t="s">
        <v>75</v>
      </c>
      <c r="BW95" s="110" t="s">
        <v>82</v>
      </c>
      <c r="BX95" s="110" t="s">
        <v>4</v>
      </c>
      <c r="CL95" s="110" t="s">
        <v>1</v>
      </c>
      <c r="CM95" s="110" t="s">
        <v>81</v>
      </c>
    </row>
    <row r="96" spans="1:57" s="2" customFormat="1" ht="30" customHeight="1">
      <c r="A96" s="33"/>
      <c r="B96" s="3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4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34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7 - 1 - SO 01 - interiery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3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82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81</v>
      </c>
    </row>
    <row r="4" spans="2:46" s="1" customFormat="1" ht="24.95" customHeight="1">
      <c r="B4" s="17"/>
      <c r="D4" s="18" t="s">
        <v>83</v>
      </c>
      <c r="L4" s="17"/>
      <c r="M4" s="111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7" t="s">
        <v>16</v>
      </c>
      <c r="L6" s="17"/>
    </row>
    <row r="7" spans="2:12" s="1" customFormat="1" ht="16.5" customHeight="1">
      <c r="B7" s="17"/>
      <c r="E7" s="112" t="str">
        <f>'Rekapitulace stavby'!K6</f>
        <v>DZR-R-interier-22092021</v>
      </c>
      <c r="F7" s="27"/>
      <c r="G7" s="27"/>
      <c r="H7" s="27"/>
      <c r="L7" s="17"/>
    </row>
    <row r="8" spans="1:31" s="2" customFormat="1" ht="12" customHeight="1">
      <c r="A8" s="33"/>
      <c r="B8" s="34"/>
      <c r="C8" s="33"/>
      <c r="D8" s="27" t="s">
        <v>84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62" t="s">
        <v>85</v>
      </c>
      <c r="F9" s="33"/>
      <c r="G9" s="33"/>
      <c r="H9" s="33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7" t="s">
        <v>18</v>
      </c>
      <c r="E11" s="33"/>
      <c r="F11" s="22" t="s">
        <v>1</v>
      </c>
      <c r="G11" s="33"/>
      <c r="H11" s="33"/>
      <c r="I11" s="27" t="s">
        <v>19</v>
      </c>
      <c r="J11" s="2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7" t="s">
        <v>20</v>
      </c>
      <c r="E12" s="33"/>
      <c r="F12" s="22" t="s">
        <v>21</v>
      </c>
      <c r="G12" s="33"/>
      <c r="H12" s="33"/>
      <c r="I12" s="27" t="s">
        <v>22</v>
      </c>
      <c r="J12" s="64" t="str">
        <f>'Rekapitulace stavby'!AN8</f>
        <v>20. 7. 2022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7" t="s">
        <v>24</v>
      </c>
      <c r="E14" s="33"/>
      <c r="F14" s="33"/>
      <c r="G14" s="33"/>
      <c r="H14" s="33"/>
      <c r="I14" s="27" t="s">
        <v>25</v>
      </c>
      <c r="J14" s="22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2" t="s">
        <v>21</v>
      </c>
      <c r="F15" s="33"/>
      <c r="G15" s="33"/>
      <c r="H15" s="33"/>
      <c r="I15" s="27" t="s">
        <v>26</v>
      </c>
      <c r="J15" s="22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7" t="s">
        <v>27</v>
      </c>
      <c r="E17" s="33"/>
      <c r="F17" s="33"/>
      <c r="G17" s="33"/>
      <c r="H17" s="33"/>
      <c r="I17" s="27" t="s">
        <v>25</v>
      </c>
      <c r="J17" s="28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8" t="str">
        <f>'Rekapitulace stavby'!E14</f>
        <v>Vyplň údaj</v>
      </c>
      <c r="F18" s="22"/>
      <c r="G18" s="22"/>
      <c r="H18" s="22"/>
      <c r="I18" s="27" t="s">
        <v>26</v>
      </c>
      <c r="J18" s="28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7" t="s">
        <v>29</v>
      </c>
      <c r="E20" s="33"/>
      <c r="F20" s="33"/>
      <c r="G20" s="33"/>
      <c r="H20" s="33"/>
      <c r="I20" s="27" t="s">
        <v>25</v>
      </c>
      <c r="J20" s="22" t="s">
        <v>1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2" t="s">
        <v>21</v>
      </c>
      <c r="F21" s="33"/>
      <c r="G21" s="33"/>
      <c r="H21" s="33"/>
      <c r="I21" s="27" t="s">
        <v>26</v>
      </c>
      <c r="J21" s="22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7" t="s">
        <v>31</v>
      </c>
      <c r="E23" s="33"/>
      <c r="F23" s="33"/>
      <c r="G23" s="33"/>
      <c r="H23" s="33"/>
      <c r="I23" s="27" t="s">
        <v>25</v>
      </c>
      <c r="J23" s="22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2" t="s">
        <v>21</v>
      </c>
      <c r="F24" s="33"/>
      <c r="G24" s="33"/>
      <c r="H24" s="33"/>
      <c r="I24" s="27" t="s">
        <v>26</v>
      </c>
      <c r="J24" s="2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7" t="s">
        <v>32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3"/>
      <c r="B27" s="114"/>
      <c r="C27" s="113"/>
      <c r="D27" s="113"/>
      <c r="E27" s="31" t="s">
        <v>1</v>
      </c>
      <c r="F27" s="31"/>
      <c r="G27" s="31"/>
      <c r="H27" s="31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85"/>
      <c r="E29" s="85"/>
      <c r="F29" s="85"/>
      <c r="G29" s="85"/>
      <c r="H29" s="85"/>
      <c r="I29" s="85"/>
      <c r="J29" s="85"/>
      <c r="K29" s="85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4" customHeight="1">
      <c r="A30" s="33"/>
      <c r="B30" s="34"/>
      <c r="C30" s="33"/>
      <c r="D30" s="116" t="s">
        <v>33</v>
      </c>
      <c r="E30" s="33"/>
      <c r="F30" s="33"/>
      <c r="G30" s="33"/>
      <c r="H30" s="33"/>
      <c r="I30" s="33"/>
      <c r="J30" s="91">
        <f>ROUND(J117,2)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85"/>
      <c r="E31" s="85"/>
      <c r="F31" s="85"/>
      <c r="G31" s="85"/>
      <c r="H31" s="85"/>
      <c r="I31" s="85"/>
      <c r="J31" s="85"/>
      <c r="K31" s="85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8" t="s">
        <v>35</v>
      </c>
      <c r="G32" s="33"/>
      <c r="H32" s="33"/>
      <c r="I32" s="38" t="s">
        <v>34</v>
      </c>
      <c r="J32" s="38" t="s">
        <v>36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17" t="s">
        <v>37</v>
      </c>
      <c r="E33" s="27" t="s">
        <v>38</v>
      </c>
      <c r="F33" s="118">
        <f>ROUND((SUM(BE117:BE120)),2)</f>
        <v>0</v>
      </c>
      <c r="G33" s="33"/>
      <c r="H33" s="33"/>
      <c r="I33" s="119">
        <v>0.21</v>
      </c>
      <c r="J33" s="118">
        <f>ROUND(((SUM(BE117:BE120))*I33),2)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7" t="s">
        <v>39</v>
      </c>
      <c r="F34" s="118">
        <f>ROUND((SUM(BF117:BF120)),2)</f>
        <v>0</v>
      </c>
      <c r="G34" s="33"/>
      <c r="H34" s="33"/>
      <c r="I34" s="119">
        <v>0.15</v>
      </c>
      <c r="J34" s="118">
        <f>ROUND(((SUM(BF117:BF120))*I34),2)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7" t="s">
        <v>40</v>
      </c>
      <c r="F35" s="118">
        <f>ROUND((SUM(BG117:BG120)),2)</f>
        <v>0</v>
      </c>
      <c r="G35" s="33"/>
      <c r="H35" s="33"/>
      <c r="I35" s="119">
        <v>0.21</v>
      </c>
      <c r="J35" s="118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7" t="s">
        <v>41</v>
      </c>
      <c r="F36" s="118">
        <f>ROUND((SUM(BH117:BH120)),2)</f>
        <v>0</v>
      </c>
      <c r="G36" s="33"/>
      <c r="H36" s="33"/>
      <c r="I36" s="119">
        <v>0.15</v>
      </c>
      <c r="J36" s="118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7" t="s">
        <v>42</v>
      </c>
      <c r="F37" s="118">
        <f>ROUND((SUM(BI117:BI120)),2)</f>
        <v>0</v>
      </c>
      <c r="G37" s="33"/>
      <c r="H37" s="33"/>
      <c r="I37" s="119">
        <v>0</v>
      </c>
      <c r="J37" s="11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4" customHeight="1">
      <c r="A39" s="33"/>
      <c r="B39" s="34"/>
      <c r="C39" s="120"/>
      <c r="D39" s="121" t="s">
        <v>43</v>
      </c>
      <c r="E39" s="76"/>
      <c r="F39" s="76"/>
      <c r="G39" s="122" t="s">
        <v>44</v>
      </c>
      <c r="H39" s="123" t="s">
        <v>45</v>
      </c>
      <c r="I39" s="76"/>
      <c r="J39" s="124">
        <f>SUM(J30:J37)</f>
        <v>0</v>
      </c>
      <c r="K39" s="125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50"/>
      <c r="D50" s="51" t="s">
        <v>46</v>
      </c>
      <c r="E50" s="52"/>
      <c r="F50" s="52"/>
      <c r="G50" s="51" t="s">
        <v>47</v>
      </c>
      <c r="H50" s="52"/>
      <c r="I50" s="52"/>
      <c r="J50" s="52"/>
      <c r="K50" s="52"/>
      <c r="L50" s="5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3"/>
      <c r="B61" s="34"/>
      <c r="C61" s="33"/>
      <c r="D61" s="53" t="s">
        <v>48</v>
      </c>
      <c r="E61" s="36"/>
      <c r="F61" s="126" t="s">
        <v>49</v>
      </c>
      <c r="G61" s="53" t="s">
        <v>48</v>
      </c>
      <c r="H61" s="36"/>
      <c r="I61" s="36"/>
      <c r="J61" s="127" t="s">
        <v>49</v>
      </c>
      <c r="K61" s="36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3"/>
      <c r="B65" s="34"/>
      <c r="C65" s="33"/>
      <c r="D65" s="51" t="s">
        <v>50</v>
      </c>
      <c r="E65" s="54"/>
      <c r="F65" s="54"/>
      <c r="G65" s="51" t="s">
        <v>51</v>
      </c>
      <c r="H65" s="54"/>
      <c r="I65" s="54"/>
      <c r="J65" s="54"/>
      <c r="K65" s="54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3"/>
      <c r="B76" s="34"/>
      <c r="C76" s="33"/>
      <c r="D76" s="53" t="s">
        <v>48</v>
      </c>
      <c r="E76" s="36"/>
      <c r="F76" s="126" t="s">
        <v>49</v>
      </c>
      <c r="G76" s="53" t="s">
        <v>48</v>
      </c>
      <c r="H76" s="36"/>
      <c r="I76" s="36"/>
      <c r="J76" s="127" t="s">
        <v>49</v>
      </c>
      <c r="K76" s="36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18" t="s">
        <v>86</v>
      </c>
      <c r="D82" s="33"/>
      <c r="E82" s="33"/>
      <c r="F82" s="33"/>
      <c r="G82" s="33"/>
      <c r="H82" s="33"/>
      <c r="I82" s="33"/>
      <c r="J82" s="33"/>
      <c r="K82" s="33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7" t="s">
        <v>16</v>
      </c>
      <c r="D84" s="33"/>
      <c r="E84" s="33"/>
      <c r="F84" s="33"/>
      <c r="G84" s="33"/>
      <c r="H84" s="33"/>
      <c r="I84" s="33"/>
      <c r="J84" s="33"/>
      <c r="K84" s="33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112" t="str">
        <f>E7</f>
        <v>DZR-R-interier-22092021</v>
      </c>
      <c r="F85" s="27"/>
      <c r="G85" s="27"/>
      <c r="H85" s="27"/>
      <c r="I85" s="33"/>
      <c r="J85" s="33"/>
      <c r="K85" s="33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7" t="s">
        <v>84</v>
      </c>
      <c r="D86" s="33"/>
      <c r="E86" s="33"/>
      <c r="F86" s="33"/>
      <c r="G86" s="33"/>
      <c r="H86" s="33"/>
      <c r="I86" s="33"/>
      <c r="J86" s="33"/>
      <c r="K86" s="33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62" t="str">
        <f>E9</f>
        <v>7 - 1 - SO 01 - interiery - vybavení II</v>
      </c>
      <c r="F87" s="33"/>
      <c r="G87" s="33"/>
      <c r="H87" s="33"/>
      <c r="I87" s="33"/>
      <c r="J87" s="33"/>
      <c r="K87" s="33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7" t="s">
        <v>20</v>
      </c>
      <c r="D89" s="33"/>
      <c r="E89" s="33"/>
      <c r="F89" s="22" t="str">
        <f>F12</f>
        <v xml:space="preserve"> </v>
      </c>
      <c r="G89" s="33"/>
      <c r="H89" s="33"/>
      <c r="I89" s="27" t="s">
        <v>22</v>
      </c>
      <c r="J89" s="64" t="str">
        <f>IF(J12="","",J12)</f>
        <v>20. 7. 2022</v>
      </c>
      <c r="K89" s="33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7" t="s">
        <v>24</v>
      </c>
      <c r="D91" s="33"/>
      <c r="E91" s="33"/>
      <c r="F91" s="22" t="str">
        <f>E15</f>
        <v xml:space="preserve"> </v>
      </c>
      <c r="G91" s="33"/>
      <c r="H91" s="33"/>
      <c r="I91" s="27" t="s">
        <v>29</v>
      </c>
      <c r="J91" s="31" t="str">
        <f>E21</f>
        <v xml:space="preserve"> </v>
      </c>
      <c r="K91" s="33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7" t="s">
        <v>27</v>
      </c>
      <c r="D92" s="33"/>
      <c r="E92" s="33"/>
      <c r="F92" s="22" t="str">
        <f>IF(E18="","",E18)</f>
        <v>Vyplň údaj</v>
      </c>
      <c r="G92" s="33"/>
      <c r="H92" s="33"/>
      <c r="I92" s="27" t="s">
        <v>31</v>
      </c>
      <c r="J92" s="31" t="str">
        <f>E24</f>
        <v xml:space="preserve"> </v>
      </c>
      <c r="K92" s="33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8" t="s">
        <v>87</v>
      </c>
      <c r="D94" s="120"/>
      <c r="E94" s="120"/>
      <c r="F94" s="120"/>
      <c r="G94" s="120"/>
      <c r="H94" s="120"/>
      <c r="I94" s="120"/>
      <c r="J94" s="129" t="s">
        <v>88</v>
      </c>
      <c r="K94" s="120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30" t="s">
        <v>89</v>
      </c>
      <c r="D96" s="33"/>
      <c r="E96" s="33"/>
      <c r="F96" s="33"/>
      <c r="G96" s="33"/>
      <c r="H96" s="33"/>
      <c r="I96" s="33"/>
      <c r="J96" s="91">
        <f>J117</f>
        <v>0</v>
      </c>
      <c r="K96" s="33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4" t="s">
        <v>90</v>
      </c>
    </row>
    <row r="97" spans="1:31" s="9" customFormat="1" ht="24.95" customHeight="1">
      <c r="A97" s="9"/>
      <c r="B97" s="131"/>
      <c r="C97" s="9"/>
      <c r="D97" s="132" t="s">
        <v>91</v>
      </c>
      <c r="E97" s="133"/>
      <c r="F97" s="133"/>
      <c r="G97" s="133"/>
      <c r="H97" s="133"/>
      <c r="I97" s="133"/>
      <c r="J97" s="134">
        <f>J118</f>
        <v>0</v>
      </c>
      <c r="K97" s="9"/>
      <c r="L97" s="13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3"/>
      <c r="B98" s="34"/>
      <c r="C98" s="33"/>
      <c r="D98" s="33"/>
      <c r="E98" s="33"/>
      <c r="F98" s="33"/>
      <c r="G98" s="33"/>
      <c r="H98" s="33"/>
      <c r="I98" s="33"/>
      <c r="J98" s="33"/>
      <c r="K98" s="33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2" customFormat="1" ht="6.95" customHeight="1">
      <c r="A99" s="33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3" spans="1:31" s="2" customFormat="1" ht="6.95" customHeight="1">
      <c r="A103" s="33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24.95" customHeight="1">
      <c r="A104" s="33"/>
      <c r="B104" s="34"/>
      <c r="C104" s="18" t="s">
        <v>92</v>
      </c>
      <c r="D104" s="33"/>
      <c r="E104" s="33"/>
      <c r="F104" s="33"/>
      <c r="G104" s="33"/>
      <c r="H104" s="33"/>
      <c r="I104" s="33"/>
      <c r="J104" s="33"/>
      <c r="K104" s="33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 customHeight="1">
      <c r="A106" s="33"/>
      <c r="B106" s="34"/>
      <c r="C106" s="27" t="s">
        <v>16</v>
      </c>
      <c r="D106" s="33"/>
      <c r="E106" s="33"/>
      <c r="F106" s="33"/>
      <c r="G106" s="33"/>
      <c r="H106" s="33"/>
      <c r="I106" s="33"/>
      <c r="J106" s="33"/>
      <c r="K106" s="33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6.5" customHeight="1">
      <c r="A107" s="33"/>
      <c r="B107" s="34"/>
      <c r="C107" s="33"/>
      <c r="D107" s="33"/>
      <c r="E107" s="112" t="str">
        <f>E7</f>
        <v>DZR-R-interier-22092021</v>
      </c>
      <c r="F107" s="27"/>
      <c r="G107" s="27"/>
      <c r="H107" s="27"/>
      <c r="I107" s="33"/>
      <c r="J107" s="33"/>
      <c r="K107" s="33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27" t="s">
        <v>84</v>
      </c>
      <c r="D108" s="33"/>
      <c r="E108" s="33"/>
      <c r="F108" s="33"/>
      <c r="G108" s="33"/>
      <c r="H108" s="33"/>
      <c r="I108" s="33"/>
      <c r="J108" s="33"/>
      <c r="K108" s="33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6.5" customHeight="1">
      <c r="A109" s="33"/>
      <c r="B109" s="34"/>
      <c r="C109" s="33"/>
      <c r="D109" s="33"/>
      <c r="E109" s="62" t="str">
        <f>E9</f>
        <v>7 - 1 - SO 01 - interiery - vybavení II</v>
      </c>
      <c r="F109" s="33"/>
      <c r="G109" s="33"/>
      <c r="H109" s="33"/>
      <c r="I109" s="33"/>
      <c r="J109" s="33"/>
      <c r="K109" s="33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7" t="s">
        <v>20</v>
      </c>
      <c r="D111" s="33"/>
      <c r="E111" s="33"/>
      <c r="F111" s="22" t="str">
        <f>F12</f>
        <v xml:space="preserve"> </v>
      </c>
      <c r="G111" s="33"/>
      <c r="H111" s="33"/>
      <c r="I111" s="27" t="s">
        <v>22</v>
      </c>
      <c r="J111" s="64" t="str">
        <f>IF(J12="","",J12)</f>
        <v>20. 7. 2022</v>
      </c>
      <c r="K111" s="33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5.15" customHeight="1">
      <c r="A113" s="33"/>
      <c r="B113" s="34"/>
      <c r="C113" s="27" t="s">
        <v>24</v>
      </c>
      <c r="D113" s="33"/>
      <c r="E113" s="33"/>
      <c r="F113" s="22" t="str">
        <f>E15</f>
        <v xml:space="preserve"> </v>
      </c>
      <c r="G113" s="33"/>
      <c r="H113" s="33"/>
      <c r="I113" s="27" t="s">
        <v>29</v>
      </c>
      <c r="J113" s="31" t="str">
        <f>E21</f>
        <v xml:space="preserve"> </v>
      </c>
      <c r="K113" s="33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5.15" customHeight="1">
      <c r="A114" s="33"/>
      <c r="B114" s="34"/>
      <c r="C114" s="27" t="s">
        <v>27</v>
      </c>
      <c r="D114" s="33"/>
      <c r="E114" s="33"/>
      <c r="F114" s="22" t="str">
        <f>IF(E18="","",E18)</f>
        <v>Vyplň údaj</v>
      </c>
      <c r="G114" s="33"/>
      <c r="H114" s="33"/>
      <c r="I114" s="27" t="s">
        <v>31</v>
      </c>
      <c r="J114" s="31" t="str">
        <f>E24</f>
        <v xml:space="preserve"> </v>
      </c>
      <c r="K114" s="33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0.3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10" customFormat="1" ht="29.25" customHeight="1">
      <c r="A116" s="135"/>
      <c r="B116" s="136"/>
      <c r="C116" s="137" t="s">
        <v>93</v>
      </c>
      <c r="D116" s="138" t="s">
        <v>58</v>
      </c>
      <c r="E116" s="138" t="s">
        <v>54</v>
      </c>
      <c r="F116" s="138" t="s">
        <v>55</v>
      </c>
      <c r="G116" s="138" t="s">
        <v>94</v>
      </c>
      <c r="H116" s="138" t="s">
        <v>95</v>
      </c>
      <c r="I116" s="138" t="s">
        <v>96</v>
      </c>
      <c r="J116" s="138" t="s">
        <v>88</v>
      </c>
      <c r="K116" s="139" t="s">
        <v>97</v>
      </c>
      <c r="L116" s="140"/>
      <c r="M116" s="81" t="s">
        <v>1</v>
      </c>
      <c r="N116" s="82" t="s">
        <v>37</v>
      </c>
      <c r="O116" s="82" t="s">
        <v>98</v>
      </c>
      <c r="P116" s="82" t="s">
        <v>99</v>
      </c>
      <c r="Q116" s="82" t="s">
        <v>100</v>
      </c>
      <c r="R116" s="82" t="s">
        <v>101</v>
      </c>
      <c r="S116" s="82" t="s">
        <v>102</v>
      </c>
      <c r="T116" s="83" t="s">
        <v>103</v>
      </c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</row>
    <row r="117" spans="1:63" s="2" customFormat="1" ht="22.8" customHeight="1">
      <c r="A117" s="33"/>
      <c r="B117" s="34"/>
      <c r="C117" s="88" t="s">
        <v>104</v>
      </c>
      <c r="D117" s="33"/>
      <c r="E117" s="33"/>
      <c r="F117" s="33"/>
      <c r="G117" s="33"/>
      <c r="H117" s="33"/>
      <c r="I117" s="33"/>
      <c r="J117" s="141">
        <f>BK117</f>
        <v>0</v>
      </c>
      <c r="K117" s="33"/>
      <c r="L117" s="34"/>
      <c r="M117" s="84"/>
      <c r="N117" s="68"/>
      <c r="O117" s="85"/>
      <c r="P117" s="142">
        <f>P118</f>
        <v>0</v>
      </c>
      <c r="Q117" s="85"/>
      <c r="R117" s="142">
        <f>R118</f>
        <v>0</v>
      </c>
      <c r="S117" s="85"/>
      <c r="T117" s="143">
        <f>T118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4" t="s">
        <v>72</v>
      </c>
      <c r="AU117" s="14" t="s">
        <v>90</v>
      </c>
      <c r="BK117" s="144">
        <f>BK118</f>
        <v>0</v>
      </c>
    </row>
    <row r="118" spans="1:63" s="11" customFormat="1" ht="25.9" customHeight="1">
      <c r="A118" s="11"/>
      <c r="B118" s="145"/>
      <c r="C118" s="11"/>
      <c r="D118" s="146" t="s">
        <v>72</v>
      </c>
      <c r="E118" s="147" t="s">
        <v>105</v>
      </c>
      <c r="F118" s="147" t="s">
        <v>106</v>
      </c>
      <c r="G118" s="11"/>
      <c r="H118" s="11"/>
      <c r="I118" s="148"/>
      <c r="J118" s="149">
        <f>BK118</f>
        <v>0</v>
      </c>
      <c r="K118" s="11"/>
      <c r="L118" s="145"/>
      <c r="M118" s="150"/>
      <c r="N118" s="151"/>
      <c r="O118" s="151"/>
      <c r="P118" s="152">
        <f>SUM(P119:P120)</f>
        <v>0</v>
      </c>
      <c r="Q118" s="151"/>
      <c r="R118" s="152">
        <f>SUM(R119:R120)</f>
        <v>0</v>
      </c>
      <c r="S118" s="151"/>
      <c r="T118" s="153">
        <f>SUM(T119:T120)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146" t="s">
        <v>81</v>
      </c>
      <c r="AT118" s="154" t="s">
        <v>72</v>
      </c>
      <c r="AU118" s="154" t="s">
        <v>73</v>
      </c>
      <c r="AY118" s="146" t="s">
        <v>107</v>
      </c>
      <c r="BK118" s="155">
        <f>SUM(BK119:BK120)</f>
        <v>0</v>
      </c>
    </row>
    <row r="119" spans="1:65" s="2" customFormat="1" ht="16.5" customHeight="1">
      <c r="A119" s="33"/>
      <c r="B119" s="156"/>
      <c r="C119" s="157" t="s">
        <v>81</v>
      </c>
      <c r="D119" s="157" t="s">
        <v>108</v>
      </c>
      <c r="E119" s="158" t="s">
        <v>109</v>
      </c>
      <c r="F119" s="159" t="s">
        <v>110</v>
      </c>
      <c r="G119" s="160" t="s">
        <v>111</v>
      </c>
      <c r="H119" s="161">
        <v>42</v>
      </c>
      <c r="I119" s="162"/>
      <c r="J119" s="163">
        <f>ROUND(I119*H119,2)</f>
        <v>0</v>
      </c>
      <c r="K119" s="159" t="s">
        <v>1</v>
      </c>
      <c r="L119" s="34"/>
      <c r="M119" s="164" t="s">
        <v>1</v>
      </c>
      <c r="N119" s="165" t="s">
        <v>39</v>
      </c>
      <c r="O119" s="72"/>
      <c r="P119" s="166">
        <f>O119*H119</f>
        <v>0</v>
      </c>
      <c r="Q119" s="166">
        <v>0</v>
      </c>
      <c r="R119" s="166">
        <f>Q119*H119</f>
        <v>0</v>
      </c>
      <c r="S119" s="166">
        <v>0</v>
      </c>
      <c r="T119" s="167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68" t="s">
        <v>112</v>
      </c>
      <c r="AT119" s="168" t="s">
        <v>108</v>
      </c>
      <c r="AU119" s="168" t="s">
        <v>81</v>
      </c>
      <c r="AY119" s="14" t="s">
        <v>107</v>
      </c>
      <c r="BE119" s="169">
        <f>IF(N119="základní",J119,0)</f>
        <v>0</v>
      </c>
      <c r="BF119" s="169">
        <f>IF(N119="snížená",J119,0)</f>
        <v>0</v>
      </c>
      <c r="BG119" s="169">
        <f>IF(N119="zákl. přenesená",J119,0)</f>
        <v>0</v>
      </c>
      <c r="BH119" s="169">
        <f>IF(N119="sníž. přenesená",J119,0)</f>
        <v>0</v>
      </c>
      <c r="BI119" s="169">
        <f>IF(N119="nulová",J119,0)</f>
        <v>0</v>
      </c>
      <c r="BJ119" s="14" t="s">
        <v>113</v>
      </c>
      <c r="BK119" s="169">
        <f>ROUND(I119*H119,2)</f>
        <v>0</v>
      </c>
      <c r="BL119" s="14" t="s">
        <v>112</v>
      </c>
      <c r="BM119" s="168" t="s">
        <v>114</v>
      </c>
    </row>
    <row r="120" spans="1:47" s="2" customFormat="1" ht="12">
      <c r="A120" s="33"/>
      <c r="B120" s="34"/>
      <c r="C120" s="33"/>
      <c r="D120" s="170" t="s">
        <v>115</v>
      </c>
      <c r="E120" s="33"/>
      <c r="F120" s="171" t="s">
        <v>110</v>
      </c>
      <c r="G120" s="33"/>
      <c r="H120" s="33"/>
      <c r="I120" s="172"/>
      <c r="J120" s="33"/>
      <c r="K120" s="33"/>
      <c r="L120" s="34"/>
      <c r="M120" s="173"/>
      <c r="N120" s="174"/>
      <c r="O120" s="175"/>
      <c r="P120" s="175"/>
      <c r="Q120" s="175"/>
      <c r="R120" s="175"/>
      <c r="S120" s="175"/>
      <c r="T120" s="176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4" t="s">
        <v>115</v>
      </c>
      <c r="AU120" s="14" t="s">
        <v>81</v>
      </c>
    </row>
    <row r="121" spans="1:31" s="2" customFormat="1" ht="6.95" customHeight="1">
      <c r="A121" s="33"/>
      <c r="B121" s="55"/>
      <c r="C121" s="56"/>
      <c r="D121" s="56"/>
      <c r="E121" s="56"/>
      <c r="F121" s="56"/>
      <c r="G121" s="56"/>
      <c r="H121" s="56"/>
      <c r="I121" s="56"/>
      <c r="J121" s="56"/>
      <c r="K121" s="56"/>
      <c r="L121" s="34"/>
      <c r="M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</sheetData>
  <autoFilter ref="C116:K120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Bažant František</dc:creator>
  <cp:keywords/>
  <dc:description/>
  <cp:lastModifiedBy>Bažant František</cp:lastModifiedBy>
  <dcterms:created xsi:type="dcterms:W3CDTF">2023-03-08T05:36:47Z</dcterms:created>
  <dcterms:modified xsi:type="dcterms:W3CDTF">2023-03-08T05:36:49Z</dcterms:modified>
  <cp:category/>
  <cp:version/>
  <cp:contentType/>
  <cp:contentStatus/>
</cp:coreProperties>
</file>