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745" yWindow="555" windowWidth="18285" windowHeight="16440"/>
  </bookViews>
  <sheets>
    <sheet name="2-dílna" sheetId="4" r:id="rId1"/>
  </sheets>
  <definedNames>
    <definedName name="_xlnm._FilterDatabase" localSheetId="0" hidden="1">'2-dílna'!$C$16:$K$23</definedName>
    <definedName name="_xlnm.Print_Titles" localSheetId="0">'2-dílna'!$16:$16</definedName>
    <definedName name="_xlnm.Print_Area" localSheetId="0">'2-dílna'!#REF!,'2-dílna'!$C$6:$K$19</definedName>
  </definedNames>
  <calcPr calcId="145621"/>
</workbook>
</file>

<file path=xl/calcChain.xml><?xml version="1.0" encoding="utf-8"?>
<calcChain xmlns="http://schemas.openxmlformats.org/spreadsheetml/2006/main">
  <c r="BK115" i="4" l="1"/>
  <c r="BI115" i="4"/>
  <c r="BH115" i="4"/>
  <c r="BG115" i="4"/>
  <c r="BF115" i="4"/>
  <c r="T115" i="4"/>
  <c r="R115" i="4"/>
  <c r="P115" i="4"/>
  <c r="J115" i="4"/>
  <c r="BE115" i="4" s="1"/>
  <c r="BK109" i="4"/>
  <c r="BK108" i="4" s="1"/>
  <c r="BI109" i="4"/>
  <c r="BH109" i="4"/>
  <c r="BG109" i="4"/>
  <c r="BF109" i="4"/>
  <c r="T109" i="4"/>
  <c r="T108" i="4" s="1"/>
  <c r="R109" i="4"/>
  <c r="R108" i="4" s="1"/>
  <c r="P109" i="4"/>
  <c r="J109" i="4"/>
  <c r="BE109" i="4" s="1"/>
  <c r="P108" i="4"/>
  <c r="BK98" i="4"/>
  <c r="BI98" i="4"/>
  <c r="BH98" i="4"/>
  <c r="BG98" i="4"/>
  <c r="BF98" i="4"/>
  <c r="T98" i="4"/>
  <c r="R98" i="4"/>
  <c r="P98" i="4"/>
  <c r="J98" i="4"/>
  <c r="BE98" i="4" s="1"/>
  <c r="BK91" i="4"/>
  <c r="BI91" i="4"/>
  <c r="BH91" i="4"/>
  <c r="BG91" i="4"/>
  <c r="BF91" i="4"/>
  <c r="T91" i="4"/>
  <c r="R91" i="4"/>
  <c r="P91" i="4"/>
  <c r="J91" i="4"/>
  <c r="BE91" i="4" s="1"/>
  <c r="BK85" i="4"/>
  <c r="BK84" i="4" s="1"/>
  <c r="BI85" i="4"/>
  <c r="BH85" i="4"/>
  <c r="BG85" i="4"/>
  <c r="BF85" i="4"/>
  <c r="T85" i="4"/>
  <c r="T84" i="4" s="1"/>
  <c r="R85" i="4"/>
  <c r="R84" i="4" s="1"/>
  <c r="P85" i="4"/>
  <c r="P84" i="4" s="1"/>
  <c r="J85" i="4"/>
  <c r="BK76" i="4"/>
  <c r="BI76" i="4"/>
  <c r="BH76" i="4"/>
  <c r="BG76" i="4"/>
  <c r="BF76" i="4"/>
  <c r="T76" i="4"/>
  <c r="R76" i="4"/>
  <c r="P76" i="4"/>
  <c r="J76" i="4"/>
  <c r="BE76" i="4" s="1"/>
  <c r="J84" i="4" l="1"/>
  <c r="J108" i="4"/>
  <c r="BE85" i="4"/>
  <c r="BK70" i="4"/>
  <c r="BI70" i="4"/>
  <c r="BH70" i="4"/>
  <c r="BG70" i="4"/>
  <c r="BF70" i="4"/>
  <c r="T70" i="4"/>
  <c r="R70" i="4"/>
  <c r="P70" i="4"/>
  <c r="J70" i="4"/>
  <c r="BE70" i="4" s="1"/>
  <c r="BK64" i="4"/>
  <c r="BK63" i="4" s="1"/>
  <c r="BI64" i="4"/>
  <c r="BH64" i="4"/>
  <c r="BG64" i="4"/>
  <c r="BF64" i="4"/>
  <c r="T64" i="4"/>
  <c r="R64" i="4"/>
  <c r="R63" i="4" s="1"/>
  <c r="P64" i="4"/>
  <c r="J64" i="4"/>
  <c r="BE64" i="4" s="1"/>
  <c r="T63" i="4"/>
  <c r="P63" i="4"/>
  <c r="J55" i="4"/>
  <c r="BE55" i="4" s="1"/>
  <c r="P55" i="4"/>
  <c r="R55" i="4"/>
  <c r="T55" i="4"/>
  <c r="BF55" i="4"/>
  <c r="BG55" i="4"/>
  <c r="BH55" i="4"/>
  <c r="BI55" i="4"/>
  <c r="BK55" i="4"/>
  <c r="BK49" i="4"/>
  <c r="BI49" i="4"/>
  <c r="BH49" i="4"/>
  <c r="BG49" i="4"/>
  <c r="BF49" i="4"/>
  <c r="T49" i="4"/>
  <c r="R49" i="4"/>
  <c r="P49" i="4"/>
  <c r="J49" i="4"/>
  <c r="BE49" i="4" s="1"/>
  <c r="J43" i="4"/>
  <c r="P43" i="4"/>
  <c r="R43" i="4"/>
  <c r="T43" i="4"/>
  <c r="BE43" i="4"/>
  <c r="BF43" i="4"/>
  <c r="BG43" i="4"/>
  <c r="BH43" i="4"/>
  <c r="BI43" i="4"/>
  <c r="BK43" i="4"/>
  <c r="J63" i="4" l="1"/>
  <c r="BK37" i="4"/>
  <c r="BI37" i="4"/>
  <c r="BH37" i="4"/>
  <c r="BG37" i="4"/>
  <c r="BF37" i="4"/>
  <c r="T37" i="4"/>
  <c r="R37" i="4"/>
  <c r="P37" i="4"/>
  <c r="J37" i="4"/>
  <c r="BE37" i="4" s="1"/>
  <c r="BK31" i="4"/>
  <c r="BI31" i="4"/>
  <c r="BH31" i="4"/>
  <c r="BG31" i="4"/>
  <c r="BF31" i="4"/>
  <c r="T31" i="4"/>
  <c r="R31" i="4"/>
  <c r="P31" i="4"/>
  <c r="J31" i="4"/>
  <c r="BE31" i="4" s="1"/>
  <c r="BK25" i="4"/>
  <c r="BI25" i="4"/>
  <c r="BH25" i="4"/>
  <c r="BG25" i="4"/>
  <c r="BF25" i="4"/>
  <c r="T25" i="4"/>
  <c r="R25" i="4"/>
  <c r="P25" i="4"/>
  <c r="J25" i="4"/>
  <c r="BE25" i="4" s="1"/>
  <c r="BK19" i="4"/>
  <c r="BK18" i="4" s="1"/>
  <c r="BK17" i="4" s="1"/>
  <c r="BI19" i="4"/>
  <c r="BH19" i="4"/>
  <c r="BG19" i="4"/>
  <c r="BF19" i="4"/>
  <c r="T19" i="4"/>
  <c r="T18" i="4" s="1"/>
  <c r="T17" i="4" s="1"/>
  <c r="R19" i="4"/>
  <c r="R18" i="4" s="1"/>
  <c r="R17" i="4" s="1"/>
  <c r="P19" i="4"/>
  <c r="P18" i="4" s="1"/>
  <c r="P17" i="4" s="1"/>
  <c r="J19" i="4"/>
  <c r="BE19" i="4" s="1"/>
  <c r="J18" i="4" l="1"/>
  <c r="J17" i="4" s="1"/>
</calcChain>
</file>

<file path=xl/sharedStrings.xml><?xml version="1.0" encoding="utf-8"?>
<sst xmlns="http://schemas.openxmlformats.org/spreadsheetml/2006/main" count="846" uniqueCount="137">
  <si>
    <t/>
  </si>
  <si>
    <t>Stavba:</t>
  </si>
  <si>
    <t>Místo:</t>
  </si>
  <si>
    <t>Datum:</t>
  </si>
  <si>
    <t>True</t>
  </si>
  <si>
    <t>DPH</t>
  </si>
  <si>
    <t>základní</t>
  </si>
  <si>
    <t>Popis</t>
  </si>
  <si>
    <t>Typ</t>
  </si>
  <si>
    <t>D</t>
  </si>
  <si>
    <t>0</t>
  </si>
  <si>
    <t>1</t>
  </si>
  <si>
    <t>Objekt:</t>
  </si>
  <si>
    <t>Cena celkem [CZK]</t>
  </si>
  <si>
    <t>-1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</si>
  <si>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</si>
  <si>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</si>
  <si>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</si>
  <si>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</si>
  <si>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</si>
  <si>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</si>
  <si>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</si>
  <si>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</si>
  <si>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</si>
  <si>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</si>
  <si>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</si>
  <si>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</si>
  <si>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</si>
  <si>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</si>
  <si>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4</t>
  </si>
  <si>
    <t>1720003227</t>
  </si>
  <si>
    <t>VV</t>
  </si>
  <si>
    <t>1.1</t>
  </si>
  <si>
    <t>rozměry / tvar / složení</t>
  </si>
  <si>
    <t>materiál / povrch</t>
  </si>
  <si>
    <t>dle výrobce</t>
  </si>
  <si>
    <t>barva / odstín</t>
  </si>
  <si>
    <t>další popis / výkon / příkon</t>
  </si>
  <si>
    <t>nerez</t>
  </si>
  <si>
    <t>Směrné vlastnosti</t>
  </si>
  <si>
    <t>SOUPIS SPECIFIKACÍ A NÁKUPŮ</t>
  </si>
  <si>
    <t xml:space="preserve">DZR-R - Technické specifikace </t>
  </si>
  <si>
    <t>1.2</t>
  </si>
  <si>
    <t>Nábytek</t>
  </si>
  <si>
    <t>1.3</t>
  </si>
  <si>
    <t>1.4</t>
  </si>
  <si>
    <t>2.1</t>
  </si>
  <si>
    <t>2.2</t>
  </si>
  <si>
    <t>2.3</t>
  </si>
  <si>
    <t>2.4</t>
  </si>
  <si>
    <t>libovolná</t>
  </si>
  <si>
    <t>Dílna, nářadí</t>
  </si>
  <si>
    <t>3.1</t>
  </si>
  <si>
    <t>plast</t>
  </si>
  <si>
    <t>3.2</t>
  </si>
  <si>
    <t>ocel/ plast</t>
  </si>
  <si>
    <t>3.3</t>
  </si>
  <si>
    <t>Gastro</t>
  </si>
  <si>
    <t>2 - NÁBYTEK</t>
  </si>
  <si>
    <t>Stůl dílenský pracovní (ponk)</t>
  </si>
  <si>
    <t>170 - 180 x 60 x 84 cm, hmotnost min. 100 kg (dxšxv)</t>
  </si>
  <si>
    <t>plech lakovaný, dř. prac. deska tl. 25 mm z lepeného dřeva</t>
  </si>
  <si>
    <t>čerevná/ šedá</t>
  </si>
  <si>
    <t>statická nosnost plochy stolu: 350 kg/m2; nosnost zásuvky: min 12 kg při rovnoměrném rozložení zátěže
+kuličkový výsuv zásuvek, snadná montáž díky předlisovaným maticím, stavitelné nožičky pro vyrovnání nerovností podlahy, uzamykatelná dvířka</t>
  </si>
  <si>
    <t>Svěrák řemeslnický</t>
  </si>
  <si>
    <t>hmotnost max 30 kg; integrovaná otočná deska ±35° s polohovacími šrouby, kovadlina</t>
  </si>
  <si>
    <t>litina/ ocel lakovaná</t>
  </si>
  <si>
    <t>šířka čelistí 150 mm; délka upnutí 125 mm; vratidlo s bezpečnost. Koncovkami</t>
  </si>
  <si>
    <t>Regál dílenský</t>
  </si>
  <si>
    <t>2000 × 1000 × 400 mm (vxšxk); hmotnost max. 23 kg</t>
  </si>
  <si>
    <t>ocel pozinkovaná</t>
  </si>
  <si>
    <t>šedá</t>
  </si>
  <si>
    <t>bezšroubový; 1 sloupec/6 polic; nosnost police min. 150 kg; celková nosnost min. 900 kg</t>
  </si>
  <si>
    <t>Vozík, rudl</t>
  </si>
  <si>
    <t>rozměr dle výrobce (cca 450 x 150 x 1130 mm); hmotnost max. 15 kg; nosnost min. 300 kg</t>
  </si>
  <si>
    <t xml:space="preserve">kola bantam
</t>
  </si>
  <si>
    <t>1.5</t>
  </si>
  <si>
    <t>Stavební kolečko</t>
  </si>
  <si>
    <t>1600 x 620 x 580 mm; hmotnost do 15 kg; objem korby 80l</t>
  </si>
  <si>
    <t>ocel pozinkovaná./plech</t>
  </si>
  <si>
    <t xml:space="preserve">typ kola bantam; nosnost min 200 kg
</t>
  </si>
  <si>
    <t>1.6</t>
  </si>
  <si>
    <t>Schůdky hliníkové</t>
  </si>
  <si>
    <t>hliník</t>
  </si>
  <si>
    <t xml:space="preserve">skládací; počet stupňů 5; min nosnost 120 kg
</t>
  </si>
  <si>
    <t>1.7</t>
  </si>
  <si>
    <t>Box/ kufr na nářadí</t>
  </si>
  <si>
    <t>min. 580× 300 × 300 mm</t>
  </si>
  <si>
    <t>černý</t>
  </si>
  <si>
    <t xml:space="preserve">součástí je rukojeť, přezky, organizér, otvor pro visací zámek, boční madla
</t>
  </si>
  <si>
    <t>Nerez stolička s trnoží (NST)</t>
  </si>
  <si>
    <t>500x500 mm</t>
  </si>
  <si>
    <t>pojízdné provedení (kolečka ø 100mm, z toho 2x s brzdou)</t>
  </si>
  <si>
    <t>Policový vozík (VESSEL.2)</t>
  </si>
  <si>
    <t>790x480x860(v) mm</t>
  </si>
  <si>
    <t>nerez trubky, policové desky protiskluzově pogumované</t>
  </si>
  <si>
    <t>modrá</t>
  </si>
  <si>
    <t>nosnost 120 kg, 2 police, plnogumová kolečka ø 100mm</t>
  </si>
  <si>
    <t>Policový vozík (METRO.3)</t>
  </si>
  <si>
    <t>705x405x810(v) mm</t>
  </si>
  <si>
    <t>nosnost 100 kg, 3 police, plnogumová kolečka, z toho 2 s brzdami</t>
  </si>
  <si>
    <t>Hygiena klienti</t>
  </si>
  <si>
    <t>Sprchová židle s opěradlem a područkami, výškově stavitelná</t>
  </si>
  <si>
    <t>min 400 x 330 mm</t>
  </si>
  <si>
    <t>hliníková konstrukce</t>
  </si>
  <si>
    <t>min.nosnost 110 kg, protiskluzové nožičky, protiskluzová úprava sedáku, otvory sedáku pro odtok vody</t>
  </si>
  <si>
    <t>Zástěna 2-dílná</t>
  </si>
  <si>
    <t>min výška 1800 mm, šířka 2x 640 - 645 mm</t>
  </si>
  <si>
    <t>konstrukce zástěny</t>
  </si>
  <si>
    <t>trubková s povrchovou úpravou, pojezdová kolečka s brzdou</t>
  </si>
  <si>
    <t>výplň zástěny</t>
  </si>
  <si>
    <t>omyvatelná, příp.vyjímatelná</t>
  </si>
  <si>
    <t>konstukce bílá, výplň dle dostupnosti zboží</t>
  </si>
  <si>
    <t>kontrukce i výplň dezinfikovatelné</t>
  </si>
  <si>
    <t xml:space="preserve">další popis </t>
  </si>
  <si>
    <t>další popis</t>
  </si>
  <si>
    <t>Toaletní židle výškově nastavitelná</t>
  </si>
  <si>
    <t>min 420 x 420 x 450 mm</t>
  </si>
  <si>
    <t>rozměry sedadla ŠxVxH (v mm)</t>
  </si>
  <si>
    <t>celkový rozměr židle ŠxVxH (v mm)</t>
  </si>
  <si>
    <t>min 550 x 500 x 750 mm</t>
  </si>
  <si>
    <t>barva</t>
  </si>
  <si>
    <t>dle dostupnosti zboží</t>
  </si>
  <si>
    <t>povrch</t>
  </si>
  <si>
    <t>dezinfikovatelný, polstrovaný</t>
  </si>
  <si>
    <t>min.nosnot 120 kg, žídle má odnímatelnou toaletní nádobu s výkem, nožičky jsou výškově nastavitelné a protiskluzové</t>
  </si>
  <si>
    <t>4.1</t>
  </si>
  <si>
    <t>Křeslo seniorské (dvojžidle)</t>
  </si>
  <si>
    <t>pevné a stabilní
tvarované opěradlo 
zvýšený sedák a područky (nastavitelné do dvou různých poloh) umožňují snadnější sedání a vstávání.
výška židle 84 cm
výška sedu 46 cm
šířka sedáku 53 cm
hloubka sedu 53 cm
šířka židle 111 cm</t>
  </si>
  <si>
    <t>Robustní dřevěná konstrukce
koženka, omyvatelný povrch</t>
  </si>
  <si>
    <t>libovolná, tmavší odstíny</t>
  </si>
  <si>
    <t>4.2</t>
  </si>
  <si>
    <t>Jídelní stolek k lůžku pojízdný</t>
  </si>
  <si>
    <t>Výška pracovní desky: 79 cm - 113,5 cm
Šířka pracovní desky: 79 cm
Hloubka pracovní desky: 40 cm
Průměr koleček: 5cm
Nosnost stolku: min. 15 kg
Šířka odkládcí plochy 20 cm
Hloubka odkládací plochy 40 cm</t>
  </si>
  <si>
    <t>dekor dřeva</t>
  </si>
  <si>
    <t>tm.hnědé dřevo</t>
  </si>
  <si>
    <t xml:space="preserve">nastavitelná výška desky 
naklápěcí pracovní deska
vyvýšený okraj desky 
samostatná odkládací plocha
kolečka s nášlapnou brzdou
oboustranné použití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</si>
</sst>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800080"/>
      <name val="Arial CE"/>
    </font>
    <font>
      <sz val="7"/>
      <color rgb="FF969696"/>
      <name val="Arial CE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left" vertical="center"/>
    </xf>
    <xf numFmtId="4" fontId="7" fillId="3" borderId="15" xfId="0" applyNumberFormat="1" applyFont="1" applyFill="1" applyBorder="1" applyAlignment="1" applyProtection="1">
      <alignment vertical="center"/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0" xfId="0" applyNumberFormat="1" applyFont="1"/>
    <xf numFmtId="164" fontId="10" fillId="0" borderId="5" xfId="0" applyNumberFormat="1" applyFont="1" applyBorder="1"/>
    <xf numFmtId="164" fontId="10" fillId="0" borderId="6" xfId="0" applyNumberFormat="1" applyFont="1" applyBorder="1"/>
    <xf numFmtId="4" fontId="11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7" xfId="0" applyFont="1" applyBorder="1"/>
    <xf numFmtId="164" fontId="5" fillId="0" borderId="0" xfId="0" applyNumberFormat="1" applyFont="1"/>
    <xf numFmtId="164" fontId="5" fillId="0" borderId="8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16" xfId="0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0" fontId="5" fillId="0" borderId="18" xfId="0" applyFont="1" applyBorder="1"/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Normální" xfId="0" builtinId="0" customBuiltin="1"/>
    <cellStyle name="Normální 4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M120"/>
  <sheetViews>
    <sheetView showGridLines="0" tabSelected="1" topLeftCell="A4" zoomScale="110" zoomScaleNormal="110" workbookViewId="0">
      <selection activeCell="X30" sqref="X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5" spans="2:20" s="1" customFormat="1" ht="6.9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5"/>
    </row>
    <row r="6" spans="2:20" s="1" customFormat="1" ht="24.95" customHeight="1" x14ac:dyDescent="0.2">
      <c r="B6" s="5"/>
      <c r="C6" s="3" t="s">
        <v>40</v>
      </c>
      <c r="L6" s="5"/>
    </row>
    <row r="7" spans="2:20" s="1" customFormat="1" ht="6.95" customHeight="1" x14ac:dyDescent="0.2">
      <c r="B7" s="5"/>
      <c r="L7" s="5"/>
    </row>
    <row r="8" spans="2:20" s="1" customFormat="1" ht="12" customHeight="1" x14ac:dyDescent="0.2">
      <c r="B8" s="5"/>
      <c r="C8" s="4" t="s">
        <v>1</v>
      </c>
      <c r="L8" s="5"/>
    </row>
    <row r="9" spans="2:20" s="1" customFormat="1" ht="16.5" customHeight="1" x14ac:dyDescent="0.2">
      <c r="B9" s="5"/>
      <c r="E9" s="72" t="s">
        <v>41</v>
      </c>
      <c r="F9" s="73"/>
      <c r="G9" s="73"/>
      <c r="H9" s="73"/>
      <c r="L9" s="5"/>
    </row>
    <row r="10" spans="2:20" s="1" customFormat="1" ht="12" customHeight="1" x14ac:dyDescent="0.2">
      <c r="B10" s="5"/>
      <c r="C10" s="4" t="s">
        <v>12</v>
      </c>
      <c r="L10" s="5"/>
    </row>
    <row r="11" spans="2:20" s="1" customFormat="1" ht="16.5" customHeight="1" x14ac:dyDescent="0.2">
      <c r="B11" s="5"/>
      <c r="E11" s="74"/>
      <c r="F11" s="75"/>
      <c r="G11" s="75"/>
      <c r="H11" s="75"/>
      <c r="L11" s="5"/>
    </row>
    <row r="12" spans="2:20" s="1" customFormat="1" ht="6.95" customHeight="1" x14ac:dyDescent="0.2">
      <c r="B12" s="5"/>
      <c r="L12" s="5"/>
    </row>
    <row r="13" spans="2:20" s="1" customFormat="1" ht="12" customHeight="1" x14ac:dyDescent="0.2">
      <c r="B13" s="5"/>
      <c r="C13" s="4" t="s">
        <v>2</v>
      </c>
      <c r="F13" s="19"/>
      <c r="I13" s="4" t="s">
        <v>3</v>
      </c>
      <c r="J13" s="20"/>
      <c r="L13" s="5"/>
    </row>
    <row r="14" spans="2:20" s="1" customFormat="1" ht="6.95" customHeight="1" x14ac:dyDescent="0.2">
      <c r="B14" s="5"/>
      <c r="L14" s="5"/>
    </row>
    <row r="15" spans="2:20" s="1" customFormat="1" ht="10.35" customHeight="1" x14ac:dyDescent="0.2">
      <c r="B15" s="5"/>
      <c r="L15" s="5"/>
    </row>
    <row r="16" spans="2:20" s="25" customFormat="1" ht="29.25" customHeight="1" x14ac:dyDescent="0.2">
      <c r="B16" s="21"/>
      <c r="C16" s="22" t="s">
        <v>15</v>
      </c>
      <c r="D16" s="23" t="s">
        <v>8</v>
      </c>
      <c r="E16" s="23" t="s">
        <v>39</v>
      </c>
      <c r="F16" s="23" t="s">
        <v>7</v>
      </c>
      <c r="G16" s="23" t="s">
        <v>16</v>
      </c>
      <c r="H16" s="23" t="s">
        <v>17</v>
      </c>
      <c r="I16" s="23" t="s">
        <v>18</v>
      </c>
      <c r="J16" s="23" t="s">
        <v>13</v>
      </c>
      <c r="K16" s="24" t="s">
        <v>19</v>
      </c>
      <c r="L16" s="21"/>
      <c r="M16" s="9" t="s">
        <v>0</v>
      </c>
      <c r="N16" s="10" t="s">
        <v>5</v>
      </c>
      <c r="O16" s="10" t="s">
        <v>20</v>
      </c>
      <c r="P16" s="10" t="s">
        <v>21</v>
      </c>
      <c r="Q16" s="10" t="s">
        <v>22</v>
      </c>
      <c r="R16" s="10" t="s">
        <v>23</v>
      </c>
      <c r="S16" s="10" t="s">
        <v>24</v>
      </c>
      <c r="T16" s="11" t="s">
        <v>25</v>
      </c>
    </row>
    <row r="17" spans="2:65" s="1" customFormat="1" ht="22.9" customHeight="1" x14ac:dyDescent="0.25">
      <c r="B17" s="5"/>
      <c r="C17" s="13" t="s">
        <v>58</v>
      </c>
      <c r="J17" s="26">
        <f>SUM(J18,J63,J84,J108)</f>
        <v>0</v>
      </c>
      <c r="L17" s="5"/>
      <c r="M17" s="12"/>
      <c r="N17" s="8"/>
      <c r="O17" s="8"/>
      <c r="P17" s="27">
        <f>P18</f>
        <v>0</v>
      </c>
      <c r="Q17" s="8"/>
      <c r="R17" s="27">
        <f>R18</f>
        <v>0</v>
      </c>
      <c r="S17" s="8"/>
      <c r="T17" s="28">
        <f>T18</f>
        <v>0</v>
      </c>
      <c r="AT17" s="2" t="s">
        <v>9</v>
      </c>
      <c r="AU17" s="2" t="s">
        <v>14</v>
      </c>
      <c r="BK17" s="29">
        <f>BK18</f>
        <v>0</v>
      </c>
    </row>
    <row r="18" spans="2:65" s="31" customFormat="1" ht="25.9" customHeight="1" x14ac:dyDescent="0.2">
      <c r="B18" s="30"/>
      <c r="D18" s="32" t="s">
        <v>9</v>
      </c>
      <c r="E18" s="33" t="s">
        <v>46</v>
      </c>
      <c r="F18" s="34" t="s">
        <v>51</v>
      </c>
      <c r="J18" s="35">
        <f>SUM(J43,J49,J55,J37,J31,J25,J19)</f>
        <v>0</v>
      </c>
      <c r="L18" s="30"/>
      <c r="M18" s="36"/>
      <c r="P18" s="37">
        <f>P19</f>
        <v>0</v>
      </c>
      <c r="R18" s="37">
        <f>R19</f>
        <v>0</v>
      </c>
      <c r="T18" s="38">
        <f>T19</f>
        <v>0</v>
      </c>
      <c r="AR18" s="32" t="s">
        <v>11</v>
      </c>
      <c r="AT18" s="39" t="s">
        <v>9</v>
      </c>
      <c r="AU18" s="39" t="s">
        <v>10</v>
      </c>
      <c r="AY18" s="32" t="s">
        <v>26</v>
      </c>
      <c r="BK18" s="40">
        <f>BK19</f>
        <v>0</v>
      </c>
    </row>
    <row r="19" spans="2:65" s="1" customFormat="1" ht="16.5" customHeight="1" x14ac:dyDescent="0.2">
      <c r="B19" s="5"/>
      <c r="C19" s="41" t="s">
        <v>32</v>
      </c>
      <c r="D19" s="42" t="s">
        <v>27</v>
      </c>
      <c r="E19" s="43"/>
      <c r="F19" s="44" t="s">
        <v>59</v>
      </c>
      <c r="G19" s="45" t="s">
        <v>28</v>
      </c>
      <c r="H19" s="46">
        <v>1</v>
      </c>
      <c r="I19" s="14"/>
      <c r="J19" s="47">
        <f>ROUND(I19*H19,2)</f>
        <v>0</v>
      </c>
      <c r="K19" s="44" t="s">
        <v>0</v>
      </c>
      <c r="L19" s="5"/>
      <c r="M19" s="48" t="s">
        <v>0</v>
      </c>
      <c r="N19" s="49" t="s">
        <v>6</v>
      </c>
      <c r="O19" s="50">
        <v>0</v>
      </c>
      <c r="P19" s="50">
        <f>O19*H19</f>
        <v>0</v>
      </c>
      <c r="Q19" s="50">
        <v>0</v>
      </c>
      <c r="R19" s="50">
        <f>Q19*H19</f>
        <v>0</v>
      </c>
      <c r="S19" s="50">
        <v>0</v>
      </c>
      <c r="T19" s="51">
        <f>S19*H19</f>
        <v>0</v>
      </c>
      <c r="AR19" s="52" t="s">
        <v>29</v>
      </c>
      <c r="AT19" s="52" t="s">
        <v>27</v>
      </c>
      <c r="AU19" s="52" t="s">
        <v>11</v>
      </c>
      <c r="AY19" s="2" t="s">
        <v>26</v>
      </c>
      <c r="BE19" s="53">
        <f>IF(N19="základní",J19,0)</f>
        <v>0</v>
      </c>
      <c r="BF19" s="53">
        <f>IF(N19="snížená",J19,0)</f>
        <v>0</v>
      </c>
      <c r="BG19" s="53">
        <f>IF(N19="zákl. přenesená",J19,0)</f>
        <v>0</v>
      </c>
      <c r="BH19" s="53">
        <f>IF(N19="sníž. přenesená",J19,0)</f>
        <v>0</v>
      </c>
      <c r="BI19" s="53">
        <f>IF(N19="nulová",J19,0)</f>
        <v>0</v>
      </c>
      <c r="BJ19" s="2" t="s">
        <v>11</v>
      </c>
      <c r="BK19" s="53">
        <f>ROUND(I19*H19,2)</f>
        <v>0</v>
      </c>
      <c r="BL19" s="2" t="s">
        <v>29</v>
      </c>
      <c r="BM19" s="52" t="s">
        <v>30</v>
      </c>
    </row>
    <row r="20" spans="2:65" s="55" customFormat="1" ht="22.5" x14ac:dyDescent="0.2">
      <c r="B20" s="54"/>
      <c r="D20" s="56" t="s">
        <v>31</v>
      </c>
      <c r="E20" s="57" t="s">
        <v>33</v>
      </c>
      <c r="F20" s="57" t="s">
        <v>60</v>
      </c>
      <c r="H20" s="59" t="s">
        <v>0</v>
      </c>
      <c r="L20" s="54"/>
      <c r="M20" s="60"/>
      <c r="T20" s="61"/>
      <c r="AT20" s="59" t="s">
        <v>31</v>
      </c>
      <c r="AU20" s="59" t="s">
        <v>11</v>
      </c>
      <c r="AV20" s="55" t="s">
        <v>11</v>
      </c>
      <c r="AW20" s="55" t="s">
        <v>4</v>
      </c>
      <c r="AX20" s="55" t="s">
        <v>10</v>
      </c>
      <c r="AY20" s="59" t="s">
        <v>26</v>
      </c>
    </row>
    <row r="21" spans="2:65" s="55" customFormat="1" ht="15" customHeight="1" x14ac:dyDescent="0.2">
      <c r="B21" s="54"/>
      <c r="D21" s="56" t="s">
        <v>31</v>
      </c>
      <c r="E21" s="59" t="s">
        <v>34</v>
      </c>
      <c r="F21" s="58" t="s">
        <v>61</v>
      </c>
      <c r="H21" s="59"/>
      <c r="L21" s="54"/>
      <c r="M21" s="60"/>
      <c r="T21" s="61"/>
      <c r="AT21" s="59" t="s">
        <v>31</v>
      </c>
      <c r="AU21" s="59" t="s">
        <v>11</v>
      </c>
      <c r="AV21" s="55" t="s">
        <v>11</v>
      </c>
      <c r="AW21" s="55" t="s">
        <v>4</v>
      </c>
      <c r="AX21" s="55" t="s">
        <v>10</v>
      </c>
      <c r="AY21" s="59" t="s">
        <v>26</v>
      </c>
    </row>
    <row r="22" spans="2:65" s="55" customFormat="1" ht="15" customHeight="1" x14ac:dyDescent="0.2">
      <c r="B22" s="54"/>
      <c r="D22" s="56" t="s">
        <v>31</v>
      </c>
      <c r="E22" s="59" t="s">
        <v>36</v>
      </c>
      <c r="F22" s="58" t="s">
        <v>62</v>
      </c>
      <c r="H22" s="59"/>
      <c r="L22" s="54"/>
      <c r="M22" s="60"/>
      <c r="T22" s="61"/>
      <c r="AT22" s="59" t="s">
        <v>31</v>
      </c>
      <c r="AU22" s="59" t="s">
        <v>11</v>
      </c>
      <c r="AV22" s="55" t="s">
        <v>11</v>
      </c>
      <c r="AW22" s="55" t="s">
        <v>4</v>
      </c>
      <c r="AX22" s="55" t="s">
        <v>10</v>
      </c>
      <c r="AY22" s="59" t="s">
        <v>26</v>
      </c>
    </row>
    <row r="23" spans="2:65" s="55" customFormat="1" ht="56.25" x14ac:dyDescent="0.2">
      <c r="B23" s="54"/>
      <c r="D23" s="56" t="s">
        <v>31</v>
      </c>
      <c r="E23" s="57" t="s">
        <v>37</v>
      </c>
      <c r="F23" s="58" t="s">
        <v>63</v>
      </c>
      <c r="H23" s="59"/>
      <c r="L23" s="54"/>
      <c r="M23" s="60"/>
      <c r="T23" s="61"/>
      <c r="AT23" s="59" t="s">
        <v>31</v>
      </c>
      <c r="AU23" s="59" t="s">
        <v>11</v>
      </c>
      <c r="AV23" s="55" t="s">
        <v>11</v>
      </c>
      <c r="AW23" s="55" t="s">
        <v>4</v>
      </c>
      <c r="AX23" s="55" t="s">
        <v>10</v>
      </c>
      <c r="AY23" s="59" t="s">
        <v>26</v>
      </c>
    </row>
    <row r="24" spans="2:65" ht="11.25" customHeight="1" x14ac:dyDescent="0.2">
      <c r="B24" s="62"/>
      <c r="K24" s="15"/>
    </row>
    <row r="25" spans="2:65" s="1" customFormat="1" ht="16.5" customHeight="1" x14ac:dyDescent="0.2">
      <c r="B25" s="5"/>
      <c r="C25" s="41" t="s">
        <v>42</v>
      </c>
      <c r="D25" s="42" t="s">
        <v>27</v>
      </c>
      <c r="E25" s="43"/>
      <c r="F25" s="44" t="s">
        <v>64</v>
      </c>
      <c r="G25" s="45" t="s">
        <v>28</v>
      </c>
      <c r="H25" s="46">
        <v>1</v>
      </c>
      <c r="I25" s="14"/>
      <c r="J25" s="47">
        <f>ROUND(I25*H25,2)</f>
        <v>0</v>
      </c>
      <c r="K25" s="44" t="s">
        <v>0</v>
      </c>
      <c r="L25" s="5"/>
      <c r="M25" s="48" t="s">
        <v>0</v>
      </c>
      <c r="N25" s="49" t="s">
        <v>6</v>
      </c>
      <c r="O25" s="50">
        <v>0</v>
      </c>
      <c r="P25" s="50">
        <f>O25*H25</f>
        <v>0</v>
      </c>
      <c r="Q25" s="50">
        <v>0</v>
      </c>
      <c r="R25" s="50">
        <f>Q25*H25</f>
        <v>0</v>
      </c>
      <c r="S25" s="50">
        <v>0</v>
      </c>
      <c r="T25" s="51">
        <f>S25*H25</f>
        <v>0</v>
      </c>
      <c r="AR25" s="52" t="s">
        <v>29</v>
      </c>
      <c r="AT25" s="52" t="s">
        <v>27</v>
      </c>
      <c r="AU25" s="52" t="s">
        <v>11</v>
      </c>
      <c r="AY25" s="2" t="s">
        <v>26</v>
      </c>
      <c r="BE25" s="53">
        <f>IF(N25="základní",J25,0)</f>
        <v>0</v>
      </c>
      <c r="BF25" s="53">
        <f>IF(N25="snížená",J25,0)</f>
        <v>0</v>
      </c>
      <c r="BG25" s="53">
        <f>IF(N25="zákl. přenesená",J25,0)</f>
        <v>0</v>
      </c>
      <c r="BH25" s="53">
        <f>IF(N25="sníž. přenesená",J25,0)</f>
        <v>0</v>
      </c>
      <c r="BI25" s="53">
        <f>IF(N25="nulová",J25,0)</f>
        <v>0</v>
      </c>
      <c r="BJ25" s="2" t="s">
        <v>11</v>
      </c>
      <c r="BK25" s="53">
        <f>ROUND(I25*H25,2)</f>
        <v>0</v>
      </c>
      <c r="BL25" s="2" t="s">
        <v>29</v>
      </c>
      <c r="BM25" s="52" t="s">
        <v>30</v>
      </c>
    </row>
    <row r="26" spans="2:65" s="55" customFormat="1" ht="22.5" x14ac:dyDescent="0.2">
      <c r="B26" s="54"/>
      <c r="D26" s="56" t="s">
        <v>31</v>
      </c>
      <c r="E26" s="57" t="s">
        <v>33</v>
      </c>
      <c r="F26" s="58" t="s">
        <v>65</v>
      </c>
      <c r="H26" s="59" t="s">
        <v>0</v>
      </c>
      <c r="L26" s="54"/>
      <c r="M26" s="60"/>
      <c r="T26" s="61"/>
      <c r="AT26" s="59" t="s">
        <v>31</v>
      </c>
      <c r="AU26" s="59" t="s">
        <v>11</v>
      </c>
      <c r="AV26" s="55" t="s">
        <v>11</v>
      </c>
      <c r="AW26" s="55" t="s">
        <v>4</v>
      </c>
      <c r="AX26" s="55" t="s">
        <v>10</v>
      </c>
      <c r="AY26" s="59" t="s">
        <v>26</v>
      </c>
    </row>
    <row r="27" spans="2:65" s="55" customFormat="1" ht="15" customHeight="1" x14ac:dyDescent="0.2">
      <c r="B27" s="54"/>
      <c r="D27" s="56" t="s">
        <v>31</v>
      </c>
      <c r="E27" s="59" t="s">
        <v>34</v>
      </c>
      <c r="F27" s="58" t="s">
        <v>66</v>
      </c>
      <c r="H27" s="59"/>
      <c r="L27" s="54"/>
      <c r="M27" s="60"/>
      <c r="T27" s="61"/>
      <c r="AT27" s="59" t="s">
        <v>31</v>
      </c>
      <c r="AU27" s="59" t="s">
        <v>11</v>
      </c>
      <c r="AV27" s="55" t="s">
        <v>11</v>
      </c>
      <c r="AW27" s="55" t="s">
        <v>4</v>
      </c>
      <c r="AX27" s="55" t="s">
        <v>10</v>
      </c>
      <c r="AY27" s="59" t="s">
        <v>26</v>
      </c>
    </row>
    <row r="28" spans="2:65" s="55" customFormat="1" ht="15" customHeight="1" x14ac:dyDescent="0.2">
      <c r="B28" s="54"/>
      <c r="D28" s="56" t="s">
        <v>31</v>
      </c>
      <c r="E28" s="59" t="s">
        <v>36</v>
      </c>
      <c r="F28" s="58" t="s">
        <v>50</v>
      </c>
      <c r="H28" s="59"/>
      <c r="L28" s="54"/>
      <c r="M28" s="60"/>
      <c r="T28" s="61"/>
      <c r="AT28" s="59" t="s">
        <v>31</v>
      </c>
      <c r="AU28" s="59" t="s">
        <v>11</v>
      </c>
      <c r="AV28" s="55" t="s">
        <v>11</v>
      </c>
      <c r="AW28" s="55" t="s">
        <v>4</v>
      </c>
      <c r="AX28" s="55" t="s">
        <v>10</v>
      </c>
      <c r="AY28" s="59" t="s">
        <v>26</v>
      </c>
    </row>
    <row r="29" spans="2:65" s="55" customFormat="1" ht="22.5" x14ac:dyDescent="0.2">
      <c r="B29" s="54"/>
      <c r="D29" s="56" t="s">
        <v>31</v>
      </c>
      <c r="E29" s="57" t="s">
        <v>37</v>
      </c>
      <c r="F29" s="58" t="s">
        <v>67</v>
      </c>
      <c r="H29" s="59"/>
      <c r="L29" s="54"/>
      <c r="M29" s="60"/>
      <c r="T29" s="61"/>
      <c r="AT29" s="59" t="s">
        <v>31</v>
      </c>
      <c r="AU29" s="59" t="s">
        <v>11</v>
      </c>
      <c r="AV29" s="55" t="s">
        <v>11</v>
      </c>
      <c r="AW29" s="55" t="s">
        <v>4</v>
      </c>
      <c r="AX29" s="55" t="s">
        <v>10</v>
      </c>
      <c r="AY29" s="59" t="s">
        <v>26</v>
      </c>
    </row>
    <row r="30" spans="2:65" ht="11.25" customHeight="1" x14ac:dyDescent="0.2">
      <c r="B30" s="62"/>
      <c r="K30" s="15"/>
    </row>
    <row r="31" spans="2:65" s="1" customFormat="1" ht="16.5" customHeight="1" x14ac:dyDescent="0.2">
      <c r="B31" s="5"/>
      <c r="C31" s="41" t="s">
        <v>44</v>
      </c>
      <c r="D31" s="42" t="s">
        <v>27</v>
      </c>
      <c r="E31" s="43"/>
      <c r="F31" s="44" t="s">
        <v>68</v>
      </c>
      <c r="G31" s="45" t="s">
        <v>28</v>
      </c>
      <c r="H31" s="46">
        <v>1</v>
      </c>
      <c r="I31" s="14"/>
      <c r="J31" s="47">
        <f>ROUND(I31*H31,2)</f>
        <v>0</v>
      </c>
      <c r="K31" s="44" t="s">
        <v>0</v>
      </c>
      <c r="L31" s="5"/>
      <c r="M31" s="48" t="s">
        <v>0</v>
      </c>
      <c r="N31" s="49" t="s">
        <v>6</v>
      </c>
      <c r="O31" s="50">
        <v>0</v>
      </c>
      <c r="P31" s="50">
        <f>O31*H31</f>
        <v>0</v>
      </c>
      <c r="Q31" s="50">
        <v>0</v>
      </c>
      <c r="R31" s="50">
        <f>Q31*H31</f>
        <v>0</v>
      </c>
      <c r="S31" s="50">
        <v>0</v>
      </c>
      <c r="T31" s="51">
        <f>S31*H31</f>
        <v>0</v>
      </c>
      <c r="AR31" s="52" t="s">
        <v>29</v>
      </c>
      <c r="AT31" s="52" t="s">
        <v>27</v>
      </c>
      <c r="AU31" s="52" t="s">
        <v>11</v>
      </c>
      <c r="AY31" s="2" t="s">
        <v>26</v>
      </c>
      <c r="BE31" s="53">
        <f>IF(N31="základní",J31,0)</f>
        <v>0</v>
      </c>
      <c r="BF31" s="53">
        <f>IF(N31="snížená",J31,0)</f>
        <v>0</v>
      </c>
      <c r="BG31" s="53">
        <f>IF(N31="zákl. přenesená",J31,0)</f>
        <v>0</v>
      </c>
      <c r="BH31" s="53">
        <f>IF(N31="sníž. přenesená",J31,0)</f>
        <v>0</v>
      </c>
      <c r="BI31" s="53">
        <f>IF(N31="nulová",J31,0)</f>
        <v>0</v>
      </c>
      <c r="BJ31" s="2" t="s">
        <v>11</v>
      </c>
      <c r="BK31" s="53">
        <f>ROUND(I31*H31,2)</f>
        <v>0</v>
      </c>
      <c r="BL31" s="2" t="s">
        <v>29</v>
      </c>
      <c r="BM31" s="52" t="s">
        <v>30</v>
      </c>
    </row>
    <row r="32" spans="2:65" s="55" customFormat="1" ht="22.5" x14ac:dyDescent="0.2">
      <c r="B32" s="54"/>
      <c r="D32" s="56" t="s">
        <v>31</v>
      </c>
      <c r="E32" s="57" t="s">
        <v>33</v>
      </c>
      <c r="F32" s="57" t="s">
        <v>69</v>
      </c>
      <c r="H32" s="59" t="s">
        <v>0</v>
      </c>
      <c r="L32" s="54"/>
      <c r="M32" s="60"/>
      <c r="T32" s="61"/>
      <c r="AT32" s="59" t="s">
        <v>31</v>
      </c>
      <c r="AU32" s="59" t="s">
        <v>11</v>
      </c>
      <c r="AV32" s="55" t="s">
        <v>11</v>
      </c>
      <c r="AW32" s="55" t="s">
        <v>4</v>
      </c>
      <c r="AX32" s="55" t="s">
        <v>10</v>
      </c>
      <c r="AY32" s="59" t="s">
        <v>26</v>
      </c>
    </row>
    <row r="33" spans="2:65" s="55" customFormat="1" ht="15" customHeight="1" x14ac:dyDescent="0.2">
      <c r="B33" s="54"/>
      <c r="D33" s="56" t="s">
        <v>31</v>
      </c>
      <c r="E33" s="59" t="s">
        <v>34</v>
      </c>
      <c r="F33" s="58" t="s">
        <v>70</v>
      </c>
      <c r="H33" s="59"/>
      <c r="L33" s="54"/>
      <c r="M33" s="60"/>
      <c r="T33" s="61"/>
      <c r="AT33" s="59" t="s">
        <v>31</v>
      </c>
      <c r="AU33" s="59" t="s">
        <v>11</v>
      </c>
      <c r="AV33" s="55" t="s">
        <v>11</v>
      </c>
      <c r="AW33" s="55" t="s">
        <v>4</v>
      </c>
      <c r="AX33" s="55" t="s">
        <v>10</v>
      </c>
      <c r="AY33" s="59" t="s">
        <v>26</v>
      </c>
    </row>
    <row r="34" spans="2:65" s="55" customFormat="1" ht="15" customHeight="1" x14ac:dyDescent="0.2">
      <c r="B34" s="54"/>
      <c r="D34" s="56" t="s">
        <v>31</v>
      </c>
      <c r="E34" s="59" t="s">
        <v>36</v>
      </c>
      <c r="F34" s="58" t="s">
        <v>71</v>
      </c>
      <c r="H34" s="59"/>
      <c r="L34" s="54"/>
      <c r="M34" s="60"/>
      <c r="T34" s="61"/>
      <c r="AT34" s="59" t="s">
        <v>31</v>
      </c>
      <c r="AU34" s="59" t="s">
        <v>11</v>
      </c>
      <c r="AV34" s="55" t="s">
        <v>11</v>
      </c>
      <c r="AW34" s="55" t="s">
        <v>4</v>
      </c>
      <c r="AX34" s="55" t="s">
        <v>10</v>
      </c>
      <c r="AY34" s="59" t="s">
        <v>26</v>
      </c>
    </row>
    <row r="35" spans="2:65" s="55" customFormat="1" ht="22.5" x14ac:dyDescent="0.2">
      <c r="B35" s="54"/>
      <c r="D35" s="56" t="s">
        <v>31</v>
      </c>
      <c r="E35" s="57" t="s">
        <v>37</v>
      </c>
      <c r="F35" s="58" t="s">
        <v>72</v>
      </c>
      <c r="H35" s="59"/>
      <c r="L35" s="54"/>
      <c r="M35" s="60"/>
      <c r="T35" s="61"/>
      <c r="AT35" s="59" t="s">
        <v>31</v>
      </c>
      <c r="AU35" s="59" t="s">
        <v>11</v>
      </c>
      <c r="AV35" s="55" t="s">
        <v>11</v>
      </c>
      <c r="AW35" s="55" t="s">
        <v>4</v>
      </c>
      <c r="AX35" s="55" t="s">
        <v>10</v>
      </c>
      <c r="AY35" s="59" t="s">
        <v>26</v>
      </c>
    </row>
    <row r="36" spans="2:65" ht="11.25" customHeight="1" x14ac:dyDescent="0.2">
      <c r="B36" s="62"/>
      <c r="K36" s="15"/>
    </row>
    <row r="37" spans="2:65" s="1" customFormat="1" ht="16.5" customHeight="1" x14ac:dyDescent="0.2">
      <c r="B37" s="5"/>
      <c r="C37" s="41" t="s">
        <v>45</v>
      </c>
      <c r="D37" s="42" t="s">
        <v>27</v>
      </c>
      <c r="E37" s="43"/>
      <c r="F37" s="44" t="s">
        <v>73</v>
      </c>
      <c r="G37" s="45" t="s">
        <v>28</v>
      </c>
      <c r="H37" s="46">
        <v>1</v>
      </c>
      <c r="I37" s="14"/>
      <c r="J37" s="47">
        <f>ROUND(I37*H37,2)</f>
        <v>0</v>
      </c>
      <c r="K37" s="44" t="s">
        <v>0</v>
      </c>
      <c r="L37" s="5"/>
      <c r="M37" s="48" t="s">
        <v>0</v>
      </c>
      <c r="N37" s="49" t="s">
        <v>6</v>
      </c>
      <c r="O37" s="50">
        <v>0</v>
      </c>
      <c r="P37" s="50">
        <f>O37*H37</f>
        <v>0</v>
      </c>
      <c r="Q37" s="50">
        <v>0</v>
      </c>
      <c r="R37" s="50">
        <f>Q37*H37</f>
        <v>0</v>
      </c>
      <c r="S37" s="50">
        <v>0</v>
      </c>
      <c r="T37" s="51">
        <f>S37*H37</f>
        <v>0</v>
      </c>
      <c r="AR37" s="52" t="s">
        <v>29</v>
      </c>
      <c r="AT37" s="52" t="s">
        <v>27</v>
      </c>
      <c r="AU37" s="52" t="s">
        <v>11</v>
      </c>
      <c r="AY37" s="2" t="s">
        <v>26</v>
      </c>
      <c r="BE37" s="53">
        <f>IF(N37="základní",J37,0)</f>
        <v>0</v>
      </c>
      <c r="BF37" s="53">
        <f>IF(N37="snížená",J37,0)</f>
        <v>0</v>
      </c>
      <c r="BG37" s="53">
        <f>IF(N37="zákl. přenesená",J37,0)</f>
        <v>0</v>
      </c>
      <c r="BH37" s="53">
        <f>IF(N37="sníž. přenesená",J37,0)</f>
        <v>0</v>
      </c>
      <c r="BI37" s="53">
        <f>IF(N37="nulová",J37,0)</f>
        <v>0</v>
      </c>
      <c r="BJ37" s="2" t="s">
        <v>11</v>
      </c>
      <c r="BK37" s="53">
        <f>ROUND(I37*H37,2)</f>
        <v>0</v>
      </c>
      <c r="BL37" s="2" t="s">
        <v>29</v>
      </c>
      <c r="BM37" s="52" t="s">
        <v>30</v>
      </c>
    </row>
    <row r="38" spans="2:65" s="55" customFormat="1" ht="22.5" x14ac:dyDescent="0.2">
      <c r="B38" s="54"/>
      <c r="D38" s="56" t="s">
        <v>31</v>
      </c>
      <c r="E38" s="57" t="s">
        <v>33</v>
      </c>
      <c r="F38" s="58" t="s">
        <v>74</v>
      </c>
      <c r="H38" s="59" t="s">
        <v>0</v>
      </c>
      <c r="L38" s="54"/>
      <c r="M38" s="60"/>
      <c r="T38" s="61"/>
      <c r="AT38" s="59" t="s">
        <v>31</v>
      </c>
      <c r="AU38" s="59" t="s">
        <v>11</v>
      </c>
      <c r="AV38" s="55" t="s">
        <v>11</v>
      </c>
      <c r="AW38" s="55" t="s">
        <v>4</v>
      </c>
      <c r="AX38" s="55" t="s">
        <v>10</v>
      </c>
      <c r="AY38" s="59" t="s">
        <v>26</v>
      </c>
    </row>
    <row r="39" spans="2:65" s="55" customFormat="1" ht="15" customHeight="1" x14ac:dyDescent="0.2">
      <c r="B39" s="54"/>
      <c r="D39" s="56" t="s">
        <v>31</v>
      </c>
      <c r="E39" s="59" t="s">
        <v>34</v>
      </c>
      <c r="F39" s="58" t="s">
        <v>55</v>
      </c>
      <c r="H39" s="59"/>
      <c r="L39" s="54"/>
      <c r="M39" s="60"/>
      <c r="T39" s="61"/>
      <c r="AT39" s="59" t="s">
        <v>31</v>
      </c>
      <c r="AU39" s="59" t="s">
        <v>11</v>
      </c>
      <c r="AV39" s="55" t="s">
        <v>11</v>
      </c>
      <c r="AW39" s="55" t="s">
        <v>4</v>
      </c>
      <c r="AX39" s="55" t="s">
        <v>10</v>
      </c>
      <c r="AY39" s="59" t="s">
        <v>26</v>
      </c>
    </row>
    <row r="40" spans="2:65" s="55" customFormat="1" ht="15" customHeight="1" x14ac:dyDescent="0.2">
      <c r="B40" s="54"/>
      <c r="D40" s="56" t="s">
        <v>31</v>
      </c>
      <c r="E40" s="59" t="s">
        <v>36</v>
      </c>
      <c r="F40" s="58" t="s">
        <v>50</v>
      </c>
      <c r="H40" s="59"/>
      <c r="L40" s="54"/>
      <c r="M40" s="60"/>
      <c r="T40" s="61"/>
      <c r="AT40" s="59" t="s">
        <v>31</v>
      </c>
      <c r="AU40" s="59" t="s">
        <v>11</v>
      </c>
      <c r="AV40" s="55" t="s">
        <v>11</v>
      </c>
      <c r="AW40" s="55" t="s">
        <v>4</v>
      </c>
      <c r="AX40" s="55" t="s">
        <v>10</v>
      </c>
      <c r="AY40" s="59" t="s">
        <v>26</v>
      </c>
    </row>
    <row r="41" spans="2:65" s="55" customFormat="1" ht="22.5" x14ac:dyDescent="0.2">
      <c r="B41" s="54"/>
      <c r="D41" s="56" t="s">
        <v>31</v>
      </c>
      <c r="E41" s="57" t="s">
        <v>37</v>
      </c>
      <c r="F41" s="58" t="s">
        <v>75</v>
      </c>
      <c r="H41" s="59"/>
      <c r="K41" s="70"/>
      <c r="L41" s="54"/>
      <c r="M41" s="60"/>
      <c r="T41" s="61"/>
      <c r="AT41" s="59" t="s">
        <v>31</v>
      </c>
      <c r="AU41" s="59" t="s">
        <v>11</v>
      </c>
      <c r="AV41" s="55" t="s">
        <v>11</v>
      </c>
      <c r="AW41" s="55" t="s">
        <v>4</v>
      </c>
      <c r="AX41" s="55" t="s">
        <v>10</v>
      </c>
      <c r="AY41" s="59" t="s">
        <v>26</v>
      </c>
    </row>
    <row r="42" spans="2:65" ht="11.25" customHeight="1" x14ac:dyDescent="0.2">
      <c r="B42" s="62"/>
      <c r="K42" s="15"/>
    </row>
    <row r="43" spans="2:65" s="1" customFormat="1" ht="16.5" customHeight="1" x14ac:dyDescent="0.2">
      <c r="B43" s="5"/>
      <c r="C43" s="41" t="s">
        <v>76</v>
      </c>
      <c r="D43" s="42" t="s">
        <v>27</v>
      </c>
      <c r="E43" s="43"/>
      <c r="F43" s="44" t="s">
        <v>77</v>
      </c>
      <c r="G43" s="45" t="s">
        <v>28</v>
      </c>
      <c r="H43" s="46">
        <v>1</v>
      </c>
      <c r="I43" s="14"/>
      <c r="J43" s="47">
        <f>ROUND(I43*H43,2)</f>
        <v>0</v>
      </c>
      <c r="K43" s="44" t="s">
        <v>0</v>
      </c>
      <c r="L43" s="5"/>
      <c r="M43" s="48" t="s">
        <v>0</v>
      </c>
      <c r="N43" s="49" t="s">
        <v>6</v>
      </c>
      <c r="O43" s="50">
        <v>0</v>
      </c>
      <c r="P43" s="50">
        <f>O43*H43</f>
        <v>0</v>
      </c>
      <c r="Q43" s="50">
        <v>0</v>
      </c>
      <c r="R43" s="50">
        <f>Q43*H43</f>
        <v>0</v>
      </c>
      <c r="S43" s="50">
        <v>0</v>
      </c>
      <c r="T43" s="51">
        <f>S43*H43</f>
        <v>0</v>
      </c>
      <c r="AR43" s="52" t="s">
        <v>29</v>
      </c>
      <c r="AT43" s="52" t="s">
        <v>27</v>
      </c>
      <c r="AU43" s="52" t="s">
        <v>11</v>
      </c>
      <c r="AY43" s="2" t="s">
        <v>26</v>
      </c>
      <c r="BE43" s="53">
        <f>IF(N43="základní",J43,0)</f>
        <v>0</v>
      </c>
      <c r="BF43" s="53">
        <f>IF(N43="snížená",J43,0)</f>
        <v>0</v>
      </c>
      <c r="BG43" s="53">
        <f>IF(N43="zákl. přenesená",J43,0)</f>
        <v>0</v>
      </c>
      <c r="BH43" s="53">
        <f>IF(N43="sníž. přenesená",J43,0)</f>
        <v>0</v>
      </c>
      <c r="BI43" s="53">
        <f>IF(N43="nulová",J43,0)</f>
        <v>0</v>
      </c>
      <c r="BJ43" s="2" t="s">
        <v>11</v>
      </c>
      <c r="BK43" s="53">
        <f>ROUND(I43*H43,2)</f>
        <v>0</v>
      </c>
      <c r="BL43" s="2" t="s">
        <v>29</v>
      </c>
      <c r="BM43" s="52" t="s">
        <v>30</v>
      </c>
    </row>
    <row r="44" spans="2:65" s="55" customFormat="1" ht="22.5" x14ac:dyDescent="0.2">
      <c r="B44" s="54"/>
      <c r="D44" s="56" t="s">
        <v>31</v>
      </c>
      <c r="E44" s="57" t="s">
        <v>33</v>
      </c>
      <c r="F44" s="57" t="s">
        <v>78</v>
      </c>
      <c r="H44" s="59" t="s">
        <v>0</v>
      </c>
      <c r="L44" s="54"/>
      <c r="M44" s="60"/>
      <c r="T44" s="61"/>
      <c r="AT44" s="59" t="s">
        <v>31</v>
      </c>
      <c r="AU44" s="59" t="s">
        <v>11</v>
      </c>
      <c r="AV44" s="55" t="s">
        <v>11</v>
      </c>
      <c r="AW44" s="55" t="s">
        <v>4</v>
      </c>
      <c r="AX44" s="55" t="s">
        <v>10</v>
      </c>
      <c r="AY44" s="59" t="s">
        <v>26</v>
      </c>
    </row>
    <row r="45" spans="2:65" s="55" customFormat="1" ht="15" customHeight="1" x14ac:dyDescent="0.2">
      <c r="B45" s="54"/>
      <c r="D45" s="56" t="s">
        <v>31</v>
      </c>
      <c r="E45" s="59" t="s">
        <v>34</v>
      </c>
      <c r="F45" s="58" t="s">
        <v>79</v>
      </c>
      <c r="H45" s="59"/>
      <c r="L45" s="54"/>
      <c r="M45" s="60"/>
      <c r="T45" s="61"/>
      <c r="AT45" s="59" t="s">
        <v>31</v>
      </c>
      <c r="AU45" s="59" t="s">
        <v>11</v>
      </c>
      <c r="AV45" s="55" t="s">
        <v>11</v>
      </c>
      <c r="AW45" s="55" t="s">
        <v>4</v>
      </c>
      <c r="AX45" s="55" t="s">
        <v>10</v>
      </c>
      <c r="AY45" s="59" t="s">
        <v>26</v>
      </c>
    </row>
    <row r="46" spans="2:65" s="55" customFormat="1" ht="15" customHeight="1" x14ac:dyDescent="0.2">
      <c r="B46" s="54"/>
      <c r="D46" s="56" t="s">
        <v>31</v>
      </c>
      <c r="E46" s="59" t="s">
        <v>36</v>
      </c>
      <c r="F46" s="58" t="s">
        <v>50</v>
      </c>
      <c r="H46" s="59"/>
      <c r="L46" s="54"/>
      <c r="M46" s="60"/>
      <c r="T46" s="61"/>
      <c r="AT46" s="59" t="s">
        <v>31</v>
      </c>
      <c r="AU46" s="59" t="s">
        <v>11</v>
      </c>
      <c r="AV46" s="55" t="s">
        <v>11</v>
      </c>
      <c r="AW46" s="55" t="s">
        <v>4</v>
      </c>
      <c r="AX46" s="55" t="s">
        <v>10</v>
      </c>
      <c r="AY46" s="59" t="s">
        <v>26</v>
      </c>
    </row>
    <row r="47" spans="2:65" s="55" customFormat="1" ht="22.5" x14ac:dyDescent="0.2">
      <c r="B47" s="54"/>
      <c r="D47" s="56" t="s">
        <v>31</v>
      </c>
      <c r="E47" s="57" t="s">
        <v>37</v>
      </c>
      <c r="F47" s="58" t="s">
        <v>80</v>
      </c>
      <c r="H47" s="59"/>
      <c r="K47" s="70"/>
      <c r="L47" s="54"/>
      <c r="M47" s="60"/>
      <c r="T47" s="61"/>
      <c r="AT47" s="59" t="s">
        <v>31</v>
      </c>
      <c r="AU47" s="59" t="s">
        <v>11</v>
      </c>
      <c r="AV47" s="55" t="s">
        <v>11</v>
      </c>
      <c r="AW47" s="55" t="s">
        <v>4</v>
      </c>
      <c r="AX47" s="55" t="s">
        <v>10</v>
      </c>
      <c r="AY47" s="59" t="s">
        <v>26</v>
      </c>
    </row>
    <row r="48" spans="2:65" ht="11.25" customHeight="1" x14ac:dyDescent="0.2">
      <c r="B48" s="62"/>
      <c r="K48" s="15"/>
    </row>
    <row r="49" spans="2:65" s="1" customFormat="1" ht="16.5" customHeight="1" x14ac:dyDescent="0.2">
      <c r="B49" s="5"/>
      <c r="C49" s="41" t="s">
        <v>81</v>
      </c>
      <c r="D49" s="42" t="s">
        <v>27</v>
      </c>
      <c r="E49" s="43"/>
      <c r="F49" s="44" t="s">
        <v>82</v>
      </c>
      <c r="G49" s="45" t="s">
        <v>28</v>
      </c>
      <c r="H49" s="46">
        <v>1</v>
      </c>
      <c r="I49" s="14"/>
      <c r="J49" s="47">
        <f>ROUND(I49*H49,2)</f>
        <v>0</v>
      </c>
      <c r="K49" s="44" t="s">
        <v>0</v>
      </c>
      <c r="L49" s="5"/>
      <c r="M49" s="48" t="s">
        <v>0</v>
      </c>
      <c r="N49" s="49" t="s">
        <v>6</v>
      </c>
      <c r="O49" s="50">
        <v>0</v>
      </c>
      <c r="P49" s="50">
        <f>O49*H49</f>
        <v>0</v>
      </c>
      <c r="Q49" s="50">
        <v>0</v>
      </c>
      <c r="R49" s="50">
        <f>Q49*H49</f>
        <v>0</v>
      </c>
      <c r="S49" s="50">
        <v>0</v>
      </c>
      <c r="T49" s="51">
        <f>S49*H49</f>
        <v>0</v>
      </c>
      <c r="AR49" s="52" t="s">
        <v>29</v>
      </c>
      <c r="AT49" s="52" t="s">
        <v>27</v>
      </c>
      <c r="AU49" s="52" t="s">
        <v>11</v>
      </c>
      <c r="AY49" s="2" t="s">
        <v>26</v>
      </c>
      <c r="BE49" s="53">
        <f>IF(N49="základní",J49,0)</f>
        <v>0</v>
      </c>
      <c r="BF49" s="53">
        <f>IF(N49="snížená",J49,0)</f>
        <v>0</v>
      </c>
      <c r="BG49" s="53">
        <f>IF(N49="zákl. přenesená",J49,0)</f>
        <v>0</v>
      </c>
      <c r="BH49" s="53">
        <f>IF(N49="sníž. přenesená",J49,0)</f>
        <v>0</v>
      </c>
      <c r="BI49" s="53">
        <f>IF(N49="nulová",J49,0)</f>
        <v>0</v>
      </c>
      <c r="BJ49" s="2" t="s">
        <v>11</v>
      </c>
      <c r="BK49" s="53">
        <f>ROUND(I49*H49,2)</f>
        <v>0</v>
      </c>
      <c r="BL49" s="2" t="s">
        <v>29</v>
      </c>
      <c r="BM49" s="52" t="s">
        <v>30</v>
      </c>
    </row>
    <row r="50" spans="2:65" s="55" customFormat="1" ht="22.5" x14ac:dyDescent="0.2">
      <c r="B50" s="54"/>
      <c r="D50" s="56" t="s">
        <v>31</v>
      </c>
      <c r="E50" s="57" t="s">
        <v>33</v>
      </c>
      <c r="F50" s="57" t="s">
        <v>35</v>
      </c>
      <c r="H50" s="59" t="s">
        <v>0</v>
      </c>
      <c r="L50" s="54"/>
      <c r="M50" s="60"/>
      <c r="T50" s="61"/>
      <c r="AT50" s="59" t="s">
        <v>31</v>
      </c>
      <c r="AU50" s="59" t="s">
        <v>11</v>
      </c>
      <c r="AV50" s="55" t="s">
        <v>11</v>
      </c>
      <c r="AW50" s="55" t="s">
        <v>4</v>
      </c>
      <c r="AX50" s="55" t="s">
        <v>10</v>
      </c>
      <c r="AY50" s="59" t="s">
        <v>26</v>
      </c>
    </row>
    <row r="51" spans="2:65" s="55" customFormat="1" ht="15" customHeight="1" x14ac:dyDescent="0.2">
      <c r="B51" s="54"/>
      <c r="D51" s="56" t="s">
        <v>31</v>
      </c>
      <c r="E51" s="59" t="s">
        <v>34</v>
      </c>
      <c r="F51" s="58" t="s">
        <v>83</v>
      </c>
      <c r="H51" s="59"/>
      <c r="L51" s="54"/>
      <c r="M51" s="60"/>
      <c r="T51" s="61"/>
      <c r="AT51" s="59" t="s">
        <v>31</v>
      </c>
      <c r="AU51" s="59" t="s">
        <v>11</v>
      </c>
      <c r="AV51" s="55" t="s">
        <v>11</v>
      </c>
      <c r="AW51" s="55" t="s">
        <v>4</v>
      </c>
      <c r="AX51" s="55" t="s">
        <v>10</v>
      </c>
      <c r="AY51" s="59" t="s">
        <v>26</v>
      </c>
    </row>
    <row r="52" spans="2:65" s="55" customFormat="1" ht="15" customHeight="1" x14ac:dyDescent="0.2">
      <c r="B52" s="54"/>
      <c r="D52" s="56" t="s">
        <v>31</v>
      </c>
      <c r="E52" s="59" t="s">
        <v>36</v>
      </c>
      <c r="F52" s="58" t="s">
        <v>83</v>
      </c>
      <c r="H52" s="59"/>
      <c r="L52" s="54"/>
      <c r="M52" s="60"/>
      <c r="T52" s="61"/>
      <c r="AT52" s="59" t="s">
        <v>31</v>
      </c>
      <c r="AU52" s="59" t="s">
        <v>11</v>
      </c>
      <c r="AV52" s="55" t="s">
        <v>11</v>
      </c>
      <c r="AW52" s="55" t="s">
        <v>4</v>
      </c>
      <c r="AX52" s="55" t="s">
        <v>10</v>
      </c>
      <c r="AY52" s="59" t="s">
        <v>26</v>
      </c>
    </row>
    <row r="53" spans="2:65" s="55" customFormat="1" ht="22.5" x14ac:dyDescent="0.2">
      <c r="B53" s="54"/>
      <c r="D53" s="56" t="s">
        <v>31</v>
      </c>
      <c r="E53" s="57" t="s">
        <v>37</v>
      </c>
      <c r="F53" s="58" t="s">
        <v>84</v>
      </c>
      <c r="H53" s="59"/>
      <c r="K53" s="70"/>
      <c r="L53" s="54"/>
      <c r="M53" s="60"/>
      <c r="T53" s="61"/>
      <c r="AT53" s="59" t="s">
        <v>31</v>
      </c>
      <c r="AU53" s="59" t="s">
        <v>11</v>
      </c>
      <c r="AV53" s="55" t="s">
        <v>11</v>
      </c>
      <c r="AW53" s="55" t="s">
        <v>4</v>
      </c>
      <c r="AX53" s="55" t="s">
        <v>10</v>
      </c>
      <c r="AY53" s="59" t="s">
        <v>26</v>
      </c>
    </row>
    <row r="54" spans="2:65" ht="11.25" customHeight="1" x14ac:dyDescent="0.2">
      <c r="B54" s="62"/>
      <c r="K54" s="15"/>
    </row>
    <row r="55" spans="2:65" s="1" customFormat="1" ht="16.5" customHeight="1" x14ac:dyDescent="0.2">
      <c r="B55" s="5"/>
      <c r="C55" s="41" t="s">
        <v>85</v>
      </c>
      <c r="D55" s="42" t="s">
        <v>27</v>
      </c>
      <c r="E55" s="43"/>
      <c r="F55" s="44" t="s">
        <v>86</v>
      </c>
      <c r="G55" s="45" t="s">
        <v>28</v>
      </c>
      <c r="H55" s="46">
        <v>1</v>
      </c>
      <c r="I55" s="14"/>
      <c r="J55" s="47">
        <f>ROUND(I55*H55,2)</f>
        <v>0</v>
      </c>
      <c r="K55" s="44" t="s">
        <v>0</v>
      </c>
      <c r="L55" s="5"/>
      <c r="M55" s="48" t="s">
        <v>0</v>
      </c>
      <c r="N55" s="49" t="s">
        <v>6</v>
      </c>
      <c r="O55" s="50">
        <v>0</v>
      </c>
      <c r="P55" s="50">
        <f>O55*H55</f>
        <v>0</v>
      </c>
      <c r="Q55" s="50">
        <v>0</v>
      </c>
      <c r="R55" s="50">
        <f>Q55*H55</f>
        <v>0</v>
      </c>
      <c r="S55" s="50">
        <v>0</v>
      </c>
      <c r="T55" s="51">
        <f>S55*H55</f>
        <v>0</v>
      </c>
      <c r="AR55" s="52" t="s">
        <v>29</v>
      </c>
      <c r="AT55" s="52" t="s">
        <v>27</v>
      </c>
      <c r="AU55" s="52" t="s">
        <v>11</v>
      </c>
      <c r="AY55" s="2" t="s">
        <v>26</v>
      </c>
      <c r="BE55" s="53">
        <f>IF(N55="základní",J55,0)</f>
        <v>0</v>
      </c>
      <c r="BF55" s="53">
        <f>IF(N55="snížená",J55,0)</f>
        <v>0</v>
      </c>
      <c r="BG55" s="53">
        <f>IF(N55="zákl. přenesená",J55,0)</f>
        <v>0</v>
      </c>
      <c r="BH55" s="53">
        <f>IF(N55="sníž. přenesená",J55,0)</f>
        <v>0</v>
      </c>
      <c r="BI55" s="53">
        <f>IF(N55="nulová",J55,0)</f>
        <v>0</v>
      </c>
      <c r="BJ55" s="2" t="s">
        <v>11</v>
      </c>
      <c r="BK55" s="53">
        <f>ROUND(I55*H55,2)</f>
        <v>0</v>
      </c>
      <c r="BL55" s="2" t="s">
        <v>29</v>
      </c>
      <c r="BM55" s="52" t="s">
        <v>30</v>
      </c>
    </row>
    <row r="56" spans="2:65" s="55" customFormat="1" ht="22.5" x14ac:dyDescent="0.2">
      <c r="B56" s="54"/>
      <c r="D56" s="56" t="s">
        <v>31</v>
      </c>
      <c r="E56" s="57" t="s">
        <v>33</v>
      </c>
      <c r="F56" s="57" t="s">
        <v>87</v>
      </c>
      <c r="H56" s="59" t="s">
        <v>0</v>
      </c>
      <c r="L56" s="54"/>
      <c r="M56" s="60"/>
      <c r="T56" s="61"/>
      <c r="AT56" s="59" t="s">
        <v>31</v>
      </c>
      <c r="AU56" s="59" t="s">
        <v>11</v>
      </c>
      <c r="AV56" s="55" t="s">
        <v>11</v>
      </c>
      <c r="AW56" s="55" t="s">
        <v>4</v>
      </c>
      <c r="AX56" s="55" t="s">
        <v>10</v>
      </c>
      <c r="AY56" s="59" t="s">
        <v>26</v>
      </c>
    </row>
    <row r="57" spans="2:65" s="55" customFormat="1" ht="15" customHeight="1" x14ac:dyDescent="0.2">
      <c r="B57" s="54"/>
      <c r="D57" s="56" t="s">
        <v>31</v>
      </c>
      <c r="E57" s="59" t="s">
        <v>34</v>
      </c>
      <c r="F57" s="58" t="s">
        <v>53</v>
      </c>
      <c r="H57" s="59"/>
      <c r="L57" s="54"/>
      <c r="M57" s="60"/>
      <c r="T57" s="61"/>
      <c r="AT57" s="59" t="s">
        <v>31</v>
      </c>
      <c r="AU57" s="59" t="s">
        <v>11</v>
      </c>
      <c r="AV57" s="55" t="s">
        <v>11</v>
      </c>
      <c r="AW57" s="55" t="s">
        <v>4</v>
      </c>
      <c r="AX57" s="55" t="s">
        <v>10</v>
      </c>
      <c r="AY57" s="59" t="s">
        <v>26</v>
      </c>
    </row>
    <row r="58" spans="2:65" s="55" customFormat="1" ht="15" customHeight="1" x14ac:dyDescent="0.2">
      <c r="B58" s="54"/>
      <c r="D58" s="56" t="s">
        <v>31</v>
      </c>
      <c r="E58" s="59" t="s">
        <v>36</v>
      </c>
      <c r="F58" s="58" t="s">
        <v>88</v>
      </c>
      <c r="H58" s="59"/>
      <c r="L58" s="54"/>
      <c r="M58" s="60"/>
      <c r="T58" s="61"/>
      <c r="AT58" s="59" t="s">
        <v>31</v>
      </c>
      <c r="AU58" s="59" t="s">
        <v>11</v>
      </c>
      <c r="AV58" s="55" t="s">
        <v>11</v>
      </c>
      <c r="AW58" s="55" t="s">
        <v>4</v>
      </c>
      <c r="AX58" s="55" t="s">
        <v>10</v>
      </c>
      <c r="AY58" s="59" t="s">
        <v>26</v>
      </c>
    </row>
    <row r="59" spans="2:65" s="55" customFormat="1" ht="33.75" x14ac:dyDescent="0.2">
      <c r="B59" s="54"/>
      <c r="D59" s="56" t="s">
        <v>31</v>
      </c>
      <c r="E59" s="57" t="s">
        <v>37</v>
      </c>
      <c r="F59" s="58" t="s">
        <v>89</v>
      </c>
      <c r="H59" s="59"/>
      <c r="K59" s="70"/>
      <c r="L59" s="54"/>
      <c r="M59" s="60"/>
      <c r="T59" s="61"/>
      <c r="AT59" s="59" t="s">
        <v>31</v>
      </c>
      <c r="AU59" s="59" t="s">
        <v>11</v>
      </c>
      <c r="AV59" s="55" t="s">
        <v>11</v>
      </c>
      <c r="AW59" s="55" t="s">
        <v>4</v>
      </c>
      <c r="AX59" s="55" t="s">
        <v>10</v>
      </c>
      <c r="AY59" s="59" t="s">
        <v>26</v>
      </c>
    </row>
    <row r="60" spans="2:65" x14ac:dyDescent="0.2">
      <c r="B60" s="16"/>
      <c r="C60" s="17"/>
      <c r="D60" s="17"/>
      <c r="E60" s="17"/>
      <c r="F60" s="17"/>
      <c r="G60" s="17"/>
      <c r="H60" s="17"/>
      <c r="I60" s="17"/>
      <c r="J60" s="17"/>
      <c r="K60" s="18"/>
    </row>
    <row r="63" spans="2:65" s="31" customFormat="1" ht="25.9" customHeight="1" x14ac:dyDescent="0.2">
      <c r="B63" s="63"/>
      <c r="C63" s="64"/>
      <c r="D63" s="65" t="s">
        <v>9</v>
      </c>
      <c r="E63" s="66" t="s">
        <v>47</v>
      </c>
      <c r="F63" s="67" t="s">
        <v>57</v>
      </c>
      <c r="G63" s="64"/>
      <c r="H63" s="64"/>
      <c r="I63" s="64"/>
      <c r="J63" s="68">
        <f>SUM(J64,J70,J76)</f>
        <v>0</v>
      </c>
      <c r="K63" s="69"/>
      <c r="L63" s="30"/>
      <c r="M63" s="36"/>
      <c r="P63" s="37">
        <f>P64</f>
        <v>0</v>
      </c>
      <c r="R63" s="37">
        <f>R64</f>
        <v>0</v>
      </c>
      <c r="T63" s="38">
        <f>T64</f>
        <v>0</v>
      </c>
      <c r="AR63" s="32" t="s">
        <v>11</v>
      </c>
      <c r="AT63" s="39" t="s">
        <v>9</v>
      </c>
      <c r="AU63" s="39" t="s">
        <v>10</v>
      </c>
      <c r="AY63" s="32" t="s">
        <v>26</v>
      </c>
      <c r="BK63" s="40">
        <f>BK64</f>
        <v>0</v>
      </c>
    </row>
    <row r="64" spans="2:65" s="1" customFormat="1" ht="16.5" customHeight="1" x14ac:dyDescent="0.2">
      <c r="B64" s="5"/>
      <c r="C64" s="41" t="s">
        <v>46</v>
      </c>
      <c r="D64" s="42" t="s">
        <v>27</v>
      </c>
      <c r="E64" s="43"/>
      <c r="F64" s="44" t="s">
        <v>90</v>
      </c>
      <c r="G64" s="45" t="s">
        <v>28</v>
      </c>
      <c r="H64" s="46">
        <v>2</v>
      </c>
      <c r="I64" s="14"/>
      <c r="J64" s="47">
        <f>ROUND(I64*H64,2)</f>
        <v>0</v>
      </c>
      <c r="K64" s="44" t="s">
        <v>0</v>
      </c>
      <c r="L64" s="5"/>
      <c r="M64" s="48" t="s">
        <v>0</v>
      </c>
      <c r="N64" s="49" t="s">
        <v>6</v>
      </c>
      <c r="O64" s="50">
        <v>0</v>
      </c>
      <c r="P64" s="50">
        <f>O64*H64</f>
        <v>0</v>
      </c>
      <c r="Q64" s="50">
        <v>0</v>
      </c>
      <c r="R64" s="50">
        <f>Q64*H64</f>
        <v>0</v>
      </c>
      <c r="S64" s="50">
        <v>0</v>
      </c>
      <c r="T64" s="51">
        <f>S64*H64</f>
        <v>0</v>
      </c>
      <c r="AR64" s="52" t="s">
        <v>29</v>
      </c>
      <c r="AT64" s="52" t="s">
        <v>27</v>
      </c>
      <c r="AU64" s="52" t="s">
        <v>11</v>
      </c>
      <c r="AY64" s="2" t="s">
        <v>26</v>
      </c>
      <c r="BE64" s="53">
        <f>IF(N64="základní",J64,0)</f>
        <v>0</v>
      </c>
      <c r="BF64" s="53">
        <f>IF(N64="snížená",J64,0)</f>
        <v>0</v>
      </c>
      <c r="BG64" s="53">
        <f>IF(N64="zákl. přenesená",J64,0)</f>
        <v>0</v>
      </c>
      <c r="BH64" s="53">
        <f>IF(N64="sníž. přenesená",J64,0)</f>
        <v>0</v>
      </c>
      <c r="BI64" s="53">
        <f>IF(N64="nulová",J64,0)</f>
        <v>0</v>
      </c>
      <c r="BJ64" s="2" t="s">
        <v>11</v>
      </c>
      <c r="BK64" s="53">
        <f>ROUND(I64*H64,2)</f>
        <v>0</v>
      </c>
      <c r="BL64" s="2" t="s">
        <v>29</v>
      </c>
      <c r="BM64" s="52" t="s">
        <v>30</v>
      </c>
    </row>
    <row r="65" spans="2:65" s="55" customFormat="1" ht="22.5" x14ac:dyDescent="0.2">
      <c r="B65" s="54"/>
      <c r="D65" s="56" t="s">
        <v>31</v>
      </c>
      <c r="E65" s="57" t="s">
        <v>33</v>
      </c>
      <c r="F65" s="57" t="s">
        <v>91</v>
      </c>
      <c r="H65" s="59" t="s">
        <v>0</v>
      </c>
      <c r="L65" s="54"/>
      <c r="M65" s="60"/>
      <c r="T65" s="61"/>
      <c r="AT65" s="59" t="s">
        <v>31</v>
      </c>
      <c r="AU65" s="59" t="s">
        <v>11</v>
      </c>
      <c r="AV65" s="55" t="s">
        <v>11</v>
      </c>
      <c r="AW65" s="55" t="s">
        <v>4</v>
      </c>
      <c r="AX65" s="55" t="s">
        <v>10</v>
      </c>
      <c r="AY65" s="59" t="s">
        <v>26</v>
      </c>
    </row>
    <row r="66" spans="2:65" s="55" customFormat="1" ht="15" customHeight="1" x14ac:dyDescent="0.2">
      <c r="B66" s="54"/>
      <c r="D66" s="56" t="s">
        <v>31</v>
      </c>
      <c r="E66" s="59" t="s">
        <v>34</v>
      </c>
      <c r="F66" s="58" t="s">
        <v>38</v>
      </c>
      <c r="H66" s="59"/>
      <c r="L66" s="54"/>
      <c r="M66" s="60"/>
      <c r="T66" s="61"/>
      <c r="AT66" s="59" t="s">
        <v>31</v>
      </c>
      <c r="AU66" s="59" t="s">
        <v>11</v>
      </c>
      <c r="AV66" s="55" t="s">
        <v>11</v>
      </c>
      <c r="AW66" s="55" t="s">
        <v>4</v>
      </c>
      <c r="AX66" s="55" t="s">
        <v>10</v>
      </c>
      <c r="AY66" s="59" t="s">
        <v>26</v>
      </c>
    </row>
    <row r="67" spans="2:65" s="55" customFormat="1" ht="15" customHeight="1" x14ac:dyDescent="0.2">
      <c r="B67" s="54"/>
      <c r="D67" s="56" t="s">
        <v>31</v>
      </c>
      <c r="E67" s="59" t="s">
        <v>36</v>
      </c>
      <c r="F67" s="58" t="s">
        <v>38</v>
      </c>
      <c r="H67" s="59"/>
      <c r="L67" s="54"/>
      <c r="M67" s="60"/>
      <c r="T67" s="61"/>
      <c r="AT67" s="59" t="s">
        <v>31</v>
      </c>
      <c r="AU67" s="59" t="s">
        <v>11</v>
      </c>
      <c r="AV67" s="55" t="s">
        <v>11</v>
      </c>
      <c r="AW67" s="55" t="s">
        <v>4</v>
      </c>
      <c r="AX67" s="55" t="s">
        <v>10</v>
      </c>
      <c r="AY67" s="59" t="s">
        <v>26</v>
      </c>
    </row>
    <row r="68" spans="2:65" s="55" customFormat="1" x14ac:dyDescent="0.2">
      <c r="B68" s="54"/>
      <c r="D68" s="56" t="s">
        <v>31</v>
      </c>
      <c r="E68" s="57" t="s">
        <v>114</v>
      </c>
      <c r="F68" s="57" t="s">
        <v>92</v>
      </c>
      <c r="H68" s="59"/>
      <c r="L68" s="54"/>
      <c r="M68" s="60"/>
      <c r="T68" s="61"/>
      <c r="AT68" s="59" t="s">
        <v>31</v>
      </c>
      <c r="AU68" s="59" t="s">
        <v>11</v>
      </c>
      <c r="AV68" s="55" t="s">
        <v>11</v>
      </c>
      <c r="AW68" s="55" t="s">
        <v>4</v>
      </c>
      <c r="AX68" s="55" t="s">
        <v>10</v>
      </c>
      <c r="AY68" s="59" t="s">
        <v>26</v>
      </c>
    </row>
    <row r="69" spans="2:65" ht="11.25" customHeight="1" x14ac:dyDescent="0.2">
      <c r="B69" s="62"/>
      <c r="K69" s="15"/>
    </row>
    <row r="70" spans="2:65" s="1" customFormat="1" ht="16.5" customHeight="1" x14ac:dyDescent="0.2">
      <c r="B70" s="5"/>
      <c r="C70" s="41" t="s">
        <v>47</v>
      </c>
      <c r="D70" s="42" t="s">
        <v>27</v>
      </c>
      <c r="E70" s="43"/>
      <c r="F70" s="44" t="s">
        <v>93</v>
      </c>
      <c r="G70" s="45" t="s">
        <v>28</v>
      </c>
      <c r="H70" s="46">
        <v>2</v>
      </c>
      <c r="I70" s="14"/>
      <c r="J70" s="47">
        <f>ROUND(I70*H70,2)</f>
        <v>0</v>
      </c>
      <c r="K70" s="44" t="s">
        <v>0</v>
      </c>
      <c r="L70" s="5"/>
      <c r="M70" s="48" t="s">
        <v>0</v>
      </c>
      <c r="N70" s="49" t="s">
        <v>6</v>
      </c>
      <c r="O70" s="50">
        <v>0</v>
      </c>
      <c r="P70" s="50">
        <f>O70*H70</f>
        <v>0</v>
      </c>
      <c r="Q70" s="50">
        <v>0</v>
      </c>
      <c r="R70" s="50">
        <f>Q70*H70</f>
        <v>0</v>
      </c>
      <c r="S70" s="50">
        <v>0</v>
      </c>
      <c r="T70" s="51">
        <f>S70*H70</f>
        <v>0</v>
      </c>
      <c r="AR70" s="52" t="s">
        <v>29</v>
      </c>
      <c r="AT70" s="52" t="s">
        <v>27</v>
      </c>
      <c r="AU70" s="52" t="s">
        <v>11</v>
      </c>
      <c r="AY70" s="2" t="s">
        <v>26</v>
      </c>
      <c r="BE70" s="53">
        <f>IF(N70="základní",J70,0)</f>
        <v>0</v>
      </c>
      <c r="BF70" s="53">
        <f>IF(N70="snížená",J70,0)</f>
        <v>0</v>
      </c>
      <c r="BG70" s="53">
        <f>IF(N70="zákl. přenesená",J70,0)</f>
        <v>0</v>
      </c>
      <c r="BH70" s="53">
        <f>IF(N70="sníž. přenesená",J70,0)</f>
        <v>0</v>
      </c>
      <c r="BI70" s="53">
        <f>IF(N70="nulová",J70,0)</f>
        <v>0</v>
      </c>
      <c r="BJ70" s="2" t="s">
        <v>11</v>
      </c>
      <c r="BK70" s="53">
        <f>ROUND(I70*H70,2)</f>
        <v>0</v>
      </c>
      <c r="BL70" s="2" t="s">
        <v>29</v>
      </c>
      <c r="BM70" s="52" t="s">
        <v>30</v>
      </c>
    </row>
    <row r="71" spans="2:65" s="55" customFormat="1" ht="22.5" x14ac:dyDescent="0.2">
      <c r="B71" s="54"/>
      <c r="D71" s="56" t="s">
        <v>31</v>
      </c>
      <c r="E71" s="57" t="s">
        <v>33</v>
      </c>
      <c r="F71" s="57" t="s">
        <v>94</v>
      </c>
      <c r="H71" s="59" t="s">
        <v>0</v>
      </c>
      <c r="L71" s="54"/>
      <c r="M71" s="60"/>
      <c r="T71" s="61"/>
      <c r="AT71" s="59" t="s">
        <v>31</v>
      </c>
      <c r="AU71" s="59" t="s">
        <v>11</v>
      </c>
      <c r="AV71" s="55" t="s">
        <v>11</v>
      </c>
      <c r="AW71" s="55" t="s">
        <v>4</v>
      </c>
      <c r="AX71" s="55" t="s">
        <v>10</v>
      </c>
      <c r="AY71" s="59" t="s">
        <v>26</v>
      </c>
    </row>
    <row r="72" spans="2:65" s="55" customFormat="1" ht="15" customHeight="1" x14ac:dyDescent="0.2">
      <c r="B72" s="54"/>
      <c r="D72" s="56" t="s">
        <v>31</v>
      </c>
      <c r="E72" s="59" t="s">
        <v>34</v>
      </c>
      <c r="F72" s="58" t="s">
        <v>95</v>
      </c>
      <c r="H72" s="59"/>
      <c r="L72" s="54"/>
      <c r="M72" s="60"/>
      <c r="T72" s="61"/>
      <c r="AT72" s="59" t="s">
        <v>31</v>
      </c>
      <c r="AU72" s="59" t="s">
        <v>11</v>
      </c>
      <c r="AV72" s="55" t="s">
        <v>11</v>
      </c>
      <c r="AW72" s="55" t="s">
        <v>4</v>
      </c>
      <c r="AX72" s="55" t="s">
        <v>10</v>
      </c>
      <c r="AY72" s="59" t="s">
        <v>26</v>
      </c>
    </row>
    <row r="73" spans="2:65" s="55" customFormat="1" ht="15" customHeight="1" x14ac:dyDescent="0.2">
      <c r="B73" s="54"/>
      <c r="D73" s="56" t="s">
        <v>31</v>
      </c>
      <c r="E73" s="59" t="s">
        <v>36</v>
      </c>
      <c r="F73" s="58" t="s">
        <v>96</v>
      </c>
      <c r="H73" s="59"/>
      <c r="L73" s="54"/>
      <c r="M73" s="60"/>
      <c r="T73" s="61"/>
      <c r="AT73" s="59" t="s">
        <v>31</v>
      </c>
      <c r="AU73" s="59" t="s">
        <v>11</v>
      </c>
      <c r="AV73" s="55" t="s">
        <v>11</v>
      </c>
      <c r="AW73" s="55" t="s">
        <v>4</v>
      </c>
      <c r="AX73" s="55" t="s">
        <v>10</v>
      </c>
      <c r="AY73" s="59" t="s">
        <v>26</v>
      </c>
    </row>
    <row r="74" spans="2:65" s="55" customFormat="1" ht="22.5" x14ac:dyDescent="0.2">
      <c r="B74" s="54"/>
      <c r="D74" s="56" t="s">
        <v>31</v>
      </c>
      <c r="E74" s="57" t="s">
        <v>37</v>
      </c>
      <c r="F74" s="57" t="s">
        <v>97</v>
      </c>
      <c r="H74" s="59"/>
      <c r="L74" s="54"/>
      <c r="M74" s="60"/>
      <c r="T74" s="61"/>
      <c r="AT74" s="59" t="s">
        <v>31</v>
      </c>
      <c r="AU74" s="59" t="s">
        <v>11</v>
      </c>
      <c r="AV74" s="55" t="s">
        <v>11</v>
      </c>
      <c r="AW74" s="55" t="s">
        <v>4</v>
      </c>
      <c r="AX74" s="55" t="s">
        <v>10</v>
      </c>
      <c r="AY74" s="59" t="s">
        <v>26</v>
      </c>
    </row>
    <row r="75" spans="2:65" ht="11.25" customHeight="1" x14ac:dyDescent="0.2">
      <c r="B75" s="62"/>
      <c r="K75" s="15"/>
    </row>
    <row r="76" spans="2:65" s="1" customFormat="1" ht="16.5" customHeight="1" x14ac:dyDescent="0.2">
      <c r="B76" s="5"/>
      <c r="C76" s="41" t="s">
        <v>48</v>
      </c>
      <c r="D76" s="42" t="s">
        <v>27</v>
      </c>
      <c r="E76" s="43"/>
      <c r="F76" s="44" t="s">
        <v>98</v>
      </c>
      <c r="G76" s="45" t="s">
        <v>28</v>
      </c>
      <c r="H76" s="46">
        <v>2</v>
      </c>
      <c r="I76" s="14"/>
      <c r="J76" s="47">
        <f>ROUND(I76*H76,2)</f>
        <v>0</v>
      </c>
      <c r="K76" s="44" t="s">
        <v>0</v>
      </c>
      <c r="L76" s="5"/>
      <c r="M76" s="48" t="s">
        <v>0</v>
      </c>
      <c r="N76" s="49" t="s">
        <v>6</v>
      </c>
      <c r="O76" s="50">
        <v>0</v>
      </c>
      <c r="P76" s="50">
        <f>O76*H76</f>
        <v>0</v>
      </c>
      <c r="Q76" s="50">
        <v>0</v>
      </c>
      <c r="R76" s="50">
        <f>Q76*H76</f>
        <v>0</v>
      </c>
      <c r="S76" s="50">
        <v>0</v>
      </c>
      <c r="T76" s="51">
        <f>S76*H76</f>
        <v>0</v>
      </c>
      <c r="AR76" s="52" t="s">
        <v>29</v>
      </c>
      <c r="AT76" s="52" t="s">
        <v>27</v>
      </c>
      <c r="AU76" s="52" t="s">
        <v>11</v>
      </c>
      <c r="AY76" s="2" t="s">
        <v>26</v>
      </c>
      <c r="BE76" s="53">
        <f>IF(N76="základní",J76,0)</f>
        <v>0</v>
      </c>
      <c r="BF76" s="53">
        <f>IF(N76="snížená",J76,0)</f>
        <v>0</v>
      </c>
      <c r="BG76" s="53">
        <f>IF(N76="zákl. přenesená",J76,0)</f>
        <v>0</v>
      </c>
      <c r="BH76" s="53">
        <f>IF(N76="sníž. přenesená",J76,0)</f>
        <v>0</v>
      </c>
      <c r="BI76" s="53">
        <f>IF(N76="nulová",J76,0)</f>
        <v>0</v>
      </c>
      <c r="BJ76" s="2" t="s">
        <v>11</v>
      </c>
      <c r="BK76" s="53">
        <f>ROUND(I76*H76,2)</f>
        <v>0</v>
      </c>
      <c r="BL76" s="2" t="s">
        <v>29</v>
      </c>
      <c r="BM76" s="52" t="s">
        <v>30</v>
      </c>
    </row>
    <row r="77" spans="2:65" s="55" customFormat="1" ht="22.5" x14ac:dyDescent="0.2">
      <c r="B77" s="54"/>
      <c r="D77" s="56" t="s">
        <v>31</v>
      </c>
      <c r="E77" s="57" t="s">
        <v>33</v>
      </c>
      <c r="F77" s="57" t="s">
        <v>99</v>
      </c>
      <c r="H77" s="59" t="s">
        <v>0</v>
      </c>
      <c r="L77" s="54"/>
      <c r="M77" s="60"/>
      <c r="T77" s="61"/>
      <c r="AT77" s="59" t="s">
        <v>31</v>
      </c>
      <c r="AU77" s="59" t="s">
        <v>11</v>
      </c>
      <c r="AV77" s="55" t="s">
        <v>11</v>
      </c>
      <c r="AW77" s="55" t="s">
        <v>4</v>
      </c>
      <c r="AX77" s="55" t="s">
        <v>10</v>
      </c>
      <c r="AY77" s="59" t="s">
        <v>26</v>
      </c>
    </row>
    <row r="78" spans="2:65" s="55" customFormat="1" ht="15" customHeight="1" x14ac:dyDescent="0.2">
      <c r="B78" s="54"/>
      <c r="D78" s="56" t="s">
        <v>31</v>
      </c>
      <c r="E78" s="59" t="s">
        <v>34</v>
      </c>
      <c r="F78" s="58" t="s">
        <v>38</v>
      </c>
      <c r="H78" s="59"/>
      <c r="L78" s="54"/>
      <c r="M78" s="60"/>
      <c r="T78" s="61"/>
      <c r="AT78" s="59" t="s">
        <v>31</v>
      </c>
      <c r="AU78" s="59" t="s">
        <v>11</v>
      </c>
      <c r="AV78" s="55" t="s">
        <v>11</v>
      </c>
      <c r="AW78" s="55" t="s">
        <v>4</v>
      </c>
      <c r="AX78" s="55" t="s">
        <v>10</v>
      </c>
      <c r="AY78" s="59" t="s">
        <v>26</v>
      </c>
    </row>
    <row r="79" spans="2:65" s="55" customFormat="1" ht="15" customHeight="1" x14ac:dyDescent="0.2">
      <c r="B79" s="54"/>
      <c r="D79" s="56" t="s">
        <v>31</v>
      </c>
      <c r="E79" s="59" t="s">
        <v>36</v>
      </c>
      <c r="F79" s="58" t="s">
        <v>38</v>
      </c>
      <c r="H79" s="59"/>
      <c r="L79" s="54"/>
      <c r="M79" s="60"/>
      <c r="T79" s="61"/>
      <c r="AT79" s="59" t="s">
        <v>31</v>
      </c>
      <c r="AU79" s="59" t="s">
        <v>11</v>
      </c>
      <c r="AV79" s="55" t="s">
        <v>11</v>
      </c>
      <c r="AW79" s="55" t="s">
        <v>4</v>
      </c>
      <c r="AX79" s="55" t="s">
        <v>10</v>
      </c>
      <c r="AY79" s="59" t="s">
        <v>26</v>
      </c>
    </row>
    <row r="80" spans="2:65" s="55" customFormat="1" ht="22.5" x14ac:dyDescent="0.2">
      <c r="B80" s="54"/>
      <c r="D80" s="56" t="s">
        <v>31</v>
      </c>
      <c r="E80" s="57" t="s">
        <v>115</v>
      </c>
      <c r="F80" s="57" t="s">
        <v>100</v>
      </c>
      <c r="H80" s="59"/>
      <c r="L80" s="54"/>
      <c r="M80" s="60"/>
      <c r="T80" s="61"/>
      <c r="AT80" s="59" t="s">
        <v>31</v>
      </c>
      <c r="AU80" s="59" t="s">
        <v>11</v>
      </c>
      <c r="AV80" s="55" t="s">
        <v>11</v>
      </c>
      <c r="AW80" s="55" t="s">
        <v>4</v>
      </c>
      <c r="AX80" s="55" t="s">
        <v>10</v>
      </c>
      <c r="AY80" s="59" t="s">
        <v>26</v>
      </c>
    </row>
    <row r="81" spans="2:65" x14ac:dyDescent="0.2">
      <c r="B81" s="16"/>
      <c r="C81" s="17"/>
      <c r="D81" s="17"/>
      <c r="E81" s="17"/>
      <c r="F81" s="17"/>
      <c r="G81" s="17"/>
      <c r="H81" s="17"/>
      <c r="I81" s="17"/>
      <c r="J81" s="17"/>
      <c r="K81" s="18"/>
    </row>
    <row r="84" spans="2:65" s="31" customFormat="1" ht="25.9" customHeight="1" x14ac:dyDescent="0.2">
      <c r="B84" s="63"/>
      <c r="C84" s="64"/>
      <c r="D84" s="65" t="s">
        <v>9</v>
      </c>
      <c r="E84" s="66" t="s">
        <v>48</v>
      </c>
      <c r="F84" s="67" t="s">
        <v>101</v>
      </c>
      <c r="G84" s="64"/>
      <c r="H84" s="64"/>
      <c r="I84" s="64"/>
      <c r="J84" s="68">
        <f>SUM(J85,J91,J98)</f>
        <v>0</v>
      </c>
      <c r="K84" s="69"/>
      <c r="L84" s="30"/>
      <c r="M84" s="36"/>
      <c r="P84" s="37">
        <f>P85</f>
        <v>0</v>
      </c>
      <c r="R84" s="37">
        <f>R85</f>
        <v>0</v>
      </c>
      <c r="T84" s="38">
        <f>T85</f>
        <v>0</v>
      </c>
      <c r="AR84" s="32" t="s">
        <v>11</v>
      </c>
      <c r="AT84" s="39" t="s">
        <v>9</v>
      </c>
      <c r="AU84" s="39" t="s">
        <v>10</v>
      </c>
      <c r="AY84" s="32" t="s">
        <v>26</v>
      </c>
      <c r="BK84" s="40">
        <f>BK85</f>
        <v>0</v>
      </c>
    </row>
    <row r="85" spans="2:65" s="1" customFormat="1" ht="24" x14ac:dyDescent="0.2">
      <c r="B85" s="5"/>
      <c r="C85" s="41" t="s">
        <v>52</v>
      </c>
      <c r="D85" s="42" t="s">
        <v>27</v>
      </c>
      <c r="E85" s="43"/>
      <c r="F85" s="44" t="s">
        <v>102</v>
      </c>
      <c r="G85" s="45" t="s">
        <v>28</v>
      </c>
      <c r="H85" s="46">
        <v>14</v>
      </c>
      <c r="I85" s="14"/>
      <c r="J85" s="47">
        <f>ROUND(I85*H85,2)</f>
        <v>0</v>
      </c>
      <c r="K85" s="44" t="s">
        <v>0</v>
      </c>
      <c r="L85" s="5"/>
      <c r="M85" s="48" t="s">
        <v>0</v>
      </c>
      <c r="N85" s="49" t="s">
        <v>6</v>
      </c>
      <c r="O85" s="50">
        <v>0</v>
      </c>
      <c r="P85" s="50">
        <f>O85*H85</f>
        <v>0</v>
      </c>
      <c r="Q85" s="50">
        <v>0</v>
      </c>
      <c r="R85" s="50">
        <f>Q85*H85</f>
        <v>0</v>
      </c>
      <c r="S85" s="50">
        <v>0</v>
      </c>
      <c r="T85" s="51">
        <f>S85*H85</f>
        <v>0</v>
      </c>
      <c r="AR85" s="52" t="s">
        <v>29</v>
      </c>
      <c r="AT85" s="52" t="s">
        <v>27</v>
      </c>
      <c r="AU85" s="52" t="s">
        <v>11</v>
      </c>
      <c r="AY85" s="2" t="s">
        <v>26</v>
      </c>
      <c r="BE85" s="53">
        <f>IF(N85="základní",J85,0)</f>
        <v>0</v>
      </c>
      <c r="BF85" s="53">
        <f>IF(N85="snížená",J85,0)</f>
        <v>0</v>
      </c>
      <c r="BG85" s="53">
        <f>IF(N85="zákl. přenesená",J85,0)</f>
        <v>0</v>
      </c>
      <c r="BH85" s="53">
        <f>IF(N85="sníž. přenesená",J85,0)</f>
        <v>0</v>
      </c>
      <c r="BI85" s="53">
        <f>IF(N85="nulová",J85,0)</f>
        <v>0</v>
      </c>
      <c r="BJ85" s="2" t="s">
        <v>11</v>
      </c>
      <c r="BK85" s="53">
        <f>ROUND(I85*H85,2)</f>
        <v>0</v>
      </c>
      <c r="BL85" s="2" t="s">
        <v>29</v>
      </c>
      <c r="BM85" s="52" t="s">
        <v>30</v>
      </c>
    </row>
    <row r="86" spans="2:65" s="55" customFormat="1" ht="22.5" x14ac:dyDescent="0.2">
      <c r="B86" s="54"/>
      <c r="D86" s="56" t="s">
        <v>31</v>
      </c>
      <c r="E86" s="57" t="s">
        <v>33</v>
      </c>
      <c r="F86" s="57" t="s">
        <v>103</v>
      </c>
      <c r="H86" s="59" t="s">
        <v>0</v>
      </c>
      <c r="L86" s="54"/>
      <c r="M86" s="60"/>
      <c r="T86" s="61"/>
      <c r="AT86" s="59" t="s">
        <v>31</v>
      </c>
      <c r="AU86" s="59" t="s">
        <v>11</v>
      </c>
      <c r="AV86" s="55" t="s">
        <v>11</v>
      </c>
      <c r="AW86" s="55" t="s">
        <v>4</v>
      </c>
      <c r="AX86" s="55" t="s">
        <v>10</v>
      </c>
      <c r="AY86" s="59" t="s">
        <v>26</v>
      </c>
    </row>
    <row r="87" spans="2:65" s="55" customFormat="1" ht="15" customHeight="1" x14ac:dyDescent="0.2">
      <c r="B87" s="54"/>
      <c r="D87" s="56" t="s">
        <v>31</v>
      </c>
      <c r="E87" s="59" t="s">
        <v>34</v>
      </c>
      <c r="F87" s="58" t="s">
        <v>104</v>
      </c>
      <c r="H87" s="59"/>
      <c r="L87" s="54"/>
      <c r="M87" s="60"/>
      <c r="T87" s="61"/>
      <c r="AT87" s="59" t="s">
        <v>31</v>
      </c>
      <c r="AU87" s="59" t="s">
        <v>11</v>
      </c>
      <c r="AV87" s="55" t="s">
        <v>11</v>
      </c>
      <c r="AW87" s="55" t="s">
        <v>4</v>
      </c>
      <c r="AX87" s="55" t="s">
        <v>10</v>
      </c>
      <c r="AY87" s="59" t="s">
        <v>26</v>
      </c>
    </row>
    <row r="88" spans="2:65" s="55" customFormat="1" ht="15" customHeight="1" x14ac:dyDescent="0.2">
      <c r="B88" s="54"/>
      <c r="D88" s="56" t="s">
        <v>31</v>
      </c>
      <c r="E88" s="59" t="s">
        <v>36</v>
      </c>
      <c r="F88" s="58" t="s">
        <v>50</v>
      </c>
      <c r="H88" s="59"/>
      <c r="L88" s="54"/>
      <c r="M88" s="60"/>
      <c r="T88" s="61"/>
      <c r="AT88" s="59" t="s">
        <v>31</v>
      </c>
      <c r="AU88" s="59" t="s">
        <v>11</v>
      </c>
      <c r="AV88" s="55" t="s">
        <v>11</v>
      </c>
      <c r="AW88" s="55" t="s">
        <v>4</v>
      </c>
      <c r="AX88" s="55" t="s">
        <v>10</v>
      </c>
      <c r="AY88" s="59" t="s">
        <v>26</v>
      </c>
    </row>
    <row r="89" spans="2:65" s="55" customFormat="1" ht="22.5" x14ac:dyDescent="0.2">
      <c r="B89" s="54"/>
      <c r="D89" s="56" t="s">
        <v>31</v>
      </c>
      <c r="E89" s="57" t="s">
        <v>115</v>
      </c>
      <c r="F89" s="57" t="s">
        <v>105</v>
      </c>
      <c r="H89" s="59"/>
      <c r="L89" s="54"/>
      <c r="M89" s="60"/>
      <c r="T89" s="61"/>
      <c r="AT89" s="59" t="s">
        <v>31</v>
      </c>
      <c r="AU89" s="59" t="s">
        <v>11</v>
      </c>
      <c r="AV89" s="55" t="s">
        <v>11</v>
      </c>
      <c r="AW89" s="55" t="s">
        <v>4</v>
      </c>
      <c r="AX89" s="55" t="s">
        <v>10</v>
      </c>
      <c r="AY89" s="59" t="s">
        <v>26</v>
      </c>
    </row>
    <row r="90" spans="2:65" x14ac:dyDescent="0.2">
      <c r="B90" s="62"/>
      <c r="K90" s="15"/>
    </row>
    <row r="91" spans="2:65" s="1" customFormat="1" ht="12" x14ac:dyDescent="0.2">
      <c r="B91" s="5"/>
      <c r="C91" s="41" t="s">
        <v>54</v>
      </c>
      <c r="D91" s="42" t="s">
        <v>27</v>
      </c>
      <c r="E91" s="43"/>
      <c r="F91" s="44" t="s">
        <v>106</v>
      </c>
      <c r="G91" s="45" t="s">
        <v>28</v>
      </c>
      <c r="H91" s="46">
        <v>10</v>
      </c>
      <c r="I91" s="14"/>
      <c r="J91" s="47">
        <f>ROUND(I91*H91,2)</f>
        <v>0</v>
      </c>
      <c r="K91" s="44" t="s">
        <v>0</v>
      </c>
      <c r="L91" s="5"/>
      <c r="M91" s="48" t="s">
        <v>0</v>
      </c>
      <c r="N91" s="49" t="s">
        <v>6</v>
      </c>
      <c r="O91" s="50">
        <v>0</v>
      </c>
      <c r="P91" s="50">
        <f>O91*H91</f>
        <v>0</v>
      </c>
      <c r="Q91" s="50">
        <v>0</v>
      </c>
      <c r="R91" s="50">
        <f>Q91*H91</f>
        <v>0</v>
      </c>
      <c r="S91" s="50">
        <v>0</v>
      </c>
      <c r="T91" s="51">
        <f>S91*H91</f>
        <v>0</v>
      </c>
      <c r="AR91" s="52" t="s">
        <v>29</v>
      </c>
      <c r="AT91" s="52" t="s">
        <v>27</v>
      </c>
      <c r="AU91" s="52" t="s">
        <v>11</v>
      </c>
      <c r="AY91" s="2" t="s">
        <v>26</v>
      </c>
      <c r="BE91" s="53">
        <f>IF(N91="základní",J91,0)</f>
        <v>0</v>
      </c>
      <c r="BF91" s="53">
        <f>IF(N91="snížená",J91,0)</f>
        <v>0</v>
      </c>
      <c r="BG91" s="53">
        <f>IF(N91="zákl. přenesená",J91,0)</f>
        <v>0</v>
      </c>
      <c r="BH91" s="53">
        <f>IF(N91="sníž. přenesená",J91,0)</f>
        <v>0</v>
      </c>
      <c r="BI91" s="53">
        <f>IF(N91="nulová",J91,0)</f>
        <v>0</v>
      </c>
      <c r="BJ91" s="2" t="s">
        <v>11</v>
      </c>
      <c r="BK91" s="53">
        <f>ROUND(I91*H91,2)</f>
        <v>0</v>
      </c>
      <c r="BL91" s="2" t="s">
        <v>29</v>
      </c>
      <c r="BM91" s="52" t="s">
        <v>30</v>
      </c>
    </row>
    <row r="92" spans="2:65" s="55" customFormat="1" ht="22.5" x14ac:dyDescent="0.2">
      <c r="B92" s="54"/>
      <c r="D92" s="56" t="s">
        <v>31</v>
      </c>
      <c r="E92" s="57" t="s">
        <v>33</v>
      </c>
      <c r="F92" s="57" t="s">
        <v>107</v>
      </c>
      <c r="H92" s="59" t="s">
        <v>0</v>
      </c>
      <c r="L92" s="54"/>
      <c r="M92" s="60"/>
      <c r="T92" s="61"/>
      <c r="AT92" s="59" t="s">
        <v>31</v>
      </c>
      <c r="AU92" s="59" t="s">
        <v>11</v>
      </c>
      <c r="AV92" s="55" t="s">
        <v>11</v>
      </c>
      <c r="AW92" s="55" t="s">
        <v>4</v>
      </c>
      <c r="AX92" s="55" t="s">
        <v>10</v>
      </c>
      <c r="AY92" s="59" t="s">
        <v>26</v>
      </c>
    </row>
    <row r="93" spans="2:65" s="55" customFormat="1" ht="15" customHeight="1" x14ac:dyDescent="0.2">
      <c r="B93" s="54"/>
      <c r="D93" s="56" t="s">
        <v>31</v>
      </c>
      <c r="E93" s="59" t="s">
        <v>108</v>
      </c>
      <c r="F93" s="58" t="s">
        <v>109</v>
      </c>
      <c r="H93" s="59"/>
      <c r="L93" s="54"/>
      <c r="M93" s="60"/>
      <c r="T93" s="61"/>
      <c r="AT93" s="59" t="s">
        <v>31</v>
      </c>
      <c r="AU93" s="59" t="s">
        <v>11</v>
      </c>
      <c r="AV93" s="55" t="s">
        <v>11</v>
      </c>
      <c r="AW93" s="55" t="s">
        <v>4</v>
      </c>
      <c r="AX93" s="55" t="s">
        <v>10</v>
      </c>
      <c r="AY93" s="59" t="s">
        <v>26</v>
      </c>
    </row>
    <row r="94" spans="2:65" s="55" customFormat="1" ht="15" customHeight="1" x14ac:dyDescent="0.2">
      <c r="B94" s="54"/>
      <c r="D94" s="56" t="s">
        <v>31</v>
      </c>
      <c r="E94" s="59" t="s">
        <v>110</v>
      </c>
      <c r="F94" s="58" t="s">
        <v>111</v>
      </c>
      <c r="H94" s="59"/>
      <c r="L94" s="54"/>
      <c r="M94" s="60"/>
      <c r="T94" s="61"/>
      <c r="AT94" s="59" t="s">
        <v>31</v>
      </c>
      <c r="AU94" s="59" t="s">
        <v>11</v>
      </c>
      <c r="AV94" s="55" t="s">
        <v>11</v>
      </c>
      <c r="AW94" s="55" t="s">
        <v>4</v>
      </c>
      <c r="AX94" s="55" t="s">
        <v>10</v>
      </c>
      <c r="AY94" s="59" t="s">
        <v>26</v>
      </c>
    </row>
    <row r="95" spans="2:65" s="55" customFormat="1" ht="15" customHeight="1" x14ac:dyDescent="0.2">
      <c r="B95" s="54"/>
      <c r="D95" s="56" t="s">
        <v>31</v>
      </c>
      <c r="E95" s="59" t="s">
        <v>36</v>
      </c>
      <c r="F95" s="58" t="s">
        <v>112</v>
      </c>
      <c r="H95" s="59"/>
      <c r="L95" s="54"/>
      <c r="M95" s="60"/>
      <c r="T95" s="61"/>
      <c r="AT95" s="59" t="s">
        <v>31</v>
      </c>
      <c r="AU95" s="59" t="s">
        <v>11</v>
      </c>
      <c r="AV95" s="55" t="s">
        <v>11</v>
      </c>
      <c r="AW95" s="55" t="s">
        <v>4</v>
      </c>
      <c r="AX95" s="55" t="s">
        <v>10</v>
      </c>
      <c r="AY95" s="59" t="s">
        <v>26</v>
      </c>
    </row>
    <row r="96" spans="2:65" s="55" customFormat="1" x14ac:dyDescent="0.2">
      <c r="B96" s="54"/>
      <c r="D96" s="56" t="s">
        <v>31</v>
      </c>
      <c r="E96" s="57" t="s">
        <v>114</v>
      </c>
      <c r="F96" s="57" t="s">
        <v>113</v>
      </c>
      <c r="H96" s="59"/>
      <c r="L96" s="54"/>
      <c r="M96" s="60"/>
      <c r="T96" s="61"/>
      <c r="AT96" s="59" t="s">
        <v>31</v>
      </c>
      <c r="AU96" s="59" t="s">
        <v>11</v>
      </c>
      <c r="AV96" s="55" t="s">
        <v>11</v>
      </c>
      <c r="AW96" s="55" t="s">
        <v>4</v>
      </c>
      <c r="AX96" s="55" t="s">
        <v>10</v>
      </c>
      <c r="AY96" s="59" t="s">
        <v>26</v>
      </c>
    </row>
    <row r="97" spans="2:65" x14ac:dyDescent="0.2">
      <c r="B97" s="62"/>
      <c r="K97" s="15"/>
    </row>
    <row r="98" spans="2:65" s="1" customFormat="1" ht="12" x14ac:dyDescent="0.2">
      <c r="B98" s="5"/>
      <c r="C98" s="41" t="s">
        <v>56</v>
      </c>
      <c r="D98" s="42" t="s">
        <v>27</v>
      </c>
      <c r="E98" s="43"/>
      <c r="F98" s="44" t="s">
        <v>116</v>
      </c>
      <c r="G98" s="45" t="s">
        <v>28</v>
      </c>
      <c r="H98" s="46">
        <v>10</v>
      </c>
      <c r="I98" s="14"/>
      <c r="J98" s="47">
        <f>ROUND(I98*H98,2)</f>
        <v>0</v>
      </c>
      <c r="K98" s="44" t="s">
        <v>0</v>
      </c>
      <c r="L98" s="5"/>
      <c r="M98" s="48" t="s">
        <v>0</v>
      </c>
      <c r="N98" s="49" t="s">
        <v>6</v>
      </c>
      <c r="O98" s="50">
        <v>0</v>
      </c>
      <c r="P98" s="50">
        <f>O98*H98</f>
        <v>0</v>
      </c>
      <c r="Q98" s="50">
        <v>0</v>
      </c>
      <c r="R98" s="50">
        <f>Q98*H98</f>
        <v>0</v>
      </c>
      <c r="S98" s="50">
        <v>0</v>
      </c>
      <c r="T98" s="51">
        <f>S98*H98</f>
        <v>0</v>
      </c>
      <c r="AR98" s="52" t="s">
        <v>29</v>
      </c>
      <c r="AT98" s="52" t="s">
        <v>27</v>
      </c>
      <c r="AU98" s="52" t="s">
        <v>11</v>
      </c>
      <c r="AY98" s="2" t="s">
        <v>26</v>
      </c>
      <c r="BE98" s="53">
        <f>IF(N98="základní",J98,0)</f>
        <v>0</v>
      </c>
      <c r="BF98" s="53">
        <f>IF(N98="snížená",J98,0)</f>
        <v>0</v>
      </c>
      <c r="BG98" s="53">
        <f>IF(N98="zákl. přenesená",J98,0)</f>
        <v>0</v>
      </c>
      <c r="BH98" s="53">
        <f>IF(N98="sníž. přenesená",J98,0)</f>
        <v>0</v>
      </c>
      <c r="BI98" s="53">
        <f>IF(N98="nulová",J98,0)</f>
        <v>0</v>
      </c>
      <c r="BJ98" s="2" t="s">
        <v>11</v>
      </c>
      <c r="BK98" s="53">
        <f>ROUND(I98*H98,2)</f>
        <v>0</v>
      </c>
      <c r="BL98" s="2" t="s">
        <v>29</v>
      </c>
      <c r="BM98" s="52" t="s">
        <v>30</v>
      </c>
    </row>
    <row r="99" spans="2:65" s="55" customFormat="1" ht="22.5" x14ac:dyDescent="0.2">
      <c r="B99" s="54"/>
      <c r="D99" s="56" t="s">
        <v>31</v>
      </c>
      <c r="E99" s="57" t="s">
        <v>118</v>
      </c>
      <c r="F99" s="57" t="s">
        <v>117</v>
      </c>
      <c r="H99" s="59" t="s">
        <v>0</v>
      </c>
      <c r="L99" s="54"/>
      <c r="M99" s="60"/>
      <c r="T99" s="61"/>
      <c r="AT99" s="59" t="s">
        <v>31</v>
      </c>
      <c r="AU99" s="59" t="s">
        <v>11</v>
      </c>
      <c r="AV99" s="55" t="s">
        <v>11</v>
      </c>
      <c r="AW99" s="55" t="s">
        <v>4</v>
      </c>
      <c r="AX99" s="55" t="s">
        <v>10</v>
      </c>
      <c r="AY99" s="59" t="s">
        <v>26</v>
      </c>
    </row>
    <row r="100" spans="2:65" s="55" customFormat="1" ht="22.5" x14ac:dyDescent="0.2">
      <c r="B100" s="54"/>
      <c r="D100" s="56" t="s">
        <v>31</v>
      </c>
      <c r="E100" s="57" t="s">
        <v>119</v>
      </c>
      <c r="F100" s="57" t="s">
        <v>120</v>
      </c>
      <c r="H100" s="59" t="s">
        <v>0</v>
      </c>
      <c r="L100" s="54"/>
      <c r="M100" s="60"/>
      <c r="T100" s="61"/>
      <c r="AT100" s="59" t="s">
        <v>31</v>
      </c>
      <c r="AU100" s="59" t="s">
        <v>11</v>
      </c>
      <c r="AV100" s="55" t="s">
        <v>11</v>
      </c>
      <c r="AW100" s="55" t="s">
        <v>4</v>
      </c>
      <c r="AX100" s="55" t="s">
        <v>10</v>
      </c>
      <c r="AY100" s="59" t="s">
        <v>26</v>
      </c>
    </row>
    <row r="101" spans="2:65" s="55" customFormat="1" ht="15" customHeight="1" x14ac:dyDescent="0.2">
      <c r="B101" s="54"/>
      <c r="D101" s="56" t="s">
        <v>31</v>
      </c>
      <c r="E101" s="59" t="s">
        <v>108</v>
      </c>
      <c r="F101" s="58" t="s">
        <v>109</v>
      </c>
      <c r="H101" s="59"/>
      <c r="L101" s="54"/>
      <c r="M101" s="60"/>
      <c r="T101" s="61"/>
      <c r="AT101" s="59" t="s">
        <v>31</v>
      </c>
      <c r="AU101" s="59" t="s">
        <v>11</v>
      </c>
      <c r="AV101" s="55" t="s">
        <v>11</v>
      </c>
      <c r="AW101" s="55" t="s">
        <v>4</v>
      </c>
      <c r="AX101" s="55" t="s">
        <v>10</v>
      </c>
      <c r="AY101" s="59" t="s">
        <v>26</v>
      </c>
    </row>
    <row r="102" spans="2:65" s="55" customFormat="1" ht="15" customHeight="1" x14ac:dyDescent="0.2">
      <c r="B102" s="54"/>
      <c r="D102" s="56" t="s">
        <v>31</v>
      </c>
      <c r="E102" s="59" t="s">
        <v>121</v>
      </c>
      <c r="F102" s="58" t="s">
        <v>122</v>
      </c>
      <c r="H102" s="59"/>
      <c r="L102" s="54"/>
      <c r="M102" s="60"/>
      <c r="T102" s="61"/>
      <c r="AT102" s="59" t="s">
        <v>31</v>
      </c>
      <c r="AU102" s="59" t="s">
        <v>11</v>
      </c>
      <c r="AV102" s="55" t="s">
        <v>11</v>
      </c>
      <c r="AW102" s="55" t="s">
        <v>4</v>
      </c>
      <c r="AX102" s="55" t="s">
        <v>10</v>
      </c>
      <c r="AY102" s="59" t="s">
        <v>26</v>
      </c>
    </row>
    <row r="103" spans="2:65" s="55" customFormat="1" ht="15" customHeight="1" x14ac:dyDescent="0.2">
      <c r="B103" s="54"/>
      <c r="D103" s="56" t="s">
        <v>31</v>
      </c>
      <c r="E103" s="59" t="s">
        <v>123</v>
      </c>
      <c r="F103" s="58" t="s">
        <v>124</v>
      </c>
      <c r="H103" s="59"/>
      <c r="L103" s="54"/>
      <c r="M103" s="60"/>
      <c r="T103" s="61"/>
      <c r="AT103" s="59" t="s">
        <v>31</v>
      </c>
      <c r="AU103" s="59" t="s">
        <v>11</v>
      </c>
      <c r="AV103" s="55" t="s">
        <v>11</v>
      </c>
      <c r="AW103" s="55" t="s">
        <v>4</v>
      </c>
      <c r="AX103" s="55" t="s">
        <v>10</v>
      </c>
      <c r="AY103" s="59" t="s">
        <v>26</v>
      </c>
    </row>
    <row r="104" spans="2:65" s="55" customFormat="1" ht="22.5" x14ac:dyDescent="0.2">
      <c r="B104" s="54"/>
      <c r="D104" s="56" t="s">
        <v>31</v>
      </c>
      <c r="E104" s="57" t="s">
        <v>114</v>
      </c>
      <c r="F104" s="57" t="s">
        <v>125</v>
      </c>
      <c r="H104" s="59"/>
      <c r="L104" s="54"/>
      <c r="M104" s="60"/>
      <c r="T104" s="61"/>
      <c r="AT104" s="59" t="s">
        <v>31</v>
      </c>
      <c r="AU104" s="59" t="s">
        <v>11</v>
      </c>
      <c r="AV104" s="55" t="s">
        <v>11</v>
      </c>
      <c r="AW104" s="55" t="s">
        <v>4</v>
      </c>
      <c r="AX104" s="55" t="s">
        <v>10</v>
      </c>
      <c r="AY104" s="59" t="s">
        <v>26</v>
      </c>
    </row>
    <row r="105" spans="2:65" x14ac:dyDescent="0.2">
      <c r="B105" s="16"/>
      <c r="C105" s="17"/>
      <c r="D105" s="17"/>
      <c r="E105" s="17"/>
      <c r="F105" s="17"/>
      <c r="G105" s="17"/>
      <c r="H105" s="17"/>
      <c r="I105" s="17"/>
      <c r="J105" s="17"/>
      <c r="K105" s="18"/>
    </row>
    <row r="108" spans="2:65" s="31" customFormat="1" ht="25.9" customHeight="1" x14ac:dyDescent="0.2">
      <c r="B108" s="63"/>
      <c r="C108" s="64"/>
      <c r="D108" s="65" t="s">
        <v>9</v>
      </c>
      <c r="E108" s="66" t="s">
        <v>49</v>
      </c>
      <c r="F108" s="67" t="s">
        <v>43</v>
      </c>
      <c r="G108" s="64"/>
      <c r="H108" s="64"/>
      <c r="I108" s="64"/>
      <c r="J108" s="68">
        <f>SUM(J109,J115)</f>
        <v>0</v>
      </c>
      <c r="K108" s="69"/>
      <c r="L108" s="30"/>
      <c r="M108" s="36"/>
      <c r="P108" s="37">
        <f>P109</f>
        <v>0</v>
      </c>
      <c r="R108" s="37">
        <f>R109</f>
        <v>0</v>
      </c>
      <c r="T108" s="38">
        <f>T109</f>
        <v>0</v>
      </c>
      <c r="AR108" s="32" t="s">
        <v>11</v>
      </c>
      <c r="AT108" s="39" t="s">
        <v>9</v>
      </c>
      <c r="AU108" s="39" t="s">
        <v>10</v>
      </c>
      <c r="AY108" s="32" t="s">
        <v>26</v>
      </c>
      <c r="BK108" s="40">
        <f>BK109</f>
        <v>0</v>
      </c>
    </row>
    <row r="109" spans="2:65" s="1" customFormat="1" ht="12" x14ac:dyDescent="0.2">
      <c r="B109" s="5"/>
      <c r="C109" s="41" t="s">
        <v>126</v>
      </c>
      <c r="D109" s="42" t="s">
        <v>27</v>
      </c>
      <c r="E109" s="43"/>
      <c r="F109" s="44" t="s">
        <v>127</v>
      </c>
      <c r="G109" s="45" t="s">
        <v>28</v>
      </c>
      <c r="H109" s="46">
        <v>4</v>
      </c>
      <c r="I109" s="14"/>
      <c r="J109" s="47">
        <f>ROUND(I109*H109,2)</f>
        <v>0</v>
      </c>
      <c r="K109" s="44" t="s">
        <v>0</v>
      </c>
      <c r="L109" s="5"/>
      <c r="M109" s="48" t="s">
        <v>0</v>
      </c>
      <c r="N109" s="49" t="s">
        <v>6</v>
      </c>
      <c r="O109" s="50">
        <v>0</v>
      </c>
      <c r="P109" s="50">
        <f>O109*H109</f>
        <v>0</v>
      </c>
      <c r="Q109" s="50">
        <v>0</v>
      </c>
      <c r="R109" s="50">
        <f>Q109*H109</f>
        <v>0</v>
      </c>
      <c r="S109" s="50">
        <v>0</v>
      </c>
      <c r="T109" s="51">
        <f>S109*H109</f>
        <v>0</v>
      </c>
      <c r="AR109" s="52" t="s">
        <v>29</v>
      </c>
      <c r="AT109" s="52" t="s">
        <v>27</v>
      </c>
      <c r="AU109" s="52" t="s">
        <v>11</v>
      </c>
      <c r="AY109" s="2" t="s">
        <v>26</v>
      </c>
      <c r="BE109" s="53">
        <f>IF(N109="základní",J109,0)</f>
        <v>0</v>
      </c>
      <c r="BF109" s="53">
        <f>IF(N109="snížená",J109,0)</f>
        <v>0</v>
      </c>
      <c r="BG109" s="53">
        <f>IF(N109="zákl. přenesená",J109,0)</f>
        <v>0</v>
      </c>
      <c r="BH109" s="53">
        <f>IF(N109="sníž. přenesená",J109,0)</f>
        <v>0</v>
      </c>
      <c r="BI109" s="53">
        <f>IF(N109="nulová",J109,0)</f>
        <v>0</v>
      </c>
      <c r="BJ109" s="2" t="s">
        <v>11</v>
      </c>
      <c r="BK109" s="53">
        <f>ROUND(I109*H109,2)</f>
        <v>0</v>
      </c>
      <c r="BL109" s="2" t="s">
        <v>29</v>
      </c>
      <c r="BM109" s="52" t="s">
        <v>30</v>
      </c>
    </row>
    <row r="110" spans="2:65" s="55" customFormat="1" ht="112.5" x14ac:dyDescent="0.2">
      <c r="B110" s="54"/>
      <c r="D110" s="56" t="s">
        <v>31</v>
      </c>
      <c r="E110" s="57" t="s">
        <v>33</v>
      </c>
      <c r="F110" s="57" t="s">
        <v>128</v>
      </c>
      <c r="H110" s="59" t="s">
        <v>0</v>
      </c>
      <c r="L110" s="54"/>
      <c r="M110" s="60"/>
      <c r="T110" s="61"/>
      <c r="AT110" s="59" t="s">
        <v>31</v>
      </c>
      <c r="AU110" s="59" t="s">
        <v>11</v>
      </c>
      <c r="AV110" s="55" t="s">
        <v>11</v>
      </c>
      <c r="AW110" s="55" t="s">
        <v>4</v>
      </c>
      <c r="AX110" s="55" t="s">
        <v>10</v>
      </c>
      <c r="AY110" s="59" t="s">
        <v>26</v>
      </c>
    </row>
    <row r="111" spans="2:65" s="55" customFormat="1" ht="22.5" x14ac:dyDescent="0.2">
      <c r="B111" s="54"/>
      <c r="D111" s="56" t="s">
        <v>31</v>
      </c>
      <c r="E111" s="71" t="s">
        <v>34</v>
      </c>
      <c r="F111" s="58" t="s">
        <v>129</v>
      </c>
      <c r="H111" s="59"/>
      <c r="L111" s="54"/>
      <c r="M111" s="60"/>
      <c r="T111" s="61"/>
      <c r="AT111" s="59" t="s">
        <v>31</v>
      </c>
      <c r="AU111" s="59" t="s">
        <v>11</v>
      </c>
      <c r="AV111" s="55" t="s">
        <v>11</v>
      </c>
      <c r="AW111" s="55" t="s">
        <v>4</v>
      </c>
      <c r="AX111" s="55" t="s">
        <v>10</v>
      </c>
      <c r="AY111" s="59" t="s">
        <v>26</v>
      </c>
    </row>
    <row r="112" spans="2:65" s="55" customFormat="1" ht="15" customHeight="1" x14ac:dyDescent="0.2">
      <c r="B112" s="54"/>
      <c r="D112" s="56" t="s">
        <v>31</v>
      </c>
      <c r="E112" s="59" t="s">
        <v>36</v>
      </c>
      <c r="F112" s="58" t="s">
        <v>130</v>
      </c>
      <c r="H112" s="59"/>
      <c r="L112" s="54"/>
      <c r="M112" s="60"/>
      <c r="T112" s="61"/>
      <c r="AT112" s="59" t="s">
        <v>31</v>
      </c>
      <c r="AU112" s="59" t="s">
        <v>11</v>
      </c>
      <c r="AV112" s="55" t="s">
        <v>11</v>
      </c>
      <c r="AW112" s="55" t="s">
        <v>4</v>
      </c>
      <c r="AX112" s="55" t="s">
        <v>10</v>
      </c>
      <c r="AY112" s="59" t="s">
        <v>26</v>
      </c>
    </row>
    <row r="113" spans="2:65" s="55" customFormat="1" x14ac:dyDescent="0.2">
      <c r="B113" s="54"/>
      <c r="D113" s="56" t="s">
        <v>31</v>
      </c>
      <c r="E113" s="57" t="s">
        <v>115</v>
      </c>
      <c r="F113" s="57"/>
      <c r="H113" s="59"/>
      <c r="L113" s="54"/>
      <c r="M113" s="60"/>
      <c r="T113" s="61"/>
      <c r="AT113" s="59" t="s">
        <v>31</v>
      </c>
      <c r="AU113" s="59" t="s">
        <v>11</v>
      </c>
      <c r="AV113" s="55" t="s">
        <v>11</v>
      </c>
      <c r="AW113" s="55" t="s">
        <v>4</v>
      </c>
      <c r="AX113" s="55" t="s">
        <v>10</v>
      </c>
      <c r="AY113" s="59" t="s">
        <v>26</v>
      </c>
    </row>
    <row r="114" spans="2:65" x14ac:dyDescent="0.2">
      <c r="B114" s="62"/>
      <c r="K114" s="15"/>
    </row>
    <row r="115" spans="2:65" s="1" customFormat="1" ht="12" x14ac:dyDescent="0.2">
      <c r="B115" s="5"/>
      <c r="C115" s="41" t="s">
        <v>131</v>
      </c>
      <c r="D115" s="42" t="s">
        <v>27</v>
      </c>
      <c r="E115" s="43"/>
      <c r="F115" s="44" t="s">
        <v>132</v>
      </c>
      <c r="G115" s="45" t="s">
        <v>28</v>
      </c>
      <c r="H115" s="46">
        <v>12</v>
      </c>
      <c r="I115" s="14"/>
      <c r="J115" s="47">
        <f>ROUND(I115*H115,2)</f>
        <v>0</v>
      </c>
      <c r="K115" s="44" t="s">
        <v>0</v>
      </c>
      <c r="L115" s="5"/>
      <c r="M115" s="48" t="s">
        <v>0</v>
      </c>
      <c r="N115" s="49" t="s">
        <v>6</v>
      </c>
      <c r="O115" s="50">
        <v>0</v>
      </c>
      <c r="P115" s="50">
        <f>O115*H115</f>
        <v>0</v>
      </c>
      <c r="Q115" s="50">
        <v>0</v>
      </c>
      <c r="R115" s="50">
        <f>Q115*H115</f>
        <v>0</v>
      </c>
      <c r="S115" s="50">
        <v>0</v>
      </c>
      <c r="T115" s="51">
        <f>S115*H115</f>
        <v>0</v>
      </c>
      <c r="AR115" s="52" t="s">
        <v>29</v>
      </c>
      <c r="AT115" s="52" t="s">
        <v>27</v>
      </c>
      <c r="AU115" s="52" t="s">
        <v>11</v>
      </c>
      <c r="AY115" s="2" t="s">
        <v>26</v>
      </c>
      <c r="BE115" s="53">
        <f>IF(N115="základní",J115,0)</f>
        <v>0</v>
      </c>
      <c r="BF115" s="53">
        <f>IF(N115="snížená",J115,0)</f>
        <v>0</v>
      </c>
      <c r="BG115" s="53">
        <f>IF(N115="zákl. přenesená",J115,0)</f>
        <v>0</v>
      </c>
      <c r="BH115" s="53">
        <f>IF(N115="sníž. přenesená",J115,0)</f>
        <v>0</v>
      </c>
      <c r="BI115" s="53">
        <f>IF(N115="nulová",J115,0)</f>
        <v>0</v>
      </c>
      <c r="BJ115" s="2" t="s">
        <v>11</v>
      </c>
      <c r="BK115" s="53">
        <f>ROUND(I115*H115,2)</f>
        <v>0</v>
      </c>
      <c r="BL115" s="2" t="s">
        <v>29</v>
      </c>
      <c r="BM115" s="52" t="s">
        <v>30</v>
      </c>
    </row>
    <row r="116" spans="2:65" s="55" customFormat="1" ht="78.75" x14ac:dyDescent="0.2">
      <c r="B116" s="54"/>
      <c r="D116" s="56" t="s">
        <v>31</v>
      </c>
      <c r="E116" s="57" t="s">
        <v>33</v>
      </c>
      <c r="F116" s="57" t="s">
        <v>133</v>
      </c>
      <c r="H116" s="59" t="s">
        <v>0</v>
      </c>
      <c r="L116" s="54"/>
      <c r="M116" s="60"/>
      <c r="T116" s="61"/>
      <c r="AT116" s="59" t="s">
        <v>31</v>
      </c>
      <c r="AU116" s="59" t="s">
        <v>11</v>
      </c>
      <c r="AV116" s="55" t="s">
        <v>11</v>
      </c>
      <c r="AW116" s="55" t="s">
        <v>4</v>
      </c>
      <c r="AX116" s="55" t="s">
        <v>10</v>
      </c>
      <c r="AY116" s="59" t="s">
        <v>26</v>
      </c>
    </row>
    <row r="117" spans="2:65" s="55" customFormat="1" x14ac:dyDescent="0.2">
      <c r="B117" s="54"/>
      <c r="D117" s="56" t="s">
        <v>31</v>
      </c>
      <c r="E117" s="71" t="s">
        <v>34</v>
      </c>
      <c r="F117" s="58" t="s">
        <v>134</v>
      </c>
      <c r="H117" s="59"/>
      <c r="L117" s="54"/>
      <c r="M117" s="60"/>
      <c r="T117" s="61"/>
      <c r="AT117" s="59" t="s">
        <v>31</v>
      </c>
      <c r="AU117" s="59" t="s">
        <v>11</v>
      </c>
      <c r="AV117" s="55" t="s">
        <v>11</v>
      </c>
      <c r="AW117" s="55" t="s">
        <v>4</v>
      </c>
      <c r="AX117" s="55" t="s">
        <v>10</v>
      </c>
      <c r="AY117" s="59" t="s">
        <v>26</v>
      </c>
    </row>
    <row r="118" spans="2:65" s="55" customFormat="1" ht="15" customHeight="1" x14ac:dyDescent="0.2">
      <c r="B118" s="54"/>
      <c r="D118" s="56" t="s">
        <v>31</v>
      </c>
      <c r="E118" s="59" t="s">
        <v>36</v>
      </c>
      <c r="F118" s="58" t="s">
        <v>135</v>
      </c>
      <c r="H118" s="59"/>
      <c r="L118" s="54"/>
      <c r="M118" s="60"/>
      <c r="T118" s="61"/>
      <c r="AT118" s="59" t="s">
        <v>31</v>
      </c>
      <c r="AU118" s="59" t="s">
        <v>11</v>
      </c>
      <c r="AV118" s="55" t="s">
        <v>11</v>
      </c>
      <c r="AW118" s="55" t="s">
        <v>4</v>
      </c>
      <c r="AX118" s="55" t="s">
        <v>10</v>
      </c>
      <c r="AY118" s="59" t="s">
        <v>26</v>
      </c>
    </row>
    <row r="119" spans="2:65" s="55" customFormat="1" ht="67.5" x14ac:dyDescent="0.2">
      <c r="B119" s="54"/>
      <c r="D119" s="56" t="s">
        <v>31</v>
      </c>
      <c r="E119" s="57" t="s">
        <v>115</v>
      </c>
      <c r="F119" s="57" t="s">
        <v>136</v>
      </c>
      <c r="H119" s="59"/>
      <c r="L119" s="54"/>
      <c r="M119" s="60"/>
      <c r="T119" s="61"/>
      <c r="AT119" s="59" t="s">
        <v>31</v>
      </c>
      <c r="AU119" s="59" t="s">
        <v>11</v>
      </c>
      <c r="AV119" s="55" t="s">
        <v>11</v>
      </c>
      <c r="AW119" s="55" t="s">
        <v>4</v>
      </c>
      <c r="AX119" s="55" t="s">
        <v>10</v>
      </c>
      <c r="AY119" s="59" t="s">
        <v>26</v>
      </c>
    </row>
    <row r="120" spans="2:65" x14ac:dyDescent="0.2">
      <c r="B120" s="16"/>
      <c r="C120" s="17"/>
      <c r="D120" s="17"/>
      <c r="E120" s="17"/>
      <c r="F120" s="17"/>
      <c r="G120" s="17"/>
      <c r="H120" s="17"/>
      <c r="I120" s="17"/>
      <c r="J120" s="17"/>
      <c r="K120" s="18"/>
    </row>
  </sheetData>
  <sheetProtection password="CCF8" sheet="1" objects="1" scenarios="1"/>
  <autoFilter ref="C16:K23"/>
  <mergeCells count="2"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2-dílna</vt:lpstr>
      <vt:lpstr>'2-dílna'!Názvy_tisku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Šivrová Petra</cp:lastModifiedBy>
  <dcterms:created xsi:type="dcterms:W3CDTF">2022-07-20T08:13:40Z</dcterms:created>
  <dcterms:modified xsi:type="dcterms:W3CDTF">2024-01-22T06:16:08Z</dcterms:modified>
</cp:coreProperties>
</file>