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.1" sheetId="4" r:id="rId4"/>
    <sheet name="101.2" sheetId="5" r:id="rId5"/>
    <sheet name="102.1" sheetId="6" r:id="rId6"/>
    <sheet name="102.2" sheetId="7" r:id="rId7"/>
    <sheet name="201" sheetId="8" r:id="rId8"/>
    <sheet name="401" sheetId="9" r:id="rId9"/>
    <sheet name="801" sheetId="10" r:id="rId10"/>
    <sheet name="802" sheetId="11" r:id="rId11"/>
  </sheets>
  <definedNames/>
  <calcPr fullCalcOnLoad="1"/>
</workbook>
</file>

<file path=xl/sharedStrings.xml><?xml version="1.0" encoding="utf-8"?>
<sst xmlns="http://schemas.openxmlformats.org/spreadsheetml/2006/main" count="3022" uniqueCount="1155">
  <si>
    <t>Soupis objektů s DPH</t>
  </si>
  <si>
    <t>Stavba:21015 - LÁVKA DĚČÍN - PODMOKLY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</si>
  <si>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</si>
  <si>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</si>
  <si>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</si>
  <si>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</si>
  <si>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</si>
  <si>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</si>
  <si>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</si>
  <si>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</si>
  <si>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</si>
  <si>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</si>
  <si>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</si>
  <si>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</si>
  <si>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</si>
  <si>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</si>
  <si>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</si>
  <si>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</si>
  <si>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21015</t>
  </si>
  <si>
    <t>LÁVKA DĚČÍN - PODMOKLY</t>
  </si>
  <si>
    <t>SO 000</t>
  </si>
  <si>
    <t>VEDLEJŠÍ A OSTATNÍ NÁKLADY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</si>
  <si>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</si>
  <si>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</si>
  <si>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</si>
  <si>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</si>
  <si>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</si>
  <si>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</si>
  <si>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</si>
  <si>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</si>
  <si>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</si>
  <si>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</si>
  <si>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</si>
  <si>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</si>
  <si>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</si>
  <si>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</si>
  <si>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</si>
  <si>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</si>
  <si>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</si>
  <si>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</si>
  <si>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</si>
  <si>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</si>
  <si>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</si>
  <si>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</si>
  <si>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</si>
  <si>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KOMPLETNÍ DOPRAVNĚ INŽENÝRSKÁ OPATŘENÍ PO DOBU VÝSTAVBY, DLE PROJEKTOVÉ DOKUMENTACE, SCHVÁLENÉHO PLÁNU ZOV A VYJÁDŘENÍ POLICIE ČR A JINÝCH S TÍMTO SOUVISEJÍCÍCH VYJÁDŘENÍ. 
VČETNĚ PŘECHODNÉHO SVISLÉHO I VODOROVNÉHO DOPRAVNÍHO ZNAČENÍ, DOPRAVNÍCH ZAŘÍZENÍ, ZÁBRAN A OPLOCENÍ APOD. (DODÁVKA, MONTÁŽ, PRONÁJEM, KONTROLA, ÚDRŽBA, PŘEMÍSŤOVÁNÍ, PŘEDZNAČOVÁNÍ, DEMONTÁŽ)</t>
  </si>
  <si>
    <t xml:space="preserve">KPL       </t>
  </si>
  <si>
    <t>1=1,000 [A]</t>
  </si>
  <si>
    <t>029113</t>
  </si>
  <si>
    <t>A</t>
  </si>
  <si>
    <t>OSTATNÍ POŽADAVKY - GEODETICKÉ ZAMĚŘENÍ - CELKY
ZAMĚŘENÍ SKUTEČNÉHO PROVEDENÍ</t>
  </si>
  <si>
    <t xml:space="preserve">KUS       </t>
  </si>
  <si>
    <t>1ks=1,000 [A]</t>
  </si>
  <si>
    <t>B</t>
  </si>
  <si>
    <t>OSTATNÍ POŽADAVKY - GEODETICKÉ ZAMĚŘENÍ - CELKY
GEODETICKÉ PRÁCE BĚHEM VÝSTAVBY</t>
  </si>
  <si>
    <t>02940</t>
  </si>
  <si>
    <t>OSTATNÍ POŽADAVKY - VYPRACOVÁNÍ DOKUMENTACE
HAVARIJNÍ A POVODŇOVÝ PLÁN VČ SCHVÁLENÍ PŘÍSLUŠNÝMI ORGÁNY STÁTNÍ SPRÁVY</t>
  </si>
  <si>
    <t>02943</t>
  </si>
  <si>
    <t>OSTATNÍ POŽADAVKY - VYPRACOVÁNÍ RDS
VČ. VTD</t>
  </si>
  <si>
    <t>02944</t>
  </si>
  <si>
    <t>OSTAT POŽADAVKY - DOKUMENTACE SKUTEČ PROVEDENÍ V DIGIT FORMĚ</t>
  </si>
  <si>
    <t>02945.R</t>
  </si>
  <si>
    <t>OSTAT POŽADAVKY - GEOMETRICKÝ PLÁN
GEPMETRICKÉ PLÁNY SKUTEČNÉHO PROVEDENÍ STAVBY</t>
  </si>
  <si>
    <t>02991</t>
  </si>
  <si>
    <t>OSTATNÍ POŽADAVKY - INFORMAČNÍ TABULE
IDENTIFIKAČNÍ TABULE STAVBY SE ZÁKLADNÍMI ÚDAJI O DÍLE</t>
  </si>
  <si>
    <t>03100</t>
  </si>
  <si>
    <t>ZAŘÍZENÍ STAVENIŠTĚ - ZŘÍZENÍ, PROVOZ, DEMONTÁŽ</t>
  </si>
  <si>
    <t>C e l k e m</t>
  </si>
  <si>
    <t>SO 001</t>
  </si>
  <si>
    <t>PŘÍPRAVA ÚZEMÍ</t>
  </si>
  <si>
    <t>001</t>
  </si>
  <si>
    <t>014100</t>
  </si>
  <si>
    <t>POPLATKY ZA RECYKLACI
KAMENIVO</t>
  </si>
  <si>
    <t xml:space="preserve">T         </t>
  </si>
  <si>
    <t>z pol.č.11332: 277,24m3*1,9t/m3=526,756 [A]</t>
  </si>
  <si>
    <t>POPLATKY ZA RECYKLACI
BETON</t>
  </si>
  <si>
    <t>z pol.č.11318: 14,42m3*2,2t/m3=31,724 [A]
z pol.č.11351: 161,3m*0,04t/m=6,452 [B]
z pol.č.11352: 200,2m*0,1t/m=20,020 [C]
Celkem: A+B+C=58,196 [D]</t>
  </si>
  <si>
    <t>C</t>
  </si>
  <si>
    <t>POPLATKY ZA RECYKLACI
ASFALT</t>
  </si>
  <si>
    <t>z pol.č.11313: 28,65m3*2,5t/m3=71,625 [A]
z pol.č.11372D: 122,7m3*2,5t/m3=306,750 [B]
Celkem: A+B=378,375 [C]</t>
  </si>
  <si>
    <t>Zemní práce</t>
  </si>
  <si>
    <t>11313</t>
  </si>
  <si>
    <t>ODSTRANĚNÍ KRYTU ZPEVNĚNÝCH PLOCH S ASFALTOVÝM POJIVEM</t>
  </si>
  <si>
    <t xml:space="preserve">M3        </t>
  </si>
  <si>
    <t>chodník, plocha západ: 191,0m2*0,15=28,650 [A]</t>
  </si>
  <si>
    <t>11318</t>
  </si>
  <si>
    <t>ODSTRANĚNÍ KRYTU ZPEVNĚNÝCH PLOCH Z DLAŽDIC</t>
  </si>
  <si>
    <t>chodníky
plocha jih: 64,0m2*0,10=6,400 [A]
plocha sever: 64,3m2*0,10=6,430 [B]
plocha výjezd: 15,9m2*0,10=1,590 [C]
Celkem: A+B+C=14,420 [D]</t>
  </si>
  <si>
    <t>11332</t>
  </si>
  <si>
    <t>ODSTRANĚNÍ PODKLADŮ ZPEVNĚNÝCH PLOCH Z KAMENIVA NESTMELENÉHO</t>
  </si>
  <si>
    <t>komunikace: 818,0 m2*0,30=245,400 [A]
chodníky
plocha jih: 64,0m2*0,20=12,800 [B]
plocha sever: 64,3m2*0,20=12,860 [C]
plocha výjezd: 15,9m2*0,20=3,180 [D]
Celkem: A+B+C+D=274,240 [E]</t>
  </si>
  <si>
    <t>11351</t>
  </si>
  <si>
    <t>ODSTRANĚNÍ ZÁHONOVÝCH OBRUBNÍKŮ</t>
  </si>
  <si>
    <t xml:space="preserve">M         </t>
  </si>
  <si>
    <t>plocha jih: 38,5m=38,500 [A]
plocha západ: 81,0m=81,000 [B]
plocha sever: 31,0m=31,000 [C]
plocha výjezd: 10,8m=10,800 [D]
Celkem: A+B+C+D=161,300 [E]</t>
  </si>
  <si>
    <t>11352</t>
  </si>
  <si>
    <t>ODSTRANĚNÍ CHODNÍKOVÝCH A SILNIČNÍCH OBRUBNÍKŮ BETONOVÝCH</t>
  </si>
  <si>
    <t>plocha jih: 79,0m=79,000 [A]
plocha západ: 32,0m=32,000 [B]
plocha sever: 68,0m=68,000 [C]
plocha výjezd: 21,2m=21,200 [D]
Celkem: A+B+C+D=200,200 [E]</t>
  </si>
  <si>
    <t>11372D</t>
  </si>
  <si>
    <t>FRÉZOVÁNÍ ZPEVNĚNÝCH PLOCH ASFALT DROBNÝCH OPRAV A PLOŠ ROZPADŮ DO 2000M2</t>
  </si>
  <si>
    <t>komunikace: 818,0m2*0,15=122,700 [A]</t>
  </si>
  <si>
    <t>18110</t>
  </si>
  <si>
    <t>ÚPRAVA PLÁNĚ SE ZHUTNĚNÍM V HORNINĚ TŘ. I</t>
  </si>
  <si>
    <t xml:space="preserve">M2        </t>
  </si>
  <si>
    <t>doplnění vozovky v místě výkopu pilíře P7: 31,5m2=31,500 [A]</t>
  </si>
  <si>
    <t>Komunikace</t>
  </si>
  <si>
    <t>56330</t>
  </si>
  <si>
    <t>VOZOVKOVÉ VRSTVY ZE ŠTĚRKODRTI</t>
  </si>
  <si>
    <t>doplnění vozovky v místě výkopu pilíře P7: 31,5m2*(0,15+0,15)=9,450 [A]</t>
  </si>
  <si>
    <t>572121</t>
  </si>
  <si>
    <t>INFILTRAČNÍ POSTŘIK ASFALTOVÝ DO 1,0KG/M2</t>
  </si>
  <si>
    <t>572213</t>
  </si>
  <si>
    <t>SPOJOVACÍ POSTŘIK Z EMULZE DO 0,5KG/M2
0,4KG/M2</t>
  </si>
  <si>
    <t>574A33</t>
  </si>
  <si>
    <t>ASFALTOVÝ BETON PRO OBRUSNÉ VRSTVY ACO 11 TL. 40MM</t>
  </si>
  <si>
    <t>574E66</t>
  </si>
  <si>
    <t>ASFALTOVÝ BETON PRO PODKLADNÍ VRSTVY ACP 16+, 16S TL. 70MM
ACP 16+</t>
  </si>
  <si>
    <t>Ostatní konstrukce a práce</t>
  </si>
  <si>
    <t>9</t>
  </si>
  <si>
    <t>914133</t>
  </si>
  <si>
    <t>DOPRAVNÍ ZNAČKY ZÁKLADNÍ VELIKOSTI OCELOVÉ FÓLIE TŘ 2 - DEMONTÁŽ
VČ ODVOZU NA MÍSTO URČENÉ INVESTOREM</t>
  </si>
  <si>
    <t>4ks=4,000 [A]</t>
  </si>
  <si>
    <t>914923</t>
  </si>
  <si>
    <t>SLOUPKY A STOJKY DZ Z OCEL TRUBEK DO PATKY DEMONTÁŽ
VČ ODVOZU NA MÍSTO URČENÉ INVESTOREM</t>
  </si>
  <si>
    <t>919113</t>
  </si>
  <si>
    <t>ŘEZÁNÍ ASFALTOVÉHO KRYTU VOZOVEK TL DO 150MM</t>
  </si>
  <si>
    <t>v místě napojení na stávající stav
plocha jih: 59,2m=59,200 [A]
plocha západ: 10,2m=10,200 [B]
plocha sever: 39,0m=39,000 [C]
plocha výjezd: 22,5m=22,500 [D]
Celkem: A+B+C+D=130,900 [E]</t>
  </si>
  <si>
    <t>SO 101</t>
  </si>
  <si>
    <t>PŘEDPOLÍ LEVÝ BŘEH</t>
  </si>
  <si>
    <t>101.1</t>
  </si>
  <si>
    <t>ÚPRAVY ZPEVNĚNÝCH PLOCH</t>
  </si>
  <si>
    <t>113766</t>
  </si>
  <si>
    <t>FRÉZOVÁNÍ DRÁŽKY PRŮŘEZU DO 800MM2 V ASFALTOVÉ VOZOVCE</t>
  </si>
  <si>
    <t>20 x 40mm podél obrubníků: 127,0m=127,000 [A]</t>
  </si>
  <si>
    <t>12573</t>
  </si>
  <si>
    <t>VYKOPÁVKY ZE ZEMNÍKŮ A SKLÁDEK TŘ. I
ORNICE Z DEPONIE</t>
  </si>
  <si>
    <t>natěžení a dovoz ornice z pol.č.18230: 11,0m3=11,000 [A]</t>
  </si>
  <si>
    <t>17180.R</t>
  </si>
  <si>
    <t>ULOŽENÍ SYPANINY DO NÁSYPŮ Z NAKUPOVANÝCH MATERIÁLŮ
ŠTĚRKOTRÁVA
VRCHNÍ VRSTVA HDK 0/32 - 0/45 20% ZEMINA S TRAVNÍM SEMENEM TL.150MM
SPODNÍ DRENÁŽNÍ VRSTVA ŠTĚRK (RECYKLÁT 0/45 - 0/64 250MM</t>
  </si>
  <si>
    <t>50,0m2*(0,15+0,25)=20,000 [A]</t>
  </si>
  <si>
    <t>typ B, stezka: 77,0m2=77,000 [A]
typ C, chodník mozaika: 92,0m2=92,000 [B]
typ D, chodník se zesílenou konstrukcí mozaika: 189,0m2=189,000 [C]
typ E, zvýšené prahy dlažby: 75,0m2=75,000 [D]
Celkem: A+B+C+D=433,000 [E]</t>
  </si>
  <si>
    <t>18230</t>
  </si>
  <si>
    <t>ROZPROSTŘENÍ ORNICE V ROVINĚ</t>
  </si>
  <si>
    <t>55,0m2*0,20=11,000 [A]</t>
  </si>
  <si>
    <t>18241</t>
  </si>
  <si>
    <t>ZALOŽENÍ TRÁVNÍKU RUČNÍM VÝSEVEM</t>
  </si>
  <si>
    <t>z pol.č.18230: 55,0m2=55,000 [A]</t>
  </si>
  <si>
    <t>18247</t>
  </si>
  <si>
    <t>OŠETŘOVÁNÍ TRÁVNÍKU</t>
  </si>
  <si>
    <t>dle pol.č.18241: 55,0m2=55,000 [A]</t>
  </si>
  <si>
    <t>561231</t>
  </si>
  <si>
    <t>VÁLCOVANÝ BETON TŘ I TL DO 150MM
C12/15</t>
  </si>
  <si>
    <t>typ Y, doplnění konstrukcepodél vozovky: 23,0m2=23,000 [A]</t>
  </si>
  <si>
    <t>56314</t>
  </si>
  <si>
    <t>VOZOVKOVÉ VRSTVY Z MECHANICKY ZPEVNĚNÉHO KAMENIVA TL. DO 200MM</t>
  </si>
  <si>
    <t>typ E, zvýšené prahy: 75,0m2=75,000 [A]</t>
  </si>
  <si>
    <t>typ B, stezka: 77,0m2*0,15=11,550 [A]
typ C, chodník mozaika: 92,0m2*0,22=20,240 [B]
typ D, chodník se zesílenou konstrukcí mozaika: 189,0m2*0,25=47,250 [C]
typ E, zvýšené prahy dlažby: 75,0m2*0,25=18,750 [D]
Celkem: A+B+C+D=97,790 [E]</t>
  </si>
  <si>
    <t>56361</t>
  </si>
  <si>
    <t>VOZOVKOVÉ VRSTVY Z RECYKLOVANÉHO MATERIÁLU TL DO 50MM
ŽIVIČNÝ RECYKLÁT</t>
  </si>
  <si>
    <t>typ B, stezka: 77,0m2=77,000 [A]</t>
  </si>
  <si>
    <t>typ Y, doplnění konstrukce podél vozovky: 45,0m2=45,000 [A]</t>
  </si>
  <si>
    <t>typ B, stezka: 77,0m2=77,000 [A]
typ Y, doplnění konstrukce podél vozovky: 70,0m2+45,0m2=115,000 [B]
Celkem: A+B=192,000 [C]</t>
  </si>
  <si>
    <t>typ Y, doplnění konstrukce podél vozovky: 70,0m2=70,000 [A]</t>
  </si>
  <si>
    <t>574A43</t>
  </si>
  <si>
    <t>ASFALTOVÝ BETON PRO OBRUSNÉ VRSTVY ACO 11 TL. 50MM
PROBARVOVANÝ ASFALT</t>
  </si>
  <si>
    <t>typ B, stezka: 73,0m2=73,000 [A]</t>
  </si>
  <si>
    <t>58221</t>
  </si>
  <si>
    <t>DLÁŽDĚNÉ KRYTY Z DROBNÝCH KOSTEK DO LOŽE Z KAMENIVA</t>
  </si>
  <si>
    <t>typ E, zvýšené prahy: 73,0m2=73,000 [A]</t>
  </si>
  <si>
    <t>582311</t>
  </si>
  <si>
    <t>DLÁŽDĚNÉ KRYTY Z MOZAIK KOSTEK JEDNOBAREVNÝCH DO LOŽE Z KAMENIVA</t>
  </si>
  <si>
    <t>typ C, chodník mozaika: 73,0m2=73,000 [A]
typ D, chodník se zesílenou konstrukcí mozaika: 168,0m2=168,000 [B]
Celkem: A+B=241,000 [C]</t>
  </si>
  <si>
    <t>58241</t>
  </si>
  <si>
    <t>DLÁŽDĚNÉ KRYTY Z KAMEN DESEK DO LOŽE Z KAMENIVA
ROVINNÁ DESKA TL. 60M</t>
  </si>
  <si>
    <t>typ C, chodník mozaika - přídlažba: 9,0m2=9,000 [A]</t>
  </si>
  <si>
    <t>DLÁŽDĚNÉ KRYTY Z KAMEN DESEK DO LOŽE Z KAMENIVA
ROVINNÁ DESKA TL. 80M</t>
  </si>
  <si>
    <t>typ D, chodník se zesílenou konstrukcí mozaika - přídlažba: 6,0m2=6,000 [A]</t>
  </si>
  <si>
    <t>58251</t>
  </si>
  <si>
    <t>DLÁŽDĚNÉ KRYTY Z BETONOVÝCH DLAŽDIC DO LOŽE Z KAMENIVA
UMĚLÁ VODÍCÍ LINIE ŠÍŘ.40MM</t>
  </si>
  <si>
    <t>typ D, chodník se zesílenou konstrukcí mozaika: 9,0m2=9,000 [A]
typ E,zvýšené prahy: 2,0m2=2,000 [B]
Celkem: A+B=11,000 [C]</t>
  </si>
  <si>
    <t>58271</t>
  </si>
  <si>
    <t>DLÁŽDĚNÉ KRYTY Z UMĚLÉHO KAMENE DO LOŽE Z KAMENIVA
RELIÉFNÍ DLAŽBA PRO SLABOZRAKÉ A NEVIDOMÉ - DL60</t>
  </si>
  <si>
    <t>mimo ucelené celky: 6,0m2=6,000 [A]
typ C, chodník mozaika: 10,0m2=10,000 [B]
Celkem: A+B=16,000 [C]</t>
  </si>
  <si>
    <t>DLÁŽDĚNÉ KRYTY Z UMĚLÉHO KAMENE DO LOŽE Z KAMENIVA
RELIÉFNÍ DLAŽBA PRO SLABOZRAKÉ A NEVIDOMÉ - DL80</t>
  </si>
  <si>
    <t>typ B, stezka: 4,0m2=4,000 [A]
typ D, chodník se zesílenou konstrukcí: 6,0m2=6,000 [B]
Celkem: A+B=10,000 [C]</t>
  </si>
  <si>
    <t xml:space="preserve">Potrubí    </t>
  </si>
  <si>
    <t>89712</t>
  </si>
  <si>
    <t>VPUSŤ KANALIZAČNÍ ULIČNÍ KOMPLETNÍ Z BETONOVÝCH DÍLCŮ</t>
  </si>
  <si>
    <t>899122</t>
  </si>
  <si>
    <t>MŘÍŽE LITINOVÉ SAMOSTATNÉ
OBRUBNÍKOVÁ MŘÍŽ UV
VČ. PŘÍPADNÉ VÝŠKOVÉ ÚPRAVY UV</t>
  </si>
  <si>
    <t>Potrubí</t>
  </si>
  <si>
    <t>9111A1</t>
  </si>
  <si>
    <t>ZÁBRADLÍ SILNIČNÍ S VODOR MADLY - DODÁVKA A MONTÁŽ</t>
  </si>
  <si>
    <t>9,0m=9,000 [A]</t>
  </si>
  <si>
    <t>912A8</t>
  </si>
  <si>
    <t>BALISETY Z PLASTICKÝCH HMOT</t>
  </si>
  <si>
    <t>Z11h: 11ks=11,000 [A]</t>
  </si>
  <si>
    <t>914131</t>
  </si>
  <si>
    <t>DOPRAVNÍ ZNAČKY ZÁKLADNÍ VELIKOSTI OCELOVÉ FÓLIE TŘ 2 - DODÁVKA A MONTÁŽ</t>
  </si>
  <si>
    <t>10ks=10,000 [A]</t>
  </si>
  <si>
    <t>914331</t>
  </si>
  <si>
    <t>DOPRAV ZNAČKY ZMENŠ VEL OCEL FÓLIE TŘ 2 - DODÁVKA A MONT</t>
  </si>
  <si>
    <t>914921</t>
  </si>
  <si>
    <t>SLOUPKY A STOJKY DOPRAVNÍCH ZNAČEK Z OCEL TRUBEK DO PATKY - DODÁVKA A MONTÁŽ</t>
  </si>
  <si>
    <t>9ks=9,000 [A]</t>
  </si>
  <si>
    <t>915211</t>
  </si>
  <si>
    <t>VODOROVNÉ DOPRAVNÍ ZNAČENÍ PLASTEM HLADKÉ - DODÁVKA A POKLÁDKA
KONTRASTNÍ BARVOU</t>
  </si>
  <si>
    <t>čáry, stíny, přechody: 125,0m2=125,000 [A]
vyznačení cyklopruhu: 24,0m2=24,000 [B]
Celkem: A+B=149,000 [C]</t>
  </si>
  <si>
    <t>91551</t>
  </si>
  <si>
    <t>VODOROVNÉ DOPRAVNÍ ZNAČENÍ - PŘEDEM PŘIPRAVENÉ SYMBOLY</t>
  </si>
  <si>
    <t>25ks=25,000 [A]</t>
  </si>
  <si>
    <t>917224</t>
  </si>
  <si>
    <t>SILNIČNÍ A CHODNÍKOVÉ OBRUBY Z BETONOVÝCH OBRUBNÍKŮ ŠÍŘ 150MM
ZKOSENÝ 150x250</t>
  </si>
  <si>
    <t>72,0m=72,000 [A]</t>
  </si>
  <si>
    <t>917424</t>
  </si>
  <si>
    <t>CHODNÍKOVÉ OBRUBY Z KAMENNÝCH OBRUBNÍKŮ ŠÍŘ 150MM
150 x 200</t>
  </si>
  <si>
    <t>OP6: 34,0m=34,000 [A]</t>
  </si>
  <si>
    <t>917426</t>
  </si>
  <si>
    <t>CHODNÍKOVÉ OBRUBY Z KAMENNÝCH OBRUBNÍKŮ ŠÍŘ 250MM
250 x 200</t>
  </si>
  <si>
    <t>OP3: 59,0m=59,000 [A]</t>
  </si>
  <si>
    <t>91743</t>
  </si>
  <si>
    <t>CHODNÍKOVÉ OBRUBY Z KAMENNÝCH KRAJNÍKŮ
130 x 200</t>
  </si>
  <si>
    <t>KS3: 100,0m=100,000 [A]</t>
  </si>
  <si>
    <t>91782</t>
  </si>
  <si>
    <t>VÝŠKOVÁ ÚPRAVA OBRUBNÍKŮ KAMENNÝCH</t>
  </si>
  <si>
    <t>stávající obruba OP3: 40,0m=40,000 [A]</t>
  </si>
  <si>
    <t>931326</t>
  </si>
  <si>
    <t>TĚSNĚNÍ DILATAČ SPAR ASF ZÁLIVKOU MODIFIK PRŮŘ DO 800MM2</t>
  </si>
  <si>
    <t>935812</t>
  </si>
  <si>
    <t>ŽLABY A RIGOLY DLÁŽDĚNÉ Z KOSTEK DROBNÝCH DO BETONU TL 100MM</t>
  </si>
  <si>
    <t>dvou a čtyř řádek kolem obrubníků: 19,0m2=19,000 [A]</t>
  </si>
  <si>
    <t>96687</t>
  </si>
  <si>
    <t>VYBOURÁNÍ ULIČNÍCH VPUSTÍ KOMPLETNÍCH
VČ PŘÍPADNÉHO POPLATKU ZA SKLÁDKU</t>
  </si>
  <si>
    <t>97617</t>
  </si>
  <si>
    <t>VYBOURÁNÍ DROBNÝCH PŘEDMĚTŮ KOVOVÝCH</t>
  </si>
  <si>
    <t>mříž stávající UV: 1ks=1,000 [A]</t>
  </si>
  <si>
    <t>101.2</t>
  </si>
  <si>
    <t>VÝJEZD Z PARKOVIŠTĚ</t>
  </si>
  <si>
    <t>014101</t>
  </si>
  <si>
    <t>POPLATKY ZA SKLÁDKU</t>
  </si>
  <si>
    <t>zemina z pol.č.17120: 6,8m3=6,800 [A]</t>
  </si>
  <si>
    <t>11120</t>
  </si>
  <si>
    <t>ODSTRANĚNÍ KŘOVIN</t>
  </si>
  <si>
    <t>75,0m2=75,000 [A]</t>
  </si>
  <si>
    <t>20 x 40mm podél obrubníků: 24,0m=24,000 [A]</t>
  </si>
  <si>
    <t>12110</t>
  </si>
  <si>
    <t>SEJMUTÍ ORNICE NEBO LESNÍ PŮDY</t>
  </si>
  <si>
    <t>130,0m2*0,20=26,000 [A]</t>
  </si>
  <si>
    <t>natěžení a dovoz ornice z pol.č.18230: 17,4m3=17,400 [A]</t>
  </si>
  <si>
    <t>13273</t>
  </si>
  <si>
    <t>HLOUBENÍ RÝH ŠÍŘ DO 2M PAŽ I NEPAŽ TŘ. I</t>
  </si>
  <si>
    <t>drenážní rýha: 17,00*0,80*0,50=6,800 [A]</t>
  </si>
  <si>
    <t>17120</t>
  </si>
  <si>
    <t>ULOŽENÍ SYPANINY DO NÁSYPŮ A NA SKLÁDKY BEZ ZHUTNĚNÍ</t>
  </si>
  <si>
    <t>uložení 
sejmuté ornice na deponii dle pol.č.12110: 26,0m3=26,000 [A]
výkopu na skládku dle pol.č.13273: 6,8m3=6,800 [B]
Celkem: A+B=32,800 [C]</t>
  </si>
  <si>
    <t>17,0m2*(0,15+0,25)=6,800 [A]</t>
  </si>
  <si>
    <t>typ A, vozovka asfsalt: 104,0m2=104,000 [A]
typ C, chodník mozaika: 36,0m2=36,000 [B]
Celkem: A+B=140,000 [C]</t>
  </si>
  <si>
    <t>87,0m2*0,20=17,400 [A]</t>
  </si>
  <si>
    <t>z pol.č.18230: 87,0m2=87,000 [A]</t>
  </si>
  <si>
    <t>dle pol.č.18241: 87,0m2=87,000 [A]</t>
  </si>
  <si>
    <t>Základy</t>
  </si>
  <si>
    <t>21152</t>
  </si>
  <si>
    <t>SANAČNÍ ŽEBRA Z KAMENIVA DRCENÉHO</t>
  </si>
  <si>
    <t>21197</t>
  </si>
  <si>
    <t>OPLÁŠTĚNÍ ODVODŇOVACÍCH ŽEBER Z GEOTEXTILIE</t>
  </si>
  <si>
    <t>drenážní rýha: 17,00*(0,80+0,50+0,80)=35,700 [A]</t>
  </si>
  <si>
    <t>typ Y, doplnění konstrukcepodél vozovky: 3,0m2=3,000 [A]</t>
  </si>
  <si>
    <t>typ A, vozovka asfalt: 104,0m2*(0,15+0,15)=31,200 [A]
typ C, chodník mozaika: 36,0m2*0,20=7,200 [B]
Celkem: A+B=38,400 [C]</t>
  </si>
  <si>
    <t>typ A, vozovka asfalt: 104,0m2=104,000 [A]
typ Y, doplnění konstrukce podél vozovky: 6,0m2=6,000 [B]
Celkem: A+B=110,000 [C]</t>
  </si>
  <si>
    <t>typ A, vozovka asfalt: 104,0m2=104,000 [A]
typ Y, doplnění konstrukce podél vozovky: 6,0m2+10,0m2=16,000 [B]
Celkem: A+B=120,000 [C]</t>
  </si>
  <si>
    <t>typ A, vozovka asfalt: 104,0m2=104,000 [A]
typ Y, doplnění konstrukce podél vozovky: 10,0m2=10,000 [B]
Celkem: A+B=114,000 [C]</t>
  </si>
  <si>
    <t>582312</t>
  </si>
  <si>
    <t>DLÁŽDĚNÉ KRYTY Z MOZAIK KOSTEK VÍCEBAREVNÝCH DO LOŽE Z KAMENIVA</t>
  </si>
  <si>
    <t>typ C, chodník mozaika: 29,0m2=29,000 [A]</t>
  </si>
  <si>
    <t>DLÁŽDĚNÉ KRYTY Z BETONOVÝCH DLAŽDIC DO LOŽE Z KAMENIVA
ROVINNÁ DESKA TL. 60M - KONTRASTNÍ PÁS</t>
  </si>
  <si>
    <t>typ C, chodník mozaika - nástupní hrana: 4,0m2=4,000 [A]</t>
  </si>
  <si>
    <t>mimo ucelené celky: 8,0m2=8,000 [A]
typ C, chodník mozaika: 3,0m2=3,000 [B]
Celkem: A+B=11,000 [C]</t>
  </si>
  <si>
    <t>7ks=7,000 [A]</t>
  </si>
  <si>
    <t>VODOROVNÉ DOPRAVNÍ ZNAČENÍ PLASTEM HLADKÉ - DODÁVKA A POKLÁDKA</t>
  </si>
  <si>
    <t>čáry, stíny, přechody: 41,0m2=41,000 [A]</t>
  </si>
  <si>
    <t>2ks=2,000 [A]</t>
  </si>
  <si>
    <t>11,0m=11,000 [A]</t>
  </si>
  <si>
    <t>OP6: 18,0m=18,000 [A]</t>
  </si>
  <si>
    <t>OP3: 15,0m=15,000 [A]</t>
  </si>
  <si>
    <t>917427</t>
  </si>
  <si>
    <t>CHODNÍKOVÉ OBRUBY Z KAMENNÝCH OBRUBNÍKŮ ŠÍŘ 300MM
240 x 320</t>
  </si>
  <si>
    <t>OP1: 9,0m=9,000 [A]</t>
  </si>
  <si>
    <t>KS3: 25,0m=25,000 [A]</t>
  </si>
  <si>
    <t>SO 102</t>
  </si>
  <si>
    <t>PŘEDPOLÍ PRAVÝ BŘEH</t>
  </si>
  <si>
    <t>102.1</t>
  </si>
  <si>
    <t>STEZKA PRO CHODCE A CYKLISTY</t>
  </si>
  <si>
    <t>zemina z pol.č.17120: 79,0m3=79,000 [A]</t>
  </si>
  <si>
    <t>12373</t>
  </si>
  <si>
    <t>ODKOP PRO SPOD STAVBU SILNIC A ŽELEZNIC TŘ. I</t>
  </si>
  <si>
    <t>79,0m3=79,000 [A]</t>
  </si>
  <si>
    <t>natěžení a dovoz ornice z pol.č.18230: 5,0m3=5,000 [A]</t>
  </si>
  <si>
    <t>uložení výkopu na skládku dle pol.č.12373: 79,0m3=79,000 [A]</t>
  </si>
  <si>
    <t>25,0m2*(0,15+0,25)=10,000 [A]</t>
  </si>
  <si>
    <t>typ B, stezka: 251,0m2=251,000 [A]
typ E, zvýšené prahy dlažby: 54,0m2=54,000 [B]
Celkem: A+B=305,000 [C]</t>
  </si>
  <si>
    <t>25,0m2*0,20=5,000 [A]</t>
  </si>
  <si>
    <t>z pol.č.18230: 25,0m2=25,000 [A]</t>
  </si>
  <si>
    <t>dle pol.č.18241: 25,0m2=25,000 [A]</t>
  </si>
  <si>
    <t>56313</t>
  </si>
  <si>
    <t>VOZOVKOVÉ VRSTVY Z MECHANICKY ZPEVNĚNÉHO KAMENIVA TL. DO 150MM</t>
  </si>
  <si>
    <t>typ F, stezka - dlažba nad propustkem: 54,0m2=54,000 [A]</t>
  </si>
  <si>
    <t>typ B, stezka: 251,0m2*0,15=37,650 [A]
typ F, stezka - dlažba nad propustkem: 54,0m2*0,15=8,100 [B]
Celkem: A+B=45,750 [C]</t>
  </si>
  <si>
    <t>typ B, stezka: 251,0m2=251,000 [A]</t>
  </si>
  <si>
    <t>58222</t>
  </si>
  <si>
    <t>DLÁŽDĚNÉ KRYTY Z DROBNÝCH KOSTEK DO LOŽE Z MC
KAMENNÁ DLAŽBA  - LOMOVÝ KÁMEN</t>
  </si>
  <si>
    <t>5ks=5,000 [A]</t>
  </si>
  <si>
    <t>KS3: 50,0m=50,000 [A]</t>
  </si>
  <si>
    <t>102.2</t>
  </si>
  <si>
    <t>ÚPRAVA PROPUSTKU</t>
  </si>
  <si>
    <t>02953</t>
  </si>
  <si>
    <t>OSTATNÍ POŽADAVKY - HLAVNÍ MOSTNÍ PROHLÍDKA</t>
  </si>
  <si>
    <t>18,00*4,87*0,15=13,149 [A]</t>
  </si>
  <si>
    <t>uložení sejmuté ornice na deponii dle pol.č.12110: 13,149m3=13,149 [A]</t>
  </si>
  <si>
    <t>17581</t>
  </si>
  <si>
    <t>OBSYP POTRUBÍ A OBJEKTŮ Z NAKUPOVANÝCH MATERIÁLŮ</t>
  </si>
  <si>
    <t>ochranný obsyp z štěrkopísku: 13,00*3,00*0,50=19,500 [A]</t>
  </si>
  <si>
    <t>28999</t>
  </si>
  <si>
    <t>OPLÁŠTĚNÍ (ZPEVNĚNÍ) Z FÓLIE
TĚSNÍCÍ FÓLIE - GEOMEMBRÁNA</t>
  </si>
  <si>
    <t>13,00*4,20=54,600 [A]</t>
  </si>
  <si>
    <t>Svislé konstrukce</t>
  </si>
  <si>
    <t>327215</t>
  </si>
  <si>
    <t>PŘEZDĚNÍ ZDÍ Z KAMENNÉHO ZDIVA</t>
  </si>
  <si>
    <t>koruna uprostřed: 5,80*0,74*(0,80+1,30)*2=18,026 [A]
koruna na kraji: 6,10*0,74*(0,80+0,60)*4=25,278 [B]
Celkem: A+B=43,304 [C]</t>
  </si>
  <si>
    <t>Úpravy povrchů, podlahy, výplně otvorů</t>
  </si>
  <si>
    <t>62745</t>
  </si>
  <si>
    <t>SPÁROVÁNÍ STARÉHO ZDIVA CEMENTOVOU MALTOU</t>
  </si>
  <si>
    <t>cca 50% celkové plochy
křídlo 1: 10,90*7,00*0,5=38,150 [A]
křídlo 2: 12,00*7,00*0,5=42,000 [B]
křídlo 3: 7,40*6,50*0,5=24,050 [C]
křídlo 4: 7,40*6,50*0,5=24,050 [D]
Celkem: A+B+C+D=128,250 [E]</t>
  </si>
  <si>
    <t>9112A1</t>
  </si>
  <si>
    <t>ZÁBRADLÍ MOSTNÍ S VODOR MADLY - DODÁVKA A MONTÁŽ</t>
  </si>
  <si>
    <t>kotvené do kamenné zdi výšky 0,7m: 4*6,1m=24,400 [A]</t>
  </si>
  <si>
    <t>93640.R</t>
  </si>
  <si>
    <t>DROBNÉ DOPLŇK KONSTR KAMENNÉ - CHRLIČE</t>
  </si>
  <si>
    <t>938443</t>
  </si>
  <si>
    <t>OČIŠTĚNÍ ZDIVA OTRYSKÁNÍM TLAKOVOU VODOU DO 1000 BARŮ</t>
  </si>
  <si>
    <t>tlakem 800bar dle pol.č.62745: 128,25m2=128,250 [A]</t>
  </si>
  <si>
    <t>96613</t>
  </si>
  <si>
    <t>BOURÁNÍ KONSTRUKCÍ Z KAMENE NA MC
VČ ODVOZU KAMENE NA MÍSTO URČENÉ INVESTOREM</t>
  </si>
  <si>
    <t>celkové množství: 18,00*4,87*0,80=70,128 [A]
odpočet dle pol.č.327215: -43,304m3=-43,304 [B]
Celkem: A+B=26,824 [C]</t>
  </si>
  <si>
    <t>SO 201</t>
  </si>
  <si>
    <t>201</t>
  </si>
  <si>
    <t>zemina z pol.č.17120: 1067,321m3=1 067,321 [A]</t>
  </si>
  <si>
    <t>014201</t>
  </si>
  <si>
    <t>POPLATKY ZA ZEMNÍK - ZEMINA</t>
  </si>
  <si>
    <t>dle pol.č.12573: 807,9m3=807,900 [A]</t>
  </si>
  <si>
    <t>02520</t>
  </si>
  <si>
    <t>ZKOUŠENÍ MATERIÁLŮ NEZÁVISLOU ZKUŠEBNOU
DŘEVĚNÉ TRÁMCE AZOBE</t>
  </si>
  <si>
    <t>1kpl=1,000 [A]</t>
  </si>
  <si>
    <t>02620</t>
  </si>
  <si>
    <t>ZKOUŠENÍ KONSTRUKCÍ A PRACÍ NEZÁVISLOU ZKUŠEBNOU
DLOUHODOBÝ MONITORING</t>
  </si>
  <si>
    <t>02730</t>
  </si>
  <si>
    <t>POMOC PRÁCE ZŘÍZ NEBO ZAJIŠŤ OCHRANU INŽENÝRSKÝCH SÍTÍ</t>
  </si>
  <si>
    <t>02811</t>
  </si>
  <si>
    <t>PRŮZKUMNÉ PRÁCE GEOTECHNICKÉ NA POVRCHU
PROVEDENÍ IG PRŮZKUMU MOMENTÁLNĚ NEDOSTUPNÉHO NÁSYPOVÉHO TĚLESA - 2 VRTY</t>
  </si>
  <si>
    <t>02930</t>
  </si>
  <si>
    <t>OSTATNÍ POŽADAVKY - UMĚLECKÁ DÍLA
PLAKETA</t>
  </si>
  <si>
    <t>029412</t>
  </si>
  <si>
    <t>OSTATNÍ POŽADAVKY - VYPRACOVÁNÍ MOSTNÍHO LISTU</t>
  </si>
  <si>
    <t>opěra 01: 116,5m2*0,15=17,475 [A]
P2: 76,5m2*0,15=11,475 [B]
P3: 37,0m2*0,15=5,550 [C]
P4: 35,0m2*0,15=5,250 [D]
P5: 130,0m2*0,15=19,500 [E]
P6: 38,0m2*0,15=5,700 [F]
Celkem: A+B+C+D+E+F=64,950 [G]</t>
  </si>
  <si>
    <t>VYKOPÁVKY ZE ZEMNÍKŮ A SKLÁDEK TŘ. I</t>
  </si>
  <si>
    <t>natěžení a dovoz zeminy dle pol.č.17411: 807,9m3=807,900 [A]</t>
  </si>
  <si>
    <t>13173</t>
  </si>
  <si>
    <t>HLOUBENÍ JAM ZAPAŽ I NEPAŽ TŘ. I</t>
  </si>
  <si>
    <t>opěra 01: 16,0*10,20=163,200 [A]
P2: 14,09*8,35=117,652 [B]
P3: 13,8*7,0=96,600 [C]
P4: 15,66*5,0=78,300 [D]
P5: 35,67*7,6=271,092 [E]
P6: 13,95*6,85=95,558 [F]
P7: 21,67*7,8=169,026 [G]
opěra 08: 12,0*5,3=63,600 [H]
Celkem: A+B+C+D+E+F+G+H=1 055,028 [I]</t>
  </si>
  <si>
    <t>uložení na skládku zeminy
výkop (z pol.č.13173): 1055,028m3=1 055,028 [A]
z vrtů pro mikropiloty: 58*12,00*3,14*0,075*0,075=12,293 [B]
Celkem: A+B=1 067,321 [C]
uložení ornice na mezideponii dle pol.č.12110: 64,95m3=64,950 [D]
Celkem: C+D=1 132,271 [E]</t>
  </si>
  <si>
    <t>17411</t>
  </si>
  <si>
    <t>ZÁSYP JAM A RÝH ZEMINOU SE ZHUTNĚNÍM</t>
  </si>
  <si>
    <t>zásyp základů
výkop (z pol.č.13173): 1055,02m3-podkl.bet.(z pol.č.451312): 26,36m3-základy (z pol.č.272325): 120,41m3-opěry (z pol.č.333325): 100,35m3=807,900 [A]</t>
  </si>
  <si>
    <t>21331</t>
  </si>
  <si>
    <t>DRENÁŽNÍ VRSTVY Z BETONU MEZEROVITÉHO (DRENÁŽNÍHO)</t>
  </si>
  <si>
    <t>obetonování drenáže DN150: 13,00*0,07m2=0,910 [A]</t>
  </si>
  <si>
    <t>22694.R</t>
  </si>
  <si>
    <t>ZÁPOROVÉ PAŽENÍ DOČASNÉ (PLOCHA)
-včetně případného kotvení
- plocha pažení byla stanovena na základě délky pažení a výšky ke dnu výkopu
Zahrnuje všechny práce a dodávku materiálů vč. zápor, výdřevy, převázky, vrty pro zápory, osazení a zabetonování zápor konců zápor a po ukončení prací odřezání a odstraněním volné části zápor, převázky, výdřev atd.</t>
  </si>
  <si>
    <t>P2: 8,35*2,35=19,623 [A]
P6: (6,90*2+4,50)*4=73,200 [B]
Celkem: A+B=92,823 [C]</t>
  </si>
  <si>
    <t>227831</t>
  </si>
  <si>
    <t>MIKROPILOTY KOMPLET D DO 150MM NA POVRCHU
MIKROPILOTY 108/16, DÉLKA KOŘENE 7-8 M</t>
  </si>
  <si>
    <t>58*12,00=696,000 [A]</t>
  </si>
  <si>
    <t>23217A</t>
  </si>
  <si>
    <t>ŠTĚTOVÉ STĚNY BERANĚNÉ Z KOVOVÝCH DÍLCŮ DOČASNÉ (PLOCHA)</t>
  </si>
  <si>
    <t>P3: 21,90*12,00=262,800 [A]
P4: 15,80*13,00=205,400 [B]
Celkem: A+B=468,200 [C]</t>
  </si>
  <si>
    <t>23717A</t>
  </si>
  <si>
    <t>ODSTRANĚNÍ ŠTĚTOVÝCH STĚN Z KOVOVÝCH DÍLCŮ V PLOŠE</t>
  </si>
  <si>
    <t>dle pol.č.23217A: 468,2m2=468,200 [A]</t>
  </si>
  <si>
    <t>26113</t>
  </si>
  <si>
    <t>VRTY PRO KOTVENÍ, INJEKTÁŽ A MIKROPILOTY NA POVRCHU TŘ. I D DO 150MM</t>
  </si>
  <si>
    <t>vrty pro mikropiloty: 58*12,00=696,000 [A]</t>
  </si>
  <si>
    <t>272325</t>
  </si>
  <si>
    <t>ZÁKLADY ZE ŽELEZOBETONU DO C30/37</t>
  </si>
  <si>
    <t>P2: 4,7m2*5,00=23,500 [A]
P3: 4,7m2*5,00=23,500 [B]
P4: 5,075m2*3,75=19,031 [C]
P5: 5,075m2*3,75=19,031 [D]
P6: 4,7m2*4,25=19,975 [E]
P7: 4,1m2*3,75=15,375 [F]
Celkem: A+B+C+D+E+F=120,412 [G]</t>
  </si>
  <si>
    <t>272365</t>
  </si>
  <si>
    <t>VÝZTUŽ ZÁKLADŮ Z OCELI 10505, B500B</t>
  </si>
  <si>
    <t>z pol.č.272325: 120,4m3*160kg/m3/1000=19,264 [A]</t>
  </si>
  <si>
    <t>OPLÁŠTĚNÍ (ZPEVNĚNÍ) Z FÓLIE
TĚSNÍCÍ FÓLIE</t>
  </si>
  <si>
    <t>za opěrou OP1: 30,0m2=30,000 [A]</t>
  </si>
  <si>
    <t>333325</t>
  </si>
  <si>
    <t>MOSTNÍ OPĚRY A KŘÍDLA ZE ŽELEZOVÉHO BETONU DO C30/37</t>
  </si>
  <si>
    <t>opěra O1: 1,9*3,45+3,7*10,95=47,070 [A]
opěra O8: 7,72m2*3,70=28,564 [B]
Celkem: A+B=75,634 [C]</t>
  </si>
  <si>
    <t>333365</t>
  </si>
  <si>
    <t>VÝZTUŽ MOSTNÍCH OPĚR A KŘÍDEL Z OCELI 10505, B500B</t>
  </si>
  <si>
    <t>z pol.č.333325: 75,17m3*150kg/m3/1000=11,276 [A]</t>
  </si>
  <si>
    <t>33417B</t>
  </si>
  <si>
    <t>MOSTNÍ PILÍŘE A STATIVA Z DÍLCŮ Z OCELI S 355 A S 460
VČETNĚ PKO</t>
  </si>
  <si>
    <t>ocelové nástavce pilířů: 33,15t=33,150 [A]</t>
  </si>
  <si>
    <t>334325</t>
  </si>
  <si>
    <t>MOSTNÍ PILÍŘE A STATIVA ZE ŽELEZOVÉHO BETONU DO C30/37</t>
  </si>
  <si>
    <t>P2: 0,90*1,60*1,715=2,470 [A]
P3: 0,90*1,60*1,825=2,628 [B]
P4: 0,90*1,60*1,525=2,196 [C]
P5: 0,90*1,60*3,125=4,500 [D]
P6: 0,90*1,40*1,925=2,426 [E]
P7: 0,90*1,20*0,875=0,945 [F]
Celkem: A+B+C+D+E+F=15,165 [G]</t>
  </si>
  <si>
    <t>334365</t>
  </si>
  <si>
    <t>VÝZTUŽ MOSTNÍCH PILÍŘŮ A STATIV Z OCELI 10505, B500B</t>
  </si>
  <si>
    <t>z pol.č.334325: 15,17m3*210kg/m3/1000=3,186 [A]</t>
  </si>
  <si>
    <t>348945.R</t>
  </si>
  <si>
    <t>ZÁBRADLÍ A ZÁBRADEL ZÍDKY Z NEREZ OCELI - NEREZOVÁ SÍŤ
výplň zábradlí z nerez sítě X-TEND</t>
  </si>
  <si>
    <t>357,00*1,00*2=714,000 [A]</t>
  </si>
  <si>
    <t>34894B</t>
  </si>
  <si>
    <t>ZÁBRADLÍ A ZÁBRADEL ZÍDKY Z OCELI S 355
OCELOVÉ MADLO A SLOUPKY VČETNĚ KOTVENÍ</t>
  </si>
  <si>
    <t>33,0t=33,000 [A]</t>
  </si>
  <si>
    <t>348952.R</t>
  </si>
  <si>
    <t>ZÁBRADLÍ ZE DŘEVA TVRDÉHO
MADLO ZÁBRADLÍ TROPICKÉ DŘEVO AZOBE (BONGOSSI) TŘÍDY D80</t>
  </si>
  <si>
    <t>madlo zábradlí: 2*357,00*0,004m2=2,856 [A]</t>
  </si>
  <si>
    <t>Vodorovné konstrukce</t>
  </si>
  <si>
    <t>421325</t>
  </si>
  <si>
    <t>MOSTNÍ NOSNÉ DESKOVÉ KONSTRUKCE ZE ŽELEZOBETONU C30/37</t>
  </si>
  <si>
    <t>rampa: 6,59m2*3,70=24,383 [A]</t>
  </si>
  <si>
    <t>421365</t>
  </si>
  <si>
    <t>VÝZTUŽ MOSTNÍ DESKOVÉ KONSTRUKCE Z OCELI 10505, B500B</t>
  </si>
  <si>
    <t>z pol.č.421325: 24,38m3*200kg/m3/1000=4,876 [A]</t>
  </si>
  <si>
    <t>421951.R</t>
  </si>
  <si>
    <t>MOSTOVKY A PODLAHY ZE DŘEVA TRVALÉ
TROPICKÉ DŘEVO AZOBE (BONGOSSI) TŘÍDY D80</t>
  </si>
  <si>
    <t>mostovka: 70,0m3=70,000 [A]</t>
  </si>
  <si>
    <t>42417B.R</t>
  </si>
  <si>
    <t>MOSTNÍ NOSNÍKY Z OCELI S 355
OCELOVÉ PRVKY LÁVKY
VČETNĚ PKO</t>
  </si>
  <si>
    <t>nosná kce: 172,681t=172,681 [A]</t>
  </si>
  <si>
    <t>42417C.R</t>
  </si>
  <si>
    <t>MOSTNÍ NOSNÍKY Z OCELI S 460
OCELOVÉ PRVKY LÁVKY
VČETNĚ PKO</t>
  </si>
  <si>
    <t>nosná kce: 14,7t=14,700 [A]</t>
  </si>
  <si>
    <t>451312</t>
  </si>
  <si>
    <t>PODKLADNÍ A VÝPLŇOVÉ VRSTVY Z PROSTÉHO BETONU C12/15</t>
  </si>
  <si>
    <t>opěra 01: 4,20*7,60*0,15=4,788 [A]
P2: 22,0m2*0,15=3,300 [B]
P3: 22,0m2*0,15=3,300 [C]
P4: 4,70*4,25*0,15=2,996 [D]
P5: 4,70*4,25*0,15=2,996 [E]
P6: 17,3m2*0,15=2,595 [F]
P7: 22,0m2*0,15=3,300 [G]
opěra 08: (4,20*3,65+1,3*4,0)*0,15=3,080 [H]
Celkem: A+B+C+D+E+F+G+H=26,355 [I]</t>
  </si>
  <si>
    <t>451313</t>
  </si>
  <si>
    <t>PODKLADNÍ A VÝPLŇOVÉ VRSTVY Z PROSTÉHO BETONU C16/20</t>
  </si>
  <si>
    <t>pod drenáž (odvodnění rubu opěry)
OP1: 7,10*0,30*0,75=1,598 [A]</t>
  </si>
  <si>
    <t>451314</t>
  </si>
  <si>
    <t>PODKLADNÍ A VÝPLŇOVÉ VRSTVY Z PROSTÉHO BETONU C25/30</t>
  </si>
  <si>
    <t>pod dlažbu z lomového kamene (z pol.č.465512)
opěra 01: 15,7*1,15*0,15=2,708 [A]
P2: 4,5m2*0,15=0,675 [B]
P3: 4,5m2*0,15=0,675 [C]
P4: 3,5m2*0,15=0,525 [D]
P5: 3,5m2*0,15=0,525 [E]
P6: 4,5m2*0,15=0,675 [F]
Celkem: A+B+C+D+E+F=5,783 [G]</t>
  </si>
  <si>
    <t>45857</t>
  </si>
  <si>
    <t>VÝPLŇ ZA OPĚRAMI A ZDMI Z KAMENIVA TĚŽENÉHO</t>
  </si>
  <si>
    <t>přechodová oblast: 80,0m3=80,000 [A]
ochranný obsyp těsnící fólie (z pol.č.28999): 30,0m2*(0,15+0,15)=9,000 [B]
Celkem: A+B=89,000 [C]</t>
  </si>
  <si>
    <t>465512</t>
  </si>
  <si>
    <t>DLAŽBY Z LOMOVÉHO KAMENE NA MC</t>
  </si>
  <si>
    <t>opěra 01: 15,7*1,15*0,20=3,611 [A]
P2: 4,5m2*0,20=0,900 [B]
P3: 4,5m2*0,20=0,900 [C]
P4: 3,5m2*0,20=0,700 [D]
P5: 3,5m2*0,20=0,700 [E]
P6: 4,5m2*0,20=0,900 [F]
Celkem: A+B+C+D+E+F=7,711 [G]</t>
  </si>
  <si>
    <t>575C51</t>
  </si>
  <si>
    <t>LITÝ ASFALT MA IV (OCHRANA MOSTNÍ IZOLACE) 8 TL. 40MM</t>
  </si>
  <si>
    <t>horní povrch opěry O1: 11,0m2=11,000 [A]</t>
  </si>
  <si>
    <t>Přidružená stavební výroba</t>
  </si>
  <si>
    <t>711112</t>
  </si>
  <si>
    <t>IZOLACE BĚŽNÝCH KONSTRUKCÍ PROTI ZEMNÍ VLHKOSTI ASFALTOVÝMI PÁSY</t>
  </si>
  <si>
    <t>711415</t>
  </si>
  <si>
    <t>IZOLACE MOSTOVEK CELOPLOŠ POLYMERNÍ</t>
  </si>
  <si>
    <t>pochozí hydroizolace - povrch rampy u OP 8: 3,70*15,40=56,980 [A]</t>
  </si>
  <si>
    <t>711509</t>
  </si>
  <si>
    <t>OCHRANA IZOLACE NA POVRCHU TEXTILIÍ
300G/M2</t>
  </si>
  <si>
    <t>rub opěry OP1: (9,4+2,5*3,45+3,7*3,0)*2vrstvy=58,250 [A]</t>
  </si>
  <si>
    <t>87533</t>
  </si>
  <si>
    <t>POTRUBÍ DREN Z TRUB PLAST DN DO 150MM</t>
  </si>
  <si>
    <t>za opěrou OP1: 13,0m=13,000 [A]</t>
  </si>
  <si>
    <t>91345</t>
  </si>
  <si>
    <t>NIVELAČNÍ ZNAČKY KOVOVÉ</t>
  </si>
  <si>
    <t>2*16=32,000 [A]</t>
  </si>
  <si>
    <t>91355</t>
  </si>
  <si>
    <t>EVIDENČNÍ ČÍSLO MOSTU</t>
  </si>
  <si>
    <t>914121.R</t>
  </si>
  <si>
    <t>DOPRAVNÍ ZNAČKY ZÁKLADNÍ VELIKOSTI OCELOVÉ FÓLIE TŘ 1 - DODÁVKA A MONTÁŽ
plavební znaky včetně montáže na NK
D.2a, C.2</t>
  </si>
  <si>
    <t>3ks=3,000 [A]</t>
  </si>
  <si>
    <t>93153</t>
  </si>
  <si>
    <t>MOSTNÍ ZÁVĚRY POVRCHOVÉ POSUN DO 160MM</t>
  </si>
  <si>
    <t>4*3=12,000 [A]</t>
  </si>
  <si>
    <t>93270.R1</t>
  </si>
  <si>
    <t>MOSTNÍ TLUMIČE VIBRACÍ
500KG</t>
  </si>
  <si>
    <t>93270.R2</t>
  </si>
  <si>
    <t>MOSTNÍ TLUMIČE VIBRACÍ
1500KG</t>
  </si>
  <si>
    <t>93312</t>
  </si>
  <si>
    <t>ZATĚŽOVACÍ ZKOUŠKA MOSTU STATICKÁ 1. POLE DO 500M2</t>
  </si>
  <si>
    <t>93317</t>
  </si>
  <si>
    <t>ZATĚŽOVACÍ ZKOUŠKA MOSTU STATICKÁ 2. A DALŠÍ POLE DO 800M2</t>
  </si>
  <si>
    <t>93322</t>
  </si>
  <si>
    <t>ZATĚŽ ZKOUŠKA MOSTU DYNAMIC 1.POLE DO 500M2</t>
  </si>
  <si>
    <t>93327</t>
  </si>
  <si>
    <t>ZATĚŽ ZKOUŠKA MOSTU DYNAMIC 2. A DALŠÍ POLE DO 800M2</t>
  </si>
  <si>
    <t>SO 401</t>
  </si>
  <si>
    <t>OSVĚTLENÍ LÁVKY</t>
  </si>
  <si>
    <t>401</t>
  </si>
  <si>
    <t>Elektromontáže silnoproud</t>
  </si>
  <si>
    <t>21-M</t>
  </si>
  <si>
    <t>210100001</t>
  </si>
  <si>
    <t>Ukončení vodičů v rozváděči nebo na přístroji včetně zapojení průřezu žíly do 2,5 mm2</t>
  </si>
  <si>
    <t>210100099</t>
  </si>
  <si>
    <t>Ukončení vodičů na svorkovnici s otevřením a uzavřením krytu včetně zapojení průřezu žíly do 10 mm2</t>
  </si>
  <si>
    <t>210100151</t>
  </si>
  <si>
    <t>Ukončení kabelů smršťovací záklopkou nebo páskou se zapojením bez letování žíly do 4x10 mm2</t>
  </si>
  <si>
    <t>210202013</t>
  </si>
  <si>
    <t>Montáž svítidel výbojkových průmyslových stropních závěsných na výložník nebo třměn stožáru (instalace a materiál zdroje je v ceně)</t>
  </si>
  <si>
    <t>210204002</t>
  </si>
  <si>
    <t>Montáž stožárů osvětlení parkových ocelových do 8 m</t>
  </si>
  <si>
    <t>210204104</t>
  </si>
  <si>
    <t>Montáž výložníků osvětlení jednoramenných sloupových hmotnosti přes 35 kg</t>
  </si>
  <si>
    <t>210204201</t>
  </si>
  <si>
    <t>Montáž elektrovýzbroje stožárů osvětlení 1 okruh</t>
  </si>
  <si>
    <t>210220020</t>
  </si>
  <si>
    <t>Montáž uzemňovacího vedení vodičů FeZn pomocí svorek v zemi páskou do 120 mm2 ve městské zástavbě</t>
  </si>
  <si>
    <t>210220302</t>
  </si>
  <si>
    <t>Montáž svorek hromosvodných typu ST, SJ, SK, SZ, SR 01, 02 se 3 a více šrouby</t>
  </si>
  <si>
    <t>210280003</t>
  </si>
  <si>
    <t>Zkoušky a prohlídky el rozvodů a zařízení celková prohlídka pro objem mtž prací do 1 000 000 Kč</t>
  </si>
  <si>
    <t>210810005</t>
  </si>
  <si>
    <t>Montáž měděných kabelů CYKY, CYKYD, CYKYDY, NYM, NYY, YSLY 750 V 3x2,5 mm2 uložených volně</t>
  </si>
  <si>
    <t>210810014</t>
  </si>
  <si>
    <t>Montáž měděných kabelů CYKY, CYKYD, CYKYDY, NYM, NYY, YSLY 750 V 4x16mm2 uložených volně</t>
  </si>
  <si>
    <t>MAT.01</t>
  </si>
  <si>
    <t>Kabelová koncovka do 4X10mm2</t>
  </si>
  <si>
    <t>MAT.02</t>
  </si>
  <si>
    <t>Svítidlo LED sloupové modulární dle specifikace v ZD</t>
  </si>
  <si>
    <t>MAT.03</t>
  </si>
  <si>
    <t>Svítidlo LED silniční dle specifikace v ZD</t>
  </si>
  <si>
    <t>MAT.04</t>
  </si>
  <si>
    <t>Svítidlo LED - PÁSEK dle specifikace v ZD vč hliníkového chladícího profilu s difuzorem.</t>
  </si>
  <si>
    <t>MAT.05</t>
  </si>
  <si>
    <t>Stožár parkový třístupňový 5m nad zemí FeZn + nátěr RAL- do země</t>
  </si>
  <si>
    <t>MAT.06</t>
  </si>
  <si>
    <t>ELEKTROBOX EB 200X300X120, IP66, vč svorkovnice průběžné do 4x16mm</t>
  </si>
  <si>
    <t>MAT.07</t>
  </si>
  <si>
    <t>LED Driver dle specifikace dodavatele LED PÁSKU</t>
  </si>
  <si>
    <t>MAT.08</t>
  </si>
  <si>
    <t>Výložník jednoramenný - pomocný pro vyložení svítidla nad komunikaci - délka do 1m</t>
  </si>
  <si>
    <t>MAT.09</t>
  </si>
  <si>
    <t>Stožárová svorkovnice 16mm2 - s pojistkou</t>
  </si>
  <si>
    <t>MAT.10</t>
  </si>
  <si>
    <t>Voděodolná propojovací krabička 24A/450V AC IP68</t>
  </si>
  <si>
    <t>MAT.11</t>
  </si>
  <si>
    <t>Páska uzemňovací FeZn 30/4 -</t>
  </si>
  <si>
    <t>MAT.12</t>
  </si>
  <si>
    <t>Svorka pro spojení pásku a vodiče, připojovací svorka atd…</t>
  </si>
  <si>
    <t>MAT.13</t>
  </si>
  <si>
    <t>Kabel CYKY 3x1,5 - J</t>
  </si>
  <si>
    <t>MAT.14</t>
  </si>
  <si>
    <t>Kabel CYKY 4x10 - J</t>
  </si>
  <si>
    <t>MAT.15</t>
  </si>
  <si>
    <t>Přidružený a pomocný materiál</t>
  </si>
  <si>
    <t xml:space="preserve">%         </t>
  </si>
  <si>
    <t>PC.01</t>
  </si>
  <si>
    <t>Montáž LED PÁSKU vč. montáže chladícího profilu a příslušenství (instalace a materiál zdroje je v ceně)</t>
  </si>
  <si>
    <t>PC.02</t>
  </si>
  <si>
    <t>Montáž instalačních boxů vč. instalace napaječů (2x do boxu)</t>
  </si>
  <si>
    <t>PC.03</t>
  </si>
  <si>
    <t>Práce montážní plošiny</t>
  </si>
  <si>
    <t xml:space="preserve">HOD       </t>
  </si>
  <si>
    <t>PC.04</t>
  </si>
  <si>
    <t>Připojení nabíjecí stanice pro elektrokola, kabelem CYKY 4x10mm do 20m od přípojného bodu sítě osvětlení.</t>
  </si>
  <si>
    <t>PC.05</t>
  </si>
  <si>
    <t>Geodetické zaměření kabelu</t>
  </si>
  <si>
    <t>PC.06</t>
  </si>
  <si>
    <t>Nový RVO vybavený dle TZ včetně montáže</t>
  </si>
  <si>
    <t xml:space="preserve">KS        </t>
  </si>
  <si>
    <t>PC.07</t>
  </si>
  <si>
    <t>Kabelová trasa v panceřové chráničce PZN 54mm včetně uchycení ke konstrukci lávky (materiál + montáž+protažení kabelu)</t>
  </si>
  <si>
    <t>PC.08</t>
  </si>
  <si>
    <t>Chránička HDPE v panceřové chráničce PZN 54mm včetně uchycení ke konstrukci lávky (materiál + montáž+protažení chráničky)</t>
  </si>
  <si>
    <t>PC.09</t>
  </si>
  <si>
    <t>Demontáž stávajícího odpojeného elektropilíře v kolizi s budoucím záhonem</t>
  </si>
  <si>
    <t>PC.10</t>
  </si>
  <si>
    <t>Zednická výpomoc, vyhledání stávajících vývodů, přepojování</t>
  </si>
  <si>
    <t>Zemní práce při extr.mont.pracích</t>
  </si>
  <si>
    <t>46-M</t>
  </si>
  <si>
    <t>460010024</t>
  </si>
  <si>
    <t>Vytyčení trasy vedení kabelového podzemního v zastavěném prostoru</t>
  </si>
  <si>
    <t xml:space="preserve">KM        </t>
  </si>
  <si>
    <t>460050003</t>
  </si>
  <si>
    <t>Hloubení nezapažených jam pro stožáry jednoduché délky do 8 m na rovině ručně v hornině tř 3 (včetně sond)</t>
  </si>
  <si>
    <t>460080013</t>
  </si>
  <si>
    <t>Základové konstrukce z monolitického betonu C 12/15 bez bednění</t>
  </si>
  <si>
    <t>460120013</t>
  </si>
  <si>
    <t>Zásyp jam ručně včetně upěchování a uložení výkopku ve vrstvách v zemině tř 3</t>
  </si>
  <si>
    <t>460120113</t>
  </si>
  <si>
    <t>Bourání základu včetně záhozu jámy sypaninou, zhutnění, urovnání</t>
  </si>
  <si>
    <t>460200163</t>
  </si>
  <si>
    <t>Hloubení kabelových nezapažených rýh ručně š 35 cm, hl 80 cm, v hornině tř 3</t>
  </si>
  <si>
    <t>460421172</t>
  </si>
  <si>
    <t>Lože kabelů z písku nebo štěrkopísku tl 10 cm nad kabel, kryté plastovou deskou, š lože do 50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</si>
  <si>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</si>
  <si>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</si>
  <si>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</si>
  <si>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</si>
  <si>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</si>
  <si>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</si>
  <si>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460490012</t>
  </si>
  <si>
    <t>Krytí kabelů výstražnou fólií šířky 25 cm</t>
  </si>
  <si>
    <t>460510065</t>
  </si>
  <si>
    <t>Kabelové prostupy z trub plastových do rýhy s obsypem, průměru do 15 cm</t>
  </si>
  <si>
    <t>460560143</t>
  </si>
  <si>
    <t>Zásyp rýh ručně šířky 35 cm, hloubky 60 cm, z horniny třídy 3</t>
  </si>
  <si>
    <t>460600061</t>
  </si>
  <si>
    <t>Odvoz suti a vybouraných hmot do 1 km</t>
  </si>
  <si>
    <t>460600071</t>
  </si>
  <si>
    <t>Příplatek k odvozu suti a vybouraných hmot za každý další 1 km</t>
  </si>
  <si>
    <t>MAT.16</t>
  </si>
  <si>
    <t>Betonová směs C12/15 včetně dopravy</t>
  </si>
  <si>
    <t>MAT.17</t>
  </si>
  <si>
    <t>Písek pro kabelové lože</t>
  </si>
  <si>
    <t>MAT.18</t>
  </si>
  <si>
    <t>Kabelová výstražná folie š 25 cm</t>
  </si>
  <si>
    <t>MAT.19</t>
  </si>
  <si>
    <t>Plastová trubka korugovaná červená/černá 50 mm</t>
  </si>
  <si>
    <t>MAT.20</t>
  </si>
  <si>
    <t>Plastová trubka HDPE40 - modrá HDPE trubka s bílým pruhem a potiskem METROPOLITNI SÍŤ DĚČÍN.</t>
  </si>
  <si>
    <t>MAT.21</t>
  </si>
  <si>
    <t>materiál pro nový podsyp, poškozené desky, atd - na m2</t>
  </si>
  <si>
    <t xml:space="preserve">M3,KS     </t>
  </si>
  <si>
    <t>PC.11</t>
  </si>
  <si>
    <t>Přípolož trub plastových do rýhy s obsypem (do průměru 5cm)</t>
  </si>
  <si>
    <t>PC.12</t>
  </si>
  <si>
    <t>PRORAŽENÍ PROSTUPU DO STÁVAJÍCÍHO ZÁKLADU SLOUPU VO</t>
  </si>
  <si>
    <t>PC.13</t>
  </si>
  <si>
    <t>ROZEBRÁNÍ A ZNOVU POLOŽENÍ BETONOVÉ DLAŽBY</t>
  </si>
  <si>
    <t>SO 801</t>
  </si>
  <si>
    <t>VEGETAČNÍ ÚPRAVY - LEVÝ BŘEH</t>
  </si>
  <si>
    <t>801</t>
  </si>
  <si>
    <t>Přípravé práce vegetační</t>
  </si>
  <si>
    <t>801.01</t>
  </si>
  <si>
    <t>111111331</t>
  </si>
  <si>
    <t>Odstranění ruderálního porostu přes 500 m2 naložení a odvoz do 20 km v rovině nebo svahu do 1:5</t>
  </si>
  <si>
    <t>119003223</t>
  </si>
  <si>
    <t>Mobilní plotová zábrana s profilovaným plechem výšky do 2,2 m pro zabezpečení výkopu zřízení</t>
  </si>
  <si>
    <t xml:space="preserve">bm        </t>
  </si>
  <si>
    <t>119003224</t>
  </si>
  <si>
    <t>Mobilní plotová zábrana s profilovaným plechem výšky do 2,2 m pro zabezpečení výkopu odstranění</t>
  </si>
  <si>
    <t>174111111</t>
  </si>
  <si>
    <t>Zásyp jam po vyfrézovaných pařezech hloubky do 0,2 m v rovině nebo na svahu do 1:5</t>
  </si>
  <si>
    <t>184802111</t>
  </si>
  <si>
    <t>Chemické odplevelení před založením kultury nad 20 m2 postřikem na široko v rovině a svahu do 1:5 - Provedení 3x (535m2)</t>
  </si>
  <si>
    <t>Chemické odplevelení před založením kultury nad 20 m2 postřikem na široko v rovině a svahu do 1:5 - travnaté plochy</t>
  </si>
  <si>
    <t>Chemické odplevelení před založením kultury nad 20 m2 postřikem na široko v rovině a svahu do 1:5 - pod bukem</t>
  </si>
  <si>
    <t>184818245</t>
  </si>
  <si>
    <t>Ochrana kmene průměru přes 900 do 1100 mm bedněním výšky přes 2 do 3 m (vč. Odstranění)</t>
  </si>
  <si>
    <t>184852433</t>
  </si>
  <si>
    <t>Řez stromu redukční o ploše koruny do 30 m2 lezeckou technikou - JÍROVEC</t>
  </si>
  <si>
    <t>184852442</t>
  </si>
  <si>
    <t>Řez stromu redukční o ploše koruny do 270 m2 lezeckou techniko - VRBA</t>
  </si>
  <si>
    <t>184852446</t>
  </si>
  <si>
    <t>Řez stromu redukční o ploše koruny do 390 m2 lezeckou technikou - BUK</t>
  </si>
  <si>
    <t>184852819</t>
  </si>
  <si>
    <t>Příplatek k řezu stromů lezeckou technikou ZKD 25% překážky řez bezpečnostní plocha koruny do 270 m2 - VRBA</t>
  </si>
  <si>
    <t>185804311R</t>
  </si>
  <si>
    <t>Zalití rostlin vodou plocha do 20 m2 - Zálivka stromů s poškozenými kořeny v období sucha (100l/týd./strom), 4 stromy, 6 týdnů sucha</t>
  </si>
  <si>
    <t>185851121</t>
  </si>
  <si>
    <t>Dovoz vody pro zálivku rostlin za vzdálenost do 1000 m</t>
  </si>
  <si>
    <t>SP001</t>
  </si>
  <si>
    <t>Vytyčení ochraných zón a pásem dřevin (např. ocelovými roxory a páskou, stojky ve vzdálenosti po 1m), udržování vytyčení po dobu stavby - zřízení</t>
  </si>
  <si>
    <t>SP002</t>
  </si>
  <si>
    <t>Vytyčení ochraných zón a pásem dřevin (např. ocelovými roxory a páskou, stojky ve vzdálenosti po 1m), udržování vytyčení po dobu stavby - demontáž</t>
  </si>
  <si>
    <t>SP003</t>
  </si>
  <si>
    <t>Skládkovné - bioodpad, vč. Uložení</t>
  </si>
  <si>
    <t>SP004</t>
  </si>
  <si>
    <t>Totální herbicid (ref. Roundup)</t>
  </si>
  <si>
    <t xml:space="preserve">L         </t>
  </si>
  <si>
    <t>SP005</t>
  </si>
  <si>
    <t>SP006</t>
  </si>
  <si>
    <t>SP007</t>
  </si>
  <si>
    <t>Odstranění nevhodných dřevin výšky nad 1 m
Odstranění nevhodných dřevin výšky nad 1 m,  do 15 cm průměru kmene na řezné ploše pařezu (vč. odstranění hmoty a pařezu), keřové porosty 30 m2 a odstranění 7 ks solitérních keřů průměru na pařezu pod 15 cm (celkem 21 m2)</t>
  </si>
  <si>
    <t xml:space="preserve">KČ/HA     </t>
  </si>
  <si>
    <t>SP008</t>
  </si>
  <si>
    <t>Štěpkování (objem štěpky po štěpkování), vyřezání větví, kmenů a uložení</t>
  </si>
  <si>
    <t>SP009</t>
  </si>
  <si>
    <t>Nakládka bioodpadu na vozidlo</t>
  </si>
  <si>
    <t>SP010</t>
  </si>
  <si>
    <t>Vodorovné přemístění bioodpadu do 3000 m na skládku</t>
  </si>
  <si>
    <t>SP011</t>
  </si>
  <si>
    <t>SP012</t>
  </si>
  <si>
    <t>Ornice</t>
  </si>
  <si>
    <t>SP013</t>
  </si>
  <si>
    <t>Úprava průjezdného či průchozího profilu - buk, vrba, jírovec, dub</t>
  </si>
  <si>
    <t>SP014</t>
  </si>
  <si>
    <t>SP015</t>
  </si>
  <si>
    <t>SP016</t>
  </si>
  <si>
    <t>SP017</t>
  </si>
  <si>
    <t>Přípravé práce speciální - kořenové prostory dřevin, ochrana dřevin</t>
  </si>
  <si>
    <t>801.02</t>
  </si>
  <si>
    <t>174111101</t>
  </si>
  <si>
    <t>Zásyp jam, šachet rýh nebo kolem objektů sypaninou se zhutněním ručně  - BUK</t>
  </si>
  <si>
    <t>Zásyp jam, šachet rýh nebo kolem objektů sypaninou se zhutněním ručně - JÍROVEC</t>
  </si>
  <si>
    <t>Zásyp jam, šachet rýh nebo kolem objektů sypaninou se zhutněním ručně - DUB</t>
  </si>
  <si>
    <t>183106611</t>
  </si>
  <si>
    <t>Ochrana stromu protikořenovou clonou v rovině nebo na svahu do 1:5 hloubky do 500 mm - JÍROVEC</t>
  </si>
  <si>
    <t>Ochrana stromu protikořenovou clonou v rovině nebo na svahu do 1:5 hloubky do 500 mm  - DUB</t>
  </si>
  <si>
    <t>183106612</t>
  </si>
  <si>
    <t>Ochrana stromu protikořenovou clonou v rovině nebo na svahu do 1:5 hloubky do 700 mm  - BUK</t>
  </si>
  <si>
    <t>183117111</t>
  </si>
  <si>
    <t>Rýhy pro protikořenové textilie zemina tř 1 až 4 hl do 0,6 m š do 0,6 m v rovině a svahu do 1:5
bezvýkopovou technologií AirSpade (ev. ručně), včetně odborného přerušení kořenů   a ošetření řezu - JÍROVEC</t>
  </si>
  <si>
    <t>Rýhy pro protikořenové textilie zemina tř 1 až 4 hl do 0,6 m š do 0,6 m v rovině a svahu do 1:5
bezvýkopovou technologií AirSpade (ev. ručně), včetně odborného přerušení kořenů  a ošetření řezu - DUB</t>
  </si>
  <si>
    <t>183117112R</t>
  </si>
  <si>
    <t>Rýhy pro protikořenové textilie zemina tř 1 až 4 hl do 0,8 m š do 0,6 m v rovině a svahu do 1:5
bezvýkopovou technologií AirSpade (ev. ručně), včetně odborného přerušení kořenů a ošetření řezu  - BUK</t>
  </si>
  <si>
    <t>SP018</t>
  </si>
  <si>
    <t>Geotextilie 200g   - BUK</t>
  </si>
  <si>
    <t>SP019</t>
  </si>
  <si>
    <t>Substrát na zásyp (směs 60% štěrk fce 4/8, 20% kompost, 20% zemina z výkopku)  - BUK</t>
  </si>
  <si>
    <t>SP020</t>
  </si>
  <si>
    <t>Odstranění protikořenové clony po dokončení prací, vč. skládkovného</t>
  </si>
  <si>
    <t>SP021</t>
  </si>
  <si>
    <t>Geotextilie 200g   - JÍROVEC</t>
  </si>
  <si>
    <t>SP022</t>
  </si>
  <si>
    <t>Substrát na zásyp (směs 60% štěrk fce 4/8, 20% kompost, 20% zemina z výkopku) - JÍROVEC</t>
  </si>
  <si>
    <t>SP023</t>
  </si>
  <si>
    <t>SP024</t>
  </si>
  <si>
    <t>Geotextilie 200g   - DUB</t>
  </si>
  <si>
    <t>SP025</t>
  </si>
  <si>
    <t>Substrát na zásyp (směs 60% štěrk fce 4/8, 20% kompost, 20% zemina z výkopku) - DUB</t>
  </si>
  <si>
    <t>SP026</t>
  </si>
  <si>
    <t>Odstranění protikořenové clony po dokončení prací, vč. Skládkovného</t>
  </si>
  <si>
    <t>Přípravé práce s půdou</t>
  </si>
  <si>
    <t>801.03</t>
  </si>
  <si>
    <t>122112511R</t>
  </si>
  <si>
    <t>Odkopávky a prokopávky nezapažené pro železnice v soudržné hornině třídy těžitelnosti I, skupiny 1 a 2 objem do 10 m3 ručně
jemné ruční odkopávky nebo plošné použití AIRSPADE (VRBA, JÍROVEC, BOROVICE)</t>
  </si>
  <si>
    <t>Odkopávky a prokopávky nezapažené pro železnice v soudržné hornině třídy těžitelnosti I, skupiny 1 a 2 objem do 10 m3 ručně
jemné ruční odkopávky nebo plošné použití AIRSPADE (BUK)</t>
  </si>
  <si>
    <t>122151104</t>
  </si>
  <si>
    <t>Odkopávky a prokopávky nezapažené v hornině třídy těžitelnosti I, skupiny 1 a 2 objem do 500 m3 strojně</t>
  </si>
  <si>
    <t>162701101</t>
  </si>
  <si>
    <t>Vodorovné přemístění do 1500 m výkopku/sypaniny z horniny tř. 1 až 4 - přesun na místo určené investorem, část zeminy může být použita na terénní modelace</t>
  </si>
  <si>
    <t>Vodorovné přemístění do 1500 m výkopku/sypaniny z horniny tř. 1 až 4 - přesun na místo určené investorem    - ZRUŠENÍ DOČASNÉ PLOŠNÉ OCHRANY</t>
  </si>
  <si>
    <t>167111101</t>
  </si>
  <si>
    <t>Nakládání výkopku z hornin třídy těžitelnosti I, skupiny 1 až 3 ručně  (VRBA, JÍROVEC, BOROVICE)</t>
  </si>
  <si>
    <t>Nakládání výkopku z hornin třídy těžitelnosti I, skupiny 1 až 3 ručně  (BUK)</t>
  </si>
  <si>
    <t>Nakládání výkopku z hornin třídy těžitelnosti I, skupiny 1 až 3 ručně   - ZRUŠENÍ DOČASNÉ PLOŠNÉ OCHRANY</t>
  </si>
  <si>
    <t>167151111</t>
  </si>
  <si>
    <t>Nakládání výkopku z hornin třídy těžitelnosti I, skupiny 1 až 3 přes 100 m3  (v rozpojeném stavu - koef. 1,5)</t>
  </si>
  <si>
    <t>181006112</t>
  </si>
  <si>
    <t>Rozprostření zemin vrstvy do 0,15 m schopných zúrodnění v rovině a sklonu do 1:5  (BUK)</t>
  </si>
  <si>
    <t>184911151</t>
  </si>
  <si>
    <t>Mulčování záhonů kačírkem tl. vrstvy do 0,05 m v rovině a svahu do 1:5</t>
  </si>
  <si>
    <t>213141111</t>
  </si>
  <si>
    <t>Zřízení vrstvy z geotextilie v rovině nebo ve sklonu do 1:5 š do 3 m</t>
  </si>
  <si>
    <t>451535111R</t>
  </si>
  <si>
    <t>Podkladní vrstva tl do 250 mm ze štěrku - Dočasná plošná ochrany kořenů pod budoucí rampou - mimo plošný výkop (uvažované zatížení max. do 3,5 t)
překrytí štěrkem ve vrstvě 200 mm na geotextilii 200g/m2 (vč. Štěrku)</t>
  </si>
  <si>
    <t>SP027</t>
  </si>
  <si>
    <t>Řezy kořenů  do průměru 2 cm ošetření růstovým stimulátorem, řezy kořenů o průměru větším než 2 cm prostředky k ošetření ran, včetně přípravků.
Obnažené kořeny překrýt 4 cm vrstvou písku nebo štěrku fr 4-8 mm a zabránit vysychání</t>
  </si>
  <si>
    <t>SP028</t>
  </si>
  <si>
    <t>Štěrk fce 4/8</t>
  </si>
  <si>
    <t>SP029</t>
  </si>
  <si>
    <t>Geotextilie 200g</t>
  </si>
  <si>
    <t>SP030</t>
  </si>
  <si>
    <t>Péče o deponii ornice (odplevelování, ochrana před znečištěním)</t>
  </si>
  <si>
    <t>SP031</t>
  </si>
  <si>
    <t>Směs drceného kameniva a kompostu :  štěrk fr. 8-16 ( 80% ) / vyzrálý kompost (20%) , promíchání v zavlhlém stavu - kompost se přilepí na štěrk, neprosype se</t>
  </si>
  <si>
    <t>SP032</t>
  </si>
  <si>
    <t>Dočasná plošná ochrana kořenů proti poškození v části provedeného plošného výkopu  a navazujícího prostoru překrytím geotextilí (200g) a dřevěnými podlážkami - instalace</t>
  </si>
  <si>
    <t>SP033</t>
  </si>
  <si>
    <t>Dočasná plošná ochrana kořenů proti poškození v části provedeného plošného výkopu  a navazujícího prostoru překrytím geotextilí (200g) a dřevěnými podlážkami - demolice</t>
  </si>
  <si>
    <t>ZPEVNĚNÉ PLOCHY</t>
  </si>
  <si>
    <t>801.04</t>
  </si>
  <si>
    <t>181911101</t>
  </si>
  <si>
    <t>Úprava pláně v hornině třídy těžitelnosti I, skupiny 1 až 2 bez zhutnění ručně</t>
  </si>
  <si>
    <t>181911102</t>
  </si>
  <si>
    <t>Úprava pláně v hornině třídy těžitelnosti I, skupiny 1 až 2 se zhutněním ručně</t>
  </si>
  <si>
    <t>184911161R</t>
  </si>
  <si>
    <t>Mulčování záhonů kačírkem tl. vrstvy do 0,2 m v rovině a svahu do 1:5 - POLOŽKA BUDE FAKTUROVÁNA POUZE V PŘÍPADĚ NEPROPUSTNÉHO PODLOŽÍ - DRENÁŽNÍ VRSTVA</t>
  </si>
  <si>
    <t>564861111</t>
  </si>
  <si>
    <t>Podklad ze štěrkodrtě ŠD tl 200 mm - propustná štěrkodrť fr. 0-32  / 200 mm - hutnění dle specifikace PARKDECOR, vč. materiálu</t>
  </si>
  <si>
    <t>564861111R</t>
  </si>
  <si>
    <t>Podklad ze štěrkodrtě ŠD tl 200 mm - Podkladová vrstva atypická (v ochranné zóně kořenů dřevin) - drcené kamenivo fr 8-16 / 160 mm
navážená a rozprostřená manuálně, hutněná ručním pěchem, vč. materiálu</t>
  </si>
  <si>
    <t>916331112R</t>
  </si>
  <si>
    <t>Osazení zahradního obrubníku - Instalace obruby - zaražení ocelových trnů do podkladu, spojení dílů na místě</t>
  </si>
  <si>
    <t>SP034</t>
  </si>
  <si>
    <t>Štěrk fce 16/32 - POLOŽKA BUDE FAKTUROVÁNA POUZE V PŘÍPADĚ NEPROPUSTNÉHO PODLOŽÍ - DRENÁŽNÍ VRSTVA</t>
  </si>
  <si>
    <t>SP035</t>
  </si>
  <si>
    <t>Dynamická vrstva - propustná štěrkodrť fr. 0-16  / 60 mm v odstínu krycí vrstvy - navážená strojně (ref. PARKDECOR), včetně dopravy</t>
  </si>
  <si>
    <t>SP036</t>
  </si>
  <si>
    <t>Dynamická vrstva - propustná štěrkodrť fr. 0-16  / 60 mm v odstínu krycí vrstvy - navážená manuálně (v ochranné zóně kořenů dřevin) (ref. PARKDECOR), včetně dopravy</t>
  </si>
  <si>
    <t>SP037</t>
  </si>
  <si>
    <t>Krycí - obrusná vrstva PARKDECOR - fr. 0-5  / 40 mm, odstín žlutý - navážená strojně, včetně dopravy</t>
  </si>
  <si>
    <t>SP038</t>
  </si>
  <si>
    <t>Krycí - obrusná vrstva PARKDECOR - fr. 0-5  / 40 mm, odstín žlutý - navážená manuálně (v ochranné zóně kořenů dřevin), včetně dopravy</t>
  </si>
  <si>
    <t>SP039</t>
  </si>
  <si>
    <t>Supervize technika pro pokládku speciálních vrstev dynamické a obrusné vrstvy</t>
  </si>
  <si>
    <t>SP040</t>
  </si>
  <si>
    <t>Obruba ploch s nestmeleným minerálním povrchem z ocelového úhelníku L 100x40x6 mm, trny z žebírkové oceli d. 16 mm x400 mm, přivařenými ke hraně úhelníku v intervalu 1 m</t>
  </si>
  <si>
    <t>SP041</t>
  </si>
  <si>
    <t>Obruba ploch s nestmeleným minerálním povrchem z ploché oceli 100x6 mm, trny z žebírkové oceli d 16 mm x 400 mm, přivařenými  v intervalu 1 m</t>
  </si>
  <si>
    <t>MOBILIÁŘ A VYBAVENÍ</t>
  </si>
  <si>
    <t>801.05</t>
  </si>
  <si>
    <t>936104211R</t>
  </si>
  <si>
    <t>Montáž odpadkového koše do betonové patky  - kotvené k podkladu do betonové patky / včetně zemních prací a základů</t>
  </si>
  <si>
    <t>936124112_1</t>
  </si>
  <si>
    <t>Montáž lavičky stabilní parkové - kotvené k podkladu do betonové patky / včetně zemních prací a základů</t>
  </si>
  <si>
    <t>936124112R</t>
  </si>
  <si>
    <t>936174312R</t>
  </si>
  <si>
    <t>Montáž stojanu na kola pro více kol kotevními šrouby na pevný podklad - 12ks - kotvené k podkladu do betonové patky / včetně zemních prací a základů</t>
  </si>
  <si>
    <t>SP042</t>
  </si>
  <si>
    <t>Informační tabule  (kovový rámeček se 2 nožkami, plastová tabulka</t>
  </si>
  <si>
    <t>SP043</t>
  </si>
  <si>
    <t>Montáž info tabule - kotvené k podkladu do betonové patky / včetně zemních prací a základů</t>
  </si>
  <si>
    <t>SP044</t>
  </si>
  <si>
    <t>Atypická oblouková lavička bez opěradla, sedák z masivních desek, ocel. konstrukce pozinkovaný povrch s lakem, ref. odvozená od serie mmcité Woody</t>
  </si>
  <si>
    <t>SP045</t>
  </si>
  <si>
    <t>Lavička mmcite, bez opěradla, délka 3 m, sedák z masivních desek z trop. dřeva, ocel. konstrukce, pozinkováno, s lakem (vč. stavební přípravy a montáže)
ref. mmcité, serie Woody</t>
  </si>
  <si>
    <t>SP046</t>
  </si>
  <si>
    <t>Lavička mmcite, s opěradlem, délka 3 m,  sedák a opěradlo z masivních desek z trop. dřeva, ocel. konstrukce, pozinkováno, s lakem (vč. stavební přípravy a montáže)
ref. mmcité, serie Woody</t>
  </si>
  <si>
    <t>SP047</t>
  </si>
  <si>
    <t>Stojan na kola (ocelový sloupek s antracitovým lakem) ,(vč.stavební přípravy a montáže) ref. mmcité, Out-Sider Bike</t>
  </si>
  <si>
    <t>SP048</t>
  </si>
  <si>
    <t>Odpadkovy koš trojity pro trideny odpad se striskou, opláštěný lamelami z tropického dřeva</t>
  </si>
  <si>
    <t>SP049</t>
  </si>
  <si>
    <t>Instalace dřevěného oplocení
vč. oplocení hoblovaný hranol 80x80x500 mm z trvanlivého domácího dřeva (dub, akát) s trnem ze žebírkové oceli d 18 mm x 700 mm a 2 otvory pro horizontální protažení lanka. Hrany sloupku stržené (cca 2-3 mm), bez další povrchové úpravy. Instalace zatlučením do terénu. Intervaly mezi sloupky jednotlivých úseků rovnoměrně rozdělené v rozsahu 1,6 – 2,1 m Počet sloupků 49ks. Lanka konopná tl. 10 mm s ocelovým jádrem 2,5 mm, celk. délka 250m.</t>
  </si>
  <si>
    <t>TECHNICKÉ ÚPRAVY</t>
  </si>
  <si>
    <t>801.06</t>
  </si>
  <si>
    <t>184911161</t>
  </si>
  <si>
    <t>Mulčování záhonů kačírkem tl. vrstvy do 0,1 m v rovině a svahu do 1:5 - štěrková plocha pod rampou</t>
  </si>
  <si>
    <t>Mulčování záhonů kačírkem tl. vrstvy do 0,3 m v rovině a svahu do 1:5 - štěrková plocha pod lávkou</t>
  </si>
  <si>
    <t>SP050</t>
  </si>
  <si>
    <t>Štěrk fce 8/16 (křemičitý porfýr, ref. lom Kubo)</t>
  </si>
  <si>
    <t>SP051</t>
  </si>
  <si>
    <t>VEGETAČNÍ ÚPRAVY</t>
  </si>
  <si>
    <t>801.07</t>
  </si>
  <si>
    <t>181006114</t>
  </si>
  <si>
    <t>Rozprostření zemin tl vrstvy do 0,3 m schopných zúrodnění v rovině a sklonu do 1:5</t>
  </si>
  <si>
    <t>181111111</t>
  </si>
  <si>
    <t>Plošná úprava terénu do 500 m2 zemina skupiny 1 až 4 nerovnosti do 100 mm v rovinně a svahu do 1:5</t>
  </si>
  <si>
    <t>181411131</t>
  </si>
  <si>
    <t>Založení parkového trávníku výsevem plochy do 1000 m2 v rovině a ve svahu do 1:5</t>
  </si>
  <si>
    <t>183403131</t>
  </si>
  <si>
    <t>Obdělání půdy rytím zemina tř 1 a 2 v rovině a svahu do 1:5 (kypření) - JÍROVEC</t>
  </si>
  <si>
    <t>183403153</t>
  </si>
  <si>
    <t>Obdělání půdy hrabáním v rovině a svahu do 1:5 - JÍROVEC</t>
  </si>
  <si>
    <t>Mulčování záhonů kačírkem tl. vrstvy do 0,1 m v rovině a svahu do 1:5</t>
  </si>
  <si>
    <t>SP052</t>
  </si>
  <si>
    <t>Pěstební substrát (tj. směs odplevelené ornice (deponie) 50%, hrubozrnného písku 20%, ostrohranného štěrku frakce 4/8 (ideálně křemičitý porfýr, lom Kubo) 30%.)</t>
  </si>
  <si>
    <t>SP053</t>
  </si>
  <si>
    <t>SP054</t>
  </si>
  <si>
    <t>Katrování ornice + manipulace s ornicí</t>
  </si>
  <si>
    <t>SP055</t>
  </si>
  <si>
    <t>Travní osivo   VV-4/1  Universální rekreační směs (ref. Agrostis Trávníky), výsevek 28g/m2, množství osiva: 2,8kg</t>
  </si>
  <si>
    <t xml:space="preserve">KG        </t>
  </si>
  <si>
    <t>VÝSADBA STROMŮ</t>
  </si>
  <si>
    <t>801.08</t>
  </si>
  <si>
    <t>183101322</t>
  </si>
  <si>
    <t>Jamky pro výsadbu s výměnou 100 % půdy zeminy tř 1 až 4 objem do 2 m3 v rovině a svahu do 1:5</t>
  </si>
  <si>
    <t>184 21-5133</t>
  </si>
  <si>
    <t>Ukotvení dřeviny třemi a více kůly průměru do 100 mm, délky přes 2 m do 3m</t>
  </si>
  <si>
    <t>184102116R</t>
  </si>
  <si>
    <t>Výsadba dřeviny s balem D do 0,8 m do jamky se zalitím v rovině a svahu do 1:5 - zasypání trvalkovým substrátem se zalitím</t>
  </si>
  <si>
    <t>184215413</t>
  </si>
  <si>
    <t>Zhotovení závlahové mísy dřevin D přes 1,0 m v rovině nebo na svahu do 1:5</t>
  </si>
  <si>
    <t>184852322</t>
  </si>
  <si>
    <t>Řez stromů výchovný před 2m do 4m</t>
  </si>
  <si>
    <t>SP056</t>
  </si>
  <si>
    <t>Substrát
Substrát :  odplevelená ornice (deponie) 50%, hrubozrnný písek 20%, ostrohranný štěrk frakce 4/8 30% v hodní vrstvě 30cm a směsí podorničí 50% a trvalkového substrátu 50% ve spodní vrstvě 30cm</t>
  </si>
  <si>
    <t>SP057</t>
  </si>
  <si>
    <t>SP058</t>
  </si>
  <si>
    <t>Dřevěný kotvící kůl délka 3m, průměr 8cm, impregnovaný</t>
  </si>
  <si>
    <t>SP059</t>
  </si>
  <si>
    <t>Dřevěné příčky  ke spojení kůlů (12 ks/strom)</t>
  </si>
  <si>
    <t>SP060</t>
  </si>
  <si>
    <t>Úvazkový popruh, hřeby</t>
  </si>
  <si>
    <t>SP061</t>
  </si>
  <si>
    <t>Nátěr kmene ochranným nátěrem typu Arboflex (dvou vrstvý nátěr - základní a krycí vrstva), vč. přípravku</t>
  </si>
  <si>
    <t>SP062</t>
  </si>
  <si>
    <t>Mulč Štěrk fce 8/16 (křemičitý porfýr, ref. lom Kubo)</t>
  </si>
  <si>
    <t>SP063</t>
  </si>
  <si>
    <t>Hnojivo - půdní kondicionér, ref. TerraCottem Universal (dávkování 1,5 kg/m3)</t>
  </si>
  <si>
    <t>SP064</t>
  </si>
  <si>
    <t>Zásobní hnojivo ref. Silvamix Forte 60 do výsadbové jámy, množství dle návodu (cca 10tablet)</t>
  </si>
  <si>
    <t>SP065</t>
  </si>
  <si>
    <t>Náklady spojené s rozvozem vody</t>
  </si>
  <si>
    <t>SP066</t>
  </si>
  <si>
    <t>Náklady na sazenici Quercus robur, ok 25-30, (prům. balu 80cm, v. 50-60cm, m. 350kg)</t>
  </si>
  <si>
    <t>ZALOŽENÍ TRVALKOVÉHO ZÁHONU S DUBEM</t>
  </si>
  <si>
    <t>801.09</t>
  </si>
  <si>
    <t>122151102</t>
  </si>
  <si>
    <t>Odkopávky a prokopávky nezapažené v hornině třídy těžitelnosti I, skupiny 1 a 2 objem do 50 m3 strojně</t>
  </si>
  <si>
    <t>167151111R</t>
  </si>
  <si>
    <t>Nakládání výkopku z hornin třídy těžitelnosti I, skupiny 1 až 3  (v rozpojeném stavu - koef. 1,5)</t>
  </si>
  <si>
    <t>181351105</t>
  </si>
  <si>
    <t>Rozprostření ornice tl vrstvy do 300 mm pl do 500 m2 v rovině nebo ve svahu do 1:5 strojně</t>
  </si>
  <si>
    <t>183 21-1312</t>
  </si>
  <si>
    <t>Výsadba rostin do připravené půdy se zalitím</t>
  </si>
  <si>
    <t>183 21-1313</t>
  </si>
  <si>
    <t>Výsadba cibulí  do připravené půdy se zalitím</t>
  </si>
  <si>
    <t>183403114</t>
  </si>
  <si>
    <t>Obdělání půdy kultivátorováním v rovině a svahu do 1:5 (kypření)</t>
  </si>
  <si>
    <t>Obdělání půdy hrabáním v rovině a svahu do 1:5</t>
  </si>
  <si>
    <t>185804312R</t>
  </si>
  <si>
    <t>Zalití rostlin vodou plocha přes 20 m2 (70l/m2/týden), 4 týdny</t>
  </si>
  <si>
    <t>SP067</t>
  </si>
  <si>
    <t>SP068</t>
  </si>
  <si>
    <t>Sběr kamenů a hrud, vč. Skládkovného</t>
  </si>
  <si>
    <t>SP069</t>
  </si>
  <si>
    <t>Substrát - směs odplevelené ornice (deponie) 50%, hrubozrnného písku 20%, ostrohranného štěrku frakce 4/8 (ideálně křemičitý porfýr, lom Kubo) 30%.</t>
  </si>
  <si>
    <t>SP070</t>
  </si>
  <si>
    <t>Sestřihnutí nadzemní části trvalek před výsadbou (ochrana proti vandalismu a krádeži), jednorázově nůžkami v přepravkách.</t>
  </si>
  <si>
    <t>SP071</t>
  </si>
  <si>
    <t>SP072</t>
  </si>
  <si>
    <t>Náklady na sazenici - K9 - Babtisia x variicolor ´Twilight Prairie Blues´</t>
  </si>
  <si>
    <t>SP073</t>
  </si>
  <si>
    <t>Náklady na sazenici - K9 - Calamagrostis acutiflora ´Overdam´</t>
  </si>
  <si>
    <t>SP074</t>
  </si>
  <si>
    <t>Náklady na sazenici - K9 - Calamagrostis brachytricha</t>
  </si>
  <si>
    <t>SP075</t>
  </si>
  <si>
    <t>Náklady na sazenici - K9 - Aster ageratoides ´Asran´/alt. ´Stardust´</t>
  </si>
  <si>
    <t>SP076</t>
  </si>
  <si>
    <t>Náklady na sazenici - K9 - Aster divaricatus ´Tradescant´/ alt. ´Beth Chatto´</t>
  </si>
  <si>
    <t>SP077</t>
  </si>
  <si>
    <t>Náklady na sazenici - K9 - Deschampsia caespitosa ´Goldschleier´ - nezaměňovat!</t>
  </si>
  <si>
    <t>SP078</t>
  </si>
  <si>
    <t>Náklady na sazenici - K9 - Euphorbia amygdaloides ´Purpurea´</t>
  </si>
  <si>
    <t>SP079</t>
  </si>
  <si>
    <t>Náklady na sazenici - K9 - Filipendula vulgaris ´Plena´/ alt. ´Multiplex´</t>
  </si>
  <si>
    <t>SP080</t>
  </si>
  <si>
    <t>Náklady na sazenici - K9 - Hemerocallis ´Corky´</t>
  </si>
  <si>
    <t>SP081</t>
  </si>
  <si>
    <t>Náklady na sazenici - K9 - Nepeta grandiflora ´Dawn to Dusk´</t>
  </si>
  <si>
    <t>SP082</t>
  </si>
  <si>
    <t>Náklady na sazenici - K9 - Persicaria amplexicaulis ´Taurus´</t>
  </si>
  <si>
    <t>SP083</t>
  </si>
  <si>
    <t>Náklady na sazenici - K9 - Phlomis russeliana</t>
  </si>
  <si>
    <t>SP084</t>
  </si>
  <si>
    <t>Náklady na sazenici - K9 - Salvia nemorosa ´Caradonna´</t>
  </si>
  <si>
    <t>SP085</t>
  </si>
  <si>
    <t>Náklady na sazenici - K9 - Sedum ´Matrona´</t>
  </si>
  <si>
    <t>SP086</t>
  </si>
  <si>
    <t>Náklady na sazenici - K9 -Cerastium tomentosum (možno cv. ´Silberteppich´)</t>
  </si>
  <si>
    <t>SP087</t>
  </si>
  <si>
    <t>Náklady na sazenici - K9 - Ceratostigma plumbaginoides</t>
  </si>
  <si>
    <t>SP088</t>
  </si>
  <si>
    <t>Náklady na sazenici - K9 - Geranium macrorrhizum ´Bevan´</t>
  </si>
  <si>
    <t>SP089</t>
  </si>
  <si>
    <t>Náklady na sazenici - K9 - Geranium sanguineum ´Album´</t>
  </si>
  <si>
    <t>SP090</t>
  </si>
  <si>
    <t>Náklady na sazenici - K9 - Geranium x cantabrigiense ´Biokovo´</t>
  </si>
  <si>
    <t>SP091</t>
  </si>
  <si>
    <t>Náklady na sazenici - K9 - Nepeta x faassenii ´Senior´</t>
  </si>
  <si>
    <t>SP092</t>
  </si>
  <si>
    <t>Náklady na sazenici - K9 - Lysimachia ciliata´Firecracker´</t>
  </si>
  <si>
    <t>SP093</t>
  </si>
  <si>
    <t>Náklady na sazenici - K9 -Penstemon digitalis ´Husker Red´/ alt. ´Mystica´</t>
  </si>
  <si>
    <t>SP094</t>
  </si>
  <si>
    <t>Narcissus 'Jack Snipe' - I. jakost</t>
  </si>
  <si>
    <t>SP095</t>
  </si>
  <si>
    <t>Tulipa praestans ´Unicum´ - I. jakost</t>
  </si>
  <si>
    <t>ZALOŽENÍ TRVALKOVÉHO ZÁHONU POD BUKEM (podrost buku)</t>
  </si>
  <si>
    <t>801.10</t>
  </si>
  <si>
    <t>111111112</t>
  </si>
  <si>
    <t>Pletí záhonu vytrháváním při slabém zaplevelení v zemině lehce obdělávatelné</t>
  </si>
  <si>
    <t xml:space="preserve">AR        </t>
  </si>
  <si>
    <t>Odkopávky a prokopávky nezapažené pro železnice v soudržné hornině třídy těžitelnosti I, skupiny 1 a 2 objem do 10 m3 ručně
jemné ruční odkopávky nebo plošné použití AIRSPADE</t>
  </si>
  <si>
    <t>Nakládání výkopku z hornin třídy těžitelnosti I, skupiny 1 až 3 ručně</t>
  </si>
  <si>
    <t>181311103</t>
  </si>
  <si>
    <t>Rozprostření ornice tl vrstvy 5-7 mm v rovině nebo ve svahu do 1:5 ručně</t>
  </si>
  <si>
    <t>Založení parkového trávníku výsevem plochy do 1000 m2 v rovině a ve svahu do 1:5, vč. Válcování</t>
  </si>
  <si>
    <t>183403111</t>
  </si>
  <si>
    <t>Obdělání půdy nakopáním na hloubku do 0,1 m v rovině a svahu do 1:5</t>
  </si>
  <si>
    <t>Obdělání půdy kultivátorováním v rovině a svahu do 1:5</t>
  </si>
  <si>
    <t>Chemické odplevelení před založením kultury nad 20 m2 postřikem na široko v rovině a svahu do 1:5</t>
  </si>
  <si>
    <t>184911421</t>
  </si>
  <si>
    <t>Mulčování rostlin kůrou tl. do 0,1 m v rovině a svahu do 1:5</t>
  </si>
  <si>
    <t>Zalití rostlin vodou plocha do 20 m2 (21l/m2/týden), 4 týdny</t>
  </si>
  <si>
    <t>SP096</t>
  </si>
  <si>
    <t>Substrát: směs kompost 30%, ornice 30%, ostrohranný štěrk fce 4/8 40%.</t>
  </si>
  <si>
    <t>SP097</t>
  </si>
  <si>
    <t>SP098</t>
  </si>
  <si>
    <t>SP099</t>
  </si>
  <si>
    <t>Mulčovací kůra, jemná kompostovaná</t>
  </si>
  <si>
    <t>SP100</t>
  </si>
  <si>
    <t>Náklady na sazenici - K9 - Viola odorata</t>
  </si>
  <si>
    <t>SP101</t>
  </si>
  <si>
    <t>Náklady na sazenici - K9 - Viola odorata ´Albiflora´</t>
  </si>
  <si>
    <t>SP102</t>
  </si>
  <si>
    <t>Muscari armeniacum - I. jakost</t>
  </si>
  <si>
    <t>SP103</t>
  </si>
  <si>
    <t>Travní osivo  Rusalka - travobylinná směs do stinného podrostu (ref. Agrostis Trávníky), výsevek 8-10g/m2, množství osiva: 2,65kg</t>
  </si>
  <si>
    <t>ZALOŽENÍ TRÁVNÍKU</t>
  </si>
  <si>
    <t>801.11</t>
  </si>
  <si>
    <t>111151121</t>
  </si>
  <si>
    <t>Pokosení trávníku parkového plochy do 1000 m2 s odvozem do 20 km v rovině a svahu do 1:5</t>
  </si>
  <si>
    <t>Vodorovné přemístění do 1500 m výkopku/sypaniny z horniny tř. 1 až 4 - přesun z deponie</t>
  </si>
  <si>
    <t>Nakládání výkopku z hornin třídy těžitelnosti I, skupiny 1 až 3 přes 100 m3</t>
  </si>
  <si>
    <t>Rozprostření ornice tl vrstvy do 300 mm pl do 500 m2 v rovině nebo ve svahu do 1:5 strojně</t>
  </si>
  <si>
    <t>SP104</t>
  </si>
  <si>
    <t>SP105</t>
  </si>
  <si>
    <t>SP106</t>
  </si>
  <si>
    <t>Travní osivo   VV-4/1  Universální rekreační směs (ref. Agrostis Trávníky), výsevek 28g/m2, množství osiva: 11,5kg</t>
  </si>
  <si>
    <t>POVÝSADBOVÁ PÉČE</t>
  </si>
  <si>
    <t>801.12</t>
  </si>
  <si>
    <t>TRVALKOVÝ ZÁHON S DUBEM - Pletí záhonu vytrháváním při slabém zaplevelení v zemině lehce obdělávatelné</t>
  </si>
  <si>
    <t>111111122</t>
  </si>
  <si>
    <t>STROM - Pletí záhonu vyrýpáváním při slabém zaplevelení v zemině lehce obdělávatelné</t>
  </si>
  <si>
    <t>PODROST BUKU - Pokosení trávníku parkového plochy do 1000 m2 s odvozem do 20 km v rovině a svahu do 1:5 (ODPLEVELOVACÍ SEČ)</t>
  </si>
  <si>
    <t>184802611</t>
  </si>
  <si>
    <t>TRÁVNÍKY - Chemické odplevelení po založení kultury postřikem na široko v rovině a svahu do 1:5</t>
  </si>
  <si>
    <t>184817111</t>
  </si>
  <si>
    <t>TRVALKOVÝ ZÁHON S DUBEM - Řez trvalek ve vegetačním období v rovině nebo ve svahu do 1:5 jarní řez</t>
  </si>
  <si>
    <t>184852322R</t>
  </si>
  <si>
    <t>STROM - Řez stromů výchovný před 2m do 4m - ořez suchých či poškozených částí</t>
  </si>
  <si>
    <t>STROM - Zalití rostlin vodou plocha do 20 m2 - povýsadbová zálivka (3týdny, 100l/týd.), 400l</t>
  </si>
  <si>
    <t>PODROST BUKU - Zalití rostlin vodou plocha přes 20 m2 - povýsadbová zálivka (21l/m2/týden), 4 týdny</t>
  </si>
  <si>
    <t>TRÁVNÍKY - Zalití rostlin vodou plocha přes 20 m2 - zálivka (20l/m2/týden), 2 měsíce, 405m2</t>
  </si>
  <si>
    <t>STROM - Dovoz vody pro zálivku rostlin za vzdálenost do 1000 m</t>
  </si>
  <si>
    <t>PODROST BUKU - Dovoz vody pro zálivku rostlin za vzdálenost do 1000 m</t>
  </si>
  <si>
    <t>TRÁVNÍKY - Dovoz vody pro zálivku rostlin za vzdálenost do 1000 m</t>
  </si>
  <si>
    <t>SP107</t>
  </si>
  <si>
    <t>STROM - Kontrola kotvení, povolení úvazku, případná oprava</t>
  </si>
  <si>
    <t>SP108</t>
  </si>
  <si>
    <t>STROM - Sběr kamenů a hrud, vč. Skládkovného</t>
  </si>
  <si>
    <t>SP109</t>
  </si>
  <si>
    <t>STROM - Ochrana proti chorobám a škůdcům</t>
  </si>
  <si>
    <t>SP110</t>
  </si>
  <si>
    <t>TRVALKOVÝ ZÁHON S DUBEM - sběr odpadků a nečistot, vč. Skládkovného</t>
  </si>
  <si>
    <t>SP111</t>
  </si>
  <si>
    <t>TRVALKOVÝ ZÁHON S DUBEM - Naložení bioodpadu a převoz na skládku do vzdálenosti 20km</t>
  </si>
  <si>
    <t>SP112</t>
  </si>
  <si>
    <t>TRVALKOVÝ ZÁHON S DUBEM - Skládkovné - bioodpad, vč. Uložení</t>
  </si>
  <si>
    <t>SP113</t>
  </si>
  <si>
    <t>PODROST BUKU - úklid opadaného listí a žaludů, odpadu, skládkovné</t>
  </si>
  <si>
    <t>SP114</t>
  </si>
  <si>
    <t>TRÁVNÍKY - Selektivní herbicid (ref. Bofix)</t>
  </si>
  <si>
    <t>SP115</t>
  </si>
  <si>
    <t>TRÁVNÍKY - sběr odpadků a nečistot, vč. Skládkovného</t>
  </si>
  <si>
    <t>VEDLEJŠÍ ROZPOČTOVÉ NÁKLADY</t>
  </si>
  <si>
    <t>801.13</t>
  </si>
  <si>
    <t>SP116</t>
  </si>
  <si>
    <t>Geodetické práce - mobiliář a vybavení, vytyčení výsadeb bude provedeno kolíky na místě</t>
  </si>
  <si>
    <t xml:space="preserve">KČ/100BM  </t>
  </si>
  <si>
    <t>SP117</t>
  </si>
  <si>
    <t>Geodetické práce - vytyčení inžeýrských sítí a udržování vytyčení v průběhu stavby</t>
  </si>
  <si>
    <t>SP118</t>
  </si>
  <si>
    <t>Zařízení staveniště</t>
  </si>
  <si>
    <t xml:space="preserve">SOUBOR    </t>
  </si>
  <si>
    <t>SP119</t>
  </si>
  <si>
    <t>Úklid staveniště a přístupových tras</t>
  </si>
  <si>
    <t>SP120</t>
  </si>
  <si>
    <t>Doprava, pokud není uvedeno jinak v rámci položek</t>
  </si>
  <si>
    <t>SP121</t>
  </si>
  <si>
    <t>Vnitrostaveništní přesun hmot, pokud není uvedeno jinak v rámci položek</t>
  </si>
  <si>
    <t>SP122</t>
  </si>
  <si>
    <t>Odborný dendrologický dozor stavby</t>
  </si>
  <si>
    <t>SO 802</t>
  </si>
  <si>
    <t>VEGETAČNÍ ÚPRAVY - PRAVÝ BŘEH</t>
  </si>
  <si>
    <t>802</t>
  </si>
  <si>
    <t>802.01</t>
  </si>
  <si>
    <t>112151011</t>
  </si>
  <si>
    <t>Volné kácení stromů s rozřezáním a odvětvením D kmene do 200 mm</t>
  </si>
  <si>
    <t>112151012</t>
  </si>
  <si>
    <t>Volné kácení stromů s rozřezáním a odvětvením D kmene do 300 mm</t>
  </si>
  <si>
    <t>112151013</t>
  </si>
  <si>
    <t>Volné kácení stromů s rozřezáním a odvětvením D kmene do 400 mm</t>
  </si>
  <si>
    <t>112151014</t>
  </si>
  <si>
    <t>Volné kácení stromů s rozřezáním a odvětvením D kmene do 500 mm</t>
  </si>
  <si>
    <t>112201111</t>
  </si>
  <si>
    <t>Odstranění pařezů D do 0,2 m v rovině a svahu 1:5 s odklizením do 20 m a zasypáním jámy</t>
  </si>
  <si>
    <t>112201112</t>
  </si>
  <si>
    <t>Odstranění pařezů D do 0,3 m v rovině a svahu 1:5 s odklizením do 20 m a zasypáním jámy</t>
  </si>
  <si>
    <t>112201113</t>
  </si>
  <si>
    <t>Odstranění pařezů D do 0,4 m v rovině a svahu 1:5 s odklizením do 20 m a zasypáním jámy</t>
  </si>
  <si>
    <t>112201114</t>
  </si>
  <si>
    <t>Odstranění pařezů D do 0,5 m v rovině a svahu 1:5 s odklizením do 20 m a zasypáním jámy</t>
  </si>
  <si>
    <t>112201115</t>
  </si>
  <si>
    <t>Odstranění pařezů D do 0,6 m v rovině a svahu 1:5 s odklizením do 20 m a zasypáním jámy</t>
  </si>
  <si>
    <t>184852436</t>
  </si>
  <si>
    <t>Řez stromu redukční o ploše koruny do 120 m2 lezeckou technikou</t>
  </si>
  <si>
    <t>184911431R</t>
  </si>
  <si>
    <t>Mulčování rostlin kůrou tl. do 0,2 m v rovině a svahu do 1:5</t>
  </si>
  <si>
    <t>Zalití rostlin vodou plocha do 20 m2 - Zálivka stromů s poškozenými kořeny v období sucha (100l/týd./strom), 10 stromů, 6 týdnů sucha</t>
  </si>
  <si>
    <t>SPEC.001</t>
  </si>
  <si>
    <t>SPEC.002</t>
  </si>
  <si>
    <t>SPEC.003</t>
  </si>
  <si>
    <t>Ochrana kmene dle ČSN 83 9061 -  ohrazení skupiny dřevin bedněním z fošen - obvod ohrady 20 m, výška 2 m. (vč. instalace/demontáž)</t>
  </si>
  <si>
    <t>SPEC.004</t>
  </si>
  <si>
    <t>Ochrana kmene dle ČSN 83 9061 -  bednění okolo kmene lípy, 3 x 3 m (vč. instalace/demontáž)</t>
  </si>
  <si>
    <t>SPEC.005</t>
  </si>
  <si>
    <t>Ochrana kmene dle ČSN 83 9061 -  bednění okolo kmene jilmu, 1.5 x 1,5 m (vč. instalace/demontáž)</t>
  </si>
  <si>
    <t>SPEC.006</t>
  </si>
  <si>
    <t>Mulčovací štěpka</t>
  </si>
  <si>
    <t>SPEC.007</t>
  </si>
  <si>
    <t>Dočasná plošná ochrana kořenů proti poškození v části provedeného plošného výkopu  a navazujícího prostoru
překrytím geotextilí (200g) a ocelové roznášecími podlážkami (zatížení nad 3,5t) - instalace</t>
  </si>
  <si>
    <t>SPEC.008</t>
  </si>
  <si>
    <t>Zrušení opatření ochrany kořenového prostoru jilmu, vč. Manipulace s kládkovného</t>
  </si>
  <si>
    <t>SPEC.009</t>
  </si>
  <si>
    <t>Odstranění nevhodných dřevin výšky nad 1 m,  do 80 cm průměru kmene na řezné ploše pařezu (vč. odstranění hmoty a pařezu), ve svahu!
nutnost použité nesené pařezové frézy</t>
  </si>
  <si>
    <t>SPEC.010</t>
  </si>
  <si>
    <t>SPEC.011</t>
  </si>
  <si>
    <t>SPEC.012</t>
  </si>
  <si>
    <t>SPEC.013</t>
  </si>
  <si>
    <t>SPEC.014</t>
  </si>
  <si>
    <t>SPEC.015</t>
  </si>
  <si>
    <t>SPEC.016</t>
  </si>
  <si>
    <t>SPEC.017</t>
  </si>
  <si>
    <t>SPEC.018</t>
  </si>
  <si>
    <t>SPEC.019</t>
  </si>
  <si>
    <t>SPEC.020</t>
  </si>
  <si>
    <t>Úprava průjezdného či průchozího profilu</t>
  </si>
  <si>
    <t>SPEC.021</t>
  </si>
  <si>
    <t>SPEC.022</t>
  </si>
  <si>
    <t>SPEC.023</t>
  </si>
  <si>
    <t>SPEC.024</t>
  </si>
  <si>
    <t>802.02</t>
  </si>
  <si>
    <t>Zásyp jam, šachet rýh nebo kolem objektů sypaninou se zhutněním ručně</t>
  </si>
  <si>
    <t>Ochrana stromu protikořenovou clonou v rovině nebo na svahu do 1:5 hloubky do 500 mm</t>
  </si>
  <si>
    <t>Ochrana stromu protikořenovou clonou v rovině nebo na svahu do 1:5 hloubky do 700 mm</t>
  </si>
  <si>
    <t>Rýhy pro protikořenové textilie zemina tř 1 až 4 hl do 0,6 m š do 0,6 m v rovině a svahu do 1:5  -  bezvýkopovou technologií AirSpade (ev. ručně)
včetně odborného přerušení kořenů a ošetření řezu</t>
  </si>
  <si>
    <t>Rýhy pro protikořenové textilie zemina tř 1 až 4 hl do 0,8 m š do 0,6 m v rovině a svahu do 1:5  -  bezvýkopovou technologií AirSpade (ev. ručně)
včetně odborného přerušení kořenů   a ošetření řezu</t>
  </si>
  <si>
    <t>SPEC.025</t>
  </si>
  <si>
    <t>SPEC.026</t>
  </si>
  <si>
    <t>Substrát na zásyp (směs 60% štěrk fce 4/8, 20% kompost, 20% zemina z výkopku)</t>
  </si>
  <si>
    <t>SPEC.027</t>
  </si>
  <si>
    <t>SPEC.028</t>
  </si>
  <si>
    <t>SPEC.029</t>
  </si>
  <si>
    <t>SPEC.030</t>
  </si>
  <si>
    <t>802.03</t>
  </si>
  <si>
    <t>Obdělání půdy hrabáním v rovině a svahu do 1:5</t>
  </si>
  <si>
    <t>184911421R</t>
  </si>
  <si>
    <t>Mulčování rostlin kůrou tl. do 0,1 m v rovině a svahu do 1:5
Prosypání porostu břečťanu v podrostu javorů uvnitř plochy odpočívadla směsí kompostované zeminy se štěrkem 4/8, 1:1</t>
  </si>
  <si>
    <t>SPEC.031</t>
  </si>
  <si>
    <t>Pěstební substrát - směs kompostované zeminy se štěrkem 4/8, 1:1</t>
  </si>
  <si>
    <t>802.04</t>
  </si>
  <si>
    <t>122111101</t>
  </si>
  <si>
    <t>Odkopávky a prokopávky v hornině třídy těžitelnosti I, skupiny 1 a 2 ručně - PLÁŇ PRO ŠTĚRK</t>
  </si>
  <si>
    <t>Odkopávky a prokopávky v hornině třídy těžitelnosti I, skupiny 1 a 2 ručně</t>
  </si>
  <si>
    <t>Odkopávky a prokopávky v hornině třídy těžitelnosti I, skupiny 1 a 2 ručně
Vykopání děr pro patky do srovnaného mělkého zářezu, rozměr patky 0,5 x 0,5 m, hloubka 0,4 m. 16ks</t>
  </si>
  <si>
    <t>Rozprostření zemint l vrstvy do 0,15 m schopných zúrodnění v rovině a sklonu do 1:5</t>
  </si>
  <si>
    <t>564801111R</t>
  </si>
  <si>
    <t>Podklad ze štěrkodrtě ŠD tl 15 mm - Podkladový štěrk obruby fr 63-125 mm, rozložený na vyrovnanou plochu zářezu a na dno děr pro patky, průměrná vrstva 150 mm.</t>
  </si>
  <si>
    <t>Podklad ze štěrkodrtě ŠD - Podkladní štěrková vrstva z frakce 32-63 mm průměrná tloušťka vrstvy  120 mm.
Rozvoz a rozhrnutí štěrku manuálně, bez použití těžké techniky, vč. materiálu</t>
  </si>
  <si>
    <t>Pochozí krycí vrstva, průměrná tloušťka vrstvy 30 mm z frakce 8-16. Rozvoz a rozhrnutí štěrku manuálně, bez použití těžké techniky.
Prokalení hráběmi do povrchu podkladní vrstvy, urovnání.</t>
  </si>
  <si>
    <t>SPEC.032</t>
  </si>
  <si>
    <t>Řezy kořenů  do průměru 2 cm ošetření růstovým stimulátorem, řezy kořenů o průměru větším než 2 cm prostředky k ošetření ran, včetně přípravků.
Obnažené kořeny překrýt vrstvou geotextilie, vč. Materiálu</t>
  </si>
  <si>
    <t>SPEC.033</t>
  </si>
  <si>
    <t>SPEC.034</t>
  </si>
  <si>
    <t>Obruba plochy z ocelového úhelníku L 150x100x10 mm, kotvená do betonových patek přivařenými trny z žebírkové oceli d 16 mm x 400 mm
protaženými otvory ve spodní straně úhelníku v intervalu 1,3 - 1,7 m. Součástí obruby jsou betonové patky 0,3 x 0,3 m, zhotovené in situ včetně materiálu, do výkopu hl. 0,5 m. Počet betonových patek: 16 ks</t>
  </si>
  <si>
    <t>SPEC.035</t>
  </si>
  <si>
    <t>SPEC.036</t>
  </si>
  <si>
    <t>802.05</t>
  </si>
  <si>
    <t>936174311R</t>
  </si>
  <si>
    <t>Montáž stojanu na kola pro 5 kol kotevními šrouby na pevný podklad - 4 kola</t>
  </si>
  <si>
    <t>SPEC.037</t>
  </si>
  <si>
    <t>Lavička s opěradlem, délka 2 m, sedák z masivních desek z trop. dřeva, ocel. konstrukce, pozinkováno, s lakem (vč. stavební přípravy a montáže).
ref. mmcité, serie Woody, atyp. Délka</t>
  </si>
  <si>
    <t>SPEC.038</t>
  </si>
  <si>
    <t>Stojan na kola (ocelový sloupek s antracitovým lakem) (vč. stavební přípravy a montáže). ref. mmcité, Out-Sider Bike</t>
  </si>
  <si>
    <t>SPEC.039</t>
  </si>
  <si>
    <t>Odpadkovy koš trojity pro trideny odpad se striskou, opláštěný lamelami z tropického dřeva
ocelová konstrukce pozinkovaný povrch s lakem (vč. stavební přípravy a montáže). ref. mmcité, Quinbin, var. tropické dřevo</t>
  </si>
  <si>
    <t>802.06</t>
  </si>
  <si>
    <t>SPEC.040</t>
  </si>
  <si>
    <t>SPEC.041</t>
  </si>
  <si>
    <t>SPEC.042</t>
  </si>
  <si>
    <t>SPEC.043</t>
  </si>
  <si>
    <t>SPEC.044</t>
  </si>
  <si>
    <t>SPEC.045</t>
  </si>
  <si>
    <t>SPEC.046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</si>
</sst>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'000'!H32</f>
      </c>
      <c r="D11" s="13">
        <f>'000'!P32</f>
      </c>
      <c r="E11" s="13">
        <f>C11+D11</f>
      </c>
    </row>
    <row r="12" spans="1:5" ht="12.75" customHeight="1">
      <c r="A12" s="7" t="s">
        <v>70</v>
      </c>
      <c r="B12" s="7" t="s">
        <v>69</v>
      </c>
      <c r="C12" s="13">
        <f>'001'!H59</f>
      </c>
      <c r="D12" s="13">
        <f>'001'!P59</f>
      </c>
      <c r="E12" s="13">
        <f>C12+D12</f>
      </c>
    </row>
    <row r="13" spans="1:5" ht="12.75" customHeight="1">
      <c r="A13" s="7" t="s">
        <v>129</v>
      </c>
      <c r="B13" s="7" t="s">
        <v>130</v>
      </c>
      <c r="C13" s="13">
        <f>'101.1'!H105</f>
      </c>
      <c r="D13" s="13">
        <f>'101.1'!P105</f>
      </c>
      <c r="E13" s="13">
        <f>C13+D13</f>
      </c>
    </row>
    <row r="14" spans="1:5" ht="12.75" customHeight="1">
      <c r="A14" s="7" t="s">
        <v>236</v>
      </c>
      <c r="B14" s="7" t="s">
        <v>237</v>
      </c>
      <c r="C14" s="13">
        <f>'101.2'!H94</f>
      </c>
      <c r="D14" s="13">
        <f>'101.2'!P94</f>
      </c>
      <c r="E14" s="13">
        <f>C14+D14</f>
      </c>
    </row>
    <row r="15" spans="1:5" ht="12.75" customHeight="1">
      <c r="A15" s="7" t="s">
        <v>290</v>
      </c>
      <c r="B15" s="7" t="s">
        <v>291</v>
      </c>
      <c r="C15" s="13">
        <f>'102.1'!H61</f>
      </c>
      <c r="D15" s="13">
        <f>'102.1'!P61</f>
      </c>
      <c r="E15" s="13">
        <f>C15+D15</f>
      </c>
    </row>
    <row r="16" spans="1:5" ht="12.75" customHeight="1">
      <c r="A16" s="7" t="s">
        <v>312</v>
      </c>
      <c r="B16" s="7" t="s">
        <v>313</v>
      </c>
      <c r="C16" s="13">
        <f>'102.2'!H51</f>
      </c>
      <c r="D16" s="13">
        <f>'102.2'!P51</f>
      </c>
      <c r="E16" s="13">
        <f>C16+D16</f>
      </c>
    </row>
    <row r="17" spans="1:5" ht="12.75" customHeight="1">
      <c r="A17" s="7" t="s">
        <v>344</v>
      </c>
      <c r="B17" s="7" t="s">
        <v>19</v>
      </c>
      <c r="C17" s="13">
        <f>'201'!H150</f>
      </c>
      <c r="D17" s="13">
        <f>'201'!P150</f>
      </c>
      <c r="E17" s="13">
        <f>C17+D17</f>
      </c>
    </row>
    <row r="18" spans="1:5" ht="12.75" customHeight="1">
      <c r="A18" s="7" t="s">
        <v>493</v>
      </c>
      <c r="B18" s="7" t="s">
        <v>492</v>
      </c>
      <c r="C18" s="13">
        <f>'401'!H78</f>
      </c>
      <c r="D18" s="13">
        <f>'401'!P78</f>
      </c>
      <c r="E18" s="13">
        <f>C18+D18</f>
      </c>
    </row>
    <row r="19" spans="1:5" ht="12.75" customHeight="1">
      <c r="A19" s="7" t="s">
        <v>627</v>
      </c>
      <c r="B19" s="7" t="s">
        <v>626</v>
      </c>
      <c r="C19" s="13">
        <f>'801'!H278</f>
      </c>
      <c r="D19" s="13">
        <f>'801'!P278</f>
      </c>
      <c r="E19" s="13">
        <f>C19+D19</f>
      </c>
    </row>
    <row r="20" spans="1:5" ht="12.75" customHeight="1">
      <c r="A20" s="7" t="s">
        <v>1045</v>
      </c>
      <c r="B20" s="7" t="s">
        <v>1044</v>
      </c>
      <c r="C20" s="13">
        <f>'802'!H118</f>
      </c>
      <c r="D20" s="13">
        <f>'802'!P118</f>
      </c>
      <c r="E20" s="13">
        <f>C20+D20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.1'!A1" tooltip="Odkaz na stranku objektu [101.1]" display="101.1"/>
    <hyperlink ref="A14" location="#'101.2'!A1" tooltip="Odkaz na stranku objektu [101.2]" display="101.2"/>
    <hyperlink ref="A15" location="#'102.1'!A1" tooltip="Odkaz na stranku objektu [102.1]" display="102.1"/>
    <hyperlink ref="A16" location="#'102.2'!A1" tooltip="Odkaz na stranku objektu [102.2]" display="102.2"/>
    <hyperlink ref="A17" location="#'201'!A1" tooltip="Odkaz na stranku objektu [201]" display="201"/>
    <hyperlink ref="A18" location="#'401'!A1" tooltip="Odkaz na stranku objektu [401]" display="401"/>
    <hyperlink ref="A19" location="#'801'!A1" tooltip="Odkaz na stranku objektu [801]" display="801"/>
    <hyperlink ref="A20" location="#'802'!A1" tooltip="Odkaz na stranku objektu [802]" display="802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625</v>
      </c>
      <c r="D5" s="5" t="s">
        <v>626</v>
      </c>
      <c r="E5" s="5"/>
    </row>
    <row r="6" spans="1:5" ht="12.75" customHeight="1">
      <c r="A6" t="s">
        <v>17</v>
      </c>
      <c r="C6" s="5" t="s">
        <v>627</v>
      </c>
      <c r="D6" s="5" t="s">
        <v>626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629</v>
      </c>
      <c r="D11" s="9" t="s">
        <v>628</v>
      </c>
      <c r="E11" s="9"/>
      <c r="F11" s="11"/>
      <c r="G11" s="9"/>
      <c r="H11" s="11"/>
    </row>
    <row r="12" spans="1:16" ht="12.75">
      <c r="A12" s="7">
        <v>1</v>
      </c>
      <c r="B12" s="7" t="s">
        <v>630</v>
      </c>
      <c r="C12" s="7" t="s">
        <v>44</v>
      </c>
      <c r="D12" s="7" t="s">
        <v>631</v>
      </c>
      <c r="E12" s="7" t="s">
        <v>103</v>
      </c>
      <c r="F12" s="10">
        <v>535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632</v>
      </c>
      <c r="C13" s="7" t="s">
        <v>44</v>
      </c>
      <c r="D13" s="7" t="s">
        <v>633</v>
      </c>
      <c r="E13" s="7" t="s">
        <v>634</v>
      </c>
      <c r="F13" s="10">
        <v>275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635</v>
      </c>
      <c r="C14" s="7" t="s">
        <v>44</v>
      </c>
      <c r="D14" s="7" t="s">
        <v>636</v>
      </c>
      <c r="E14" s="7" t="s">
        <v>634</v>
      </c>
      <c r="F14" s="10">
        <v>275</v>
      </c>
      <c r="G14" s="14"/>
      <c r="H14" s="13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637</v>
      </c>
      <c r="C15" s="7" t="s">
        <v>44</v>
      </c>
      <c r="D15" s="7" t="s">
        <v>638</v>
      </c>
      <c r="E15" s="7" t="s">
        <v>103</v>
      </c>
      <c r="F15" s="10">
        <v>5</v>
      </c>
      <c r="G15" s="14"/>
      <c r="H15" s="13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639</v>
      </c>
      <c r="C16" s="7" t="s">
        <v>44</v>
      </c>
      <c r="D16" s="7" t="s">
        <v>640</v>
      </c>
      <c r="E16" s="7" t="s">
        <v>103</v>
      </c>
      <c r="F16" s="10">
        <v>1605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639</v>
      </c>
      <c r="C17" s="7" t="s">
        <v>24</v>
      </c>
      <c r="D17" s="7" t="s">
        <v>641</v>
      </c>
      <c r="E17" s="7" t="s">
        <v>103</v>
      </c>
      <c r="F17" s="10">
        <v>399</v>
      </c>
      <c r="G17" s="14"/>
      <c r="H17" s="13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639</v>
      </c>
      <c r="C18" s="7" t="s">
        <v>34</v>
      </c>
      <c r="D18" s="7" t="s">
        <v>642</v>
      </c>
      <c r="E18" s="7" t="s">
        <v>103</v>
      </c>
      <c r="F18" s="10">
        <v>265</v>
      </c>
      <c r="G18" s="14"/>
      <c r="H18" s="13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643</v>
      </c>
      <c r="C19" s="7" t="s">
        <v>44</v>
      </c>
      <c r="D19" s="7" t="s">
        <v>644</v>
      </c>
      <c r="E19" s="7" t="s">
        <v>564</v>
      </c>
      <c r="F19" s="10">
        <v>2</v>
      </c>
      <c r="G19" s="14"/>
      <c r="H19" s="13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645</v>
      </c>
      <c r="C20" s="7" t="s">
        <v>44</v>
      </c>
      <c r="D20" s="7" t="s">
        <v>646</v>
      </c>
      <c r="E20" s="7" t="s">
        <v>564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647</v>
      </c>
      <c r="C21" s="7" t="s">
        <v>44</v>
      </c>
      <c r="D21" s="7" t="s">
        <v>648</v>
      </c>
      <c r="E21" s="7" t="s">
        <v>564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649</v>
      </c>
      <c r="C22" s="7" t="s">
        <v>44</v>
      </c>
      <c r="D22" s="7" t="s">
        <v>650</v>
      </c>
      <c r="E22" s="7" t="s">
        <v>564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spans="1:16" ht="12.75">
      <c r="A23" s="7">
        <v>12</v>
      </c>
      <c r="B23" s="7" t="s">
        <v>651</v>
      </c>
      <c r="C23" s="7" t="s">
        <v>44</v>
      </c>
      <c r="D23" s="7" t="s">
        <v>652</v>
      </c>
      <c r="E23" s="7" t="s">
        <v>564</v>
      </c>
      <c r="F23" s="10">
        <v>1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13</v>
      </c>
      <c r="B24" s="7" t="s">
        <v>653</v>
      </c>
      <c r="C24" s="7" t="s">
        <v>44</v>
      </c>
      <c r="D24" s="7" t="s">
        <v>654</v>
      </c>
      <c r="E24" s="7" t="s">
        <v>83</v>
      </c>
      <c r="F24" s="10">
        <v>2.4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14</v>
      </c>
      <c r="B25" s="7" t="s">
        <v>655</v>
      </c>
      <c r="C25" s="7" t="s">
        <v>44</v>
      </c>
      <c r="D25" s="7" t="s">
        <v>656</v>
      </c>
      <c r="E25" s="7" t="s">
        <v>83</v>
      </c>
      <c r="F25" s="10">
        <v>2.4</v>
      </c>
      <c r="G25" s="14"/>
      <c r="H25" s="13">
        <f>ROUND((G25*F25),2)</f>
      </c>
      <c r="O25">
        <f>rekapitulace!H8</f>
      </c>
      <c r="P25">
        <f>O25/100*H25</f>
      </c>
    </row>
    <row r="26" spans="1:16" ht="12.75">
      <c r="A26" s="7">
        <v>15</v>
      </c>
      <c r="B26" s="7" t="s">
        <v>657</v>
      </c>
      <c r="C26" s="7" t="s">
        <v>44</v>
      </c>
      <c r="D26" s="7" t="s">
        <v>658</v>
      </c>
      <c r="E26" s="7" t="s">
        <v>634</v>
      </c>
      <c r="F26" s="10">
        <v>450</v>
      </c>
      <c r="G26" s="14"/>
      <c r="H26" s="13">
        <f>ROUND((G26*F26),2)</f>
      </c>
      <c r="O26">
        <f>rekapitulace!H8</f>
      </c>
      <c r="P26">
        <f>O26/100*H26</f>
      </c>
    </row>
    <row r="27" spans="1:16" ht="12.75">
      <c r="A27" s="7">
        <v>16</v>
      </c>
      <c r="B27" s="7" t="s">
        <v>659</v>
      </c>
      <c r="C27" s="7" t="s">
        <v>44</v>
      </c>
      <c r="D27" s="7" t="s">
        <v>660</v>
      </c>
      <c r="E27" s="7" t="s">
        <v>634</v>
      </c>
      <c r="F27" s="10">
        <v>450</v>
      </c>
      <c r="G27" s="14"/>
      <c r="H27" s="13">
        <f>ROUND((G27*F27),2)</f>
      </c>
      <c r="O27">
        <f>rekapitulace!H8</f>
      </c>
      <c r="P27">
        <f>O27/100*H27</f>
      </c>
    </row>
    <row r="28" spans="1:16" ht="12.75">
      <c r="A28" s="7">
        <v>17</v>
      </c>
      <c r="B28" s="7" t="s">
        <v>661</v>
      </c>
      <c r="C28" s="7" t="s">
        <v>44</v>
      </c>
      <c r="D28" s="7" t="s">
        <v>662</v>
      </c>
      <c r="E28" s="7" t="s">
        <v>83</v>
      </c>
      <c r="F28" s="10">
        <v>15</v>
      </c>
      <c r="G28" s="14"/>
      <c r="H28" s="13">
        <f>ROUND((G28*F28),2)</f>
      </c>
      <c r="O28">
        <f>rekapitulace!H8</f>
      </c>
      <c r="P28">
        <f>O28/100*H28</f>
      </c>
    </row>
    <row r="29" spans="1:16" ht="12.75">
      <c r="A29" s="7">
        <v>18</v>
      </c>
      <c r="B29" s="7" t="s">
        <v>663</v>
      </c>
      <c r="C29" s="7" t="s">
        <v>44</v>
      </c>
      <c r="D29" s="7" t="s">
        <v>664</v>
      </c>
      <c r="E29" s="7" t="s">
        <v>665</v>
      </c>
      <c r="F29" s="10">
        <v>1.8</v>
      </c>
      <c r="G29" s="14"/>
      <c r="H29" s="13">
        <f>ROUND((G29*F29),2)</f>
      </c>
      <c r="O29">
        <f>rekapitulace!H8</f>
      </c>
      <c r="P29">
        <f>O29/100*H29</f>
      </c>
    </row>
    <row r="30" spans="1:16" ht="12.75">
      <c r="A30" s="7">
        <v>19</v>
      </c>
      <c r="B30" s="7" t="s">
        <v>666</v>
      </c>
      <c r="C30" s="7" t="s">
        <v>44</v>
      </c>
      <c r="D30" s="7" t="s">
        <v>664</v>
      </c>
      <c r="E30" s="7" t="s">
        <v>665</v>
      </c>
      <c r="F30" s="10">
        <v>0.5</v>
      </c>
      <c r="G30" s="14"/>
      <c r="H30" s="13">
        <f>ROUND((G30*F30),2)</f>
      </c>
      <c r="O30">
        <f>rekapitulace!H8</f>
      </c>
      <c r="P30">
        <f>O30/100*H30</f>
      </c>
    </row>
    <row r="31" spans="1:16" ht="12.75">
      <c r="A31" s="7">
        <v>20</v>
      </c>
      <c r="B31" s="7" t="s">
        <v>667</v>
      </c>
      <c r="C31" s="7" t="s">
        <v>44</v>
      </c>
      <c r="D31" s="7" t="s">
        <v>664</v>
      </c>
      <c r="E31" s="7" t="s">
        <v>665</v>
      </c>
      <c r="F31" s="10">
        <v>0.3</v>
      </c>
      <c r="G31" s="14"/>
      <c r="H31" s="13">
        <f>ROUND((G31*F31),2)</f>
      </c>
      <c r="O31">
        <f>rekapitulace!H8</f>
      </c>
      <c r="P31">
        <f>O31/100*H31</f>
      </c>
    </row>
    <row r="32" spans="1:16" ht="12.75">
      <c r="A32" s="7">
        <v>21</v>
      </c>
      <c r="B32" s="7" t="s">
        <v>668</v>
      </c>
      <c r="C32" s="7" t="s">
        <v>44</v>
      </c>
      <c r="D32" s="7" t="s">
        <v>669</v>
      </c>
      <c r="E32" s="7" t="s">
        <v>670</v>
      </c>
      <c r="F32" s="10">
        <v>0.051</v>
      </c>
      <c r="G32" s="14"/>
      <c r="H32" s="13">
        <f>ROUND((G32*F32),2)</f>
      </c>
      <c r="O32">
        <f>rekapitulace!H8</f>
      </c>
      <c r="P32">
        <f>O32/100*H32</f>
      </c>
    </row>
    <row r="33" spans="1:16" ht="12.75">
      <c r="A33" s="7">
        <v>22</v>
      </c>
      <c r="B33" s="7" t="s">
        <v>671</v>
      </c>
      <c r="C33" s="7" t="s">
        <v>44</v>
      </c>
      <c r="D33" s="7" t="s">
        <v>672</v>
      </c>
      <c r="E33" s="7" t="s">
        <v>83</v>
      </c>
      <c r="F33" s="10">
        <v>1</v>
      </c>
      <c r="G33" s="14"/>
      <c r="H33" s="13">
        <f>ROUND((G33*F33),2)</f>
      </c>
      <c r="O33">
        <f>rekapitulace!H8</f>
      </c>
      <c r="P33">
        <f>O33/100*H33</f>
      </c>
    </row>
    <row r="34" spans="1:16" ht="12.75">
      <c r="A34" s="7">
        <v>23</v>
      </c>
      <c r="B34" s="7" t="s">
        <v>673</v>
      </c>
      <c r="C34" s="7" t="s">
        <v>44</v>
      </c>
      <c r="D34" s="7" t="s">
        <v>674</v>
      </c>
      <c r="E34" s="7" t="s">
        <v>83</v>
      </c>
      <c r="F34" s="10">
        <v>1</v>
      </c>
      <c r="G34" s="14"/>
      <c r="H34" s="13">
        <f>ROUND((G34*F34),2)</f>
      </c>
      <c r="O34">
        <f>rekapitulace!H8</f>
      </c>
      <c r="P34">
        <f>O34/100*H34</f>
      </c>
    </row>
    <row r="35" spans="1:16" ht="12.75">
      <c r="A35" s="7">
        <v>24</v>
      </c>
      <c r="B35" s="7" t="s">
        <v>675</v>
      </c>
      <c r="C35" s="7" t="s">
        <v>44</v>
      </c>
      <c r="D35" s="7" t="s">
        <v>676</v>
      </c>
      <c r="E35" s="7" t="s">
        <v>83</v>
      </c>
      <c r="F35" s="10">
        <v>1</v>
      </c>
      <c r="G35" s="14"/>
      <c r="H35" s="13">
        <f>ROUND((G35*F35),2)</f>
      </c>
      <c r="O35">
        <f>rekapitulace!H8</f>
      </c>
      <c r="P35">
        <f>O35/100*H35</f>
      </c>
    </row>
    <row r="36" spans="1:16" ht="12.75">
      <c r="A36" s="7">
        <v>25</v>
      </c>
      <c r="B36" s="7" t="s">
        <v>677</v>
      </c>
      <c r="C36" s="7" t="s">
        <v>44</v>
      </c>
      <c r="D36" s="7" t="s">
        <v>662</v>
      </c>
      <c r="E36" s="7" t="s">
        <v>83</v>
      </c>
      <c r="F36" s="10">
        <v>1</v>
      </c>
      <c r="G36" s="14"/>
      <c r="H36" s="13">
        <f>ROUND((G36*F36),2)</f>
      </c>
      <c r="O36">
        <f>rekapitulace!H8</f>
      </c>
      <c r="P36">
        <f>O36/100*H36</f>
      </c>
    </row>
    <row r="37" spans="1:16" ht="12.75">
      <c r="A37" s="7">
        <v>26</v>
      </c>
      <c r="B37" s="7" t="s">
        <v>678</v>
      </c>
      <c r="C37" s="7" t="s">
        <v>44</v>
      </c>
      <c r="D37" s="7" t="s">
        <v>679</v>
      </c>
      <c r="E37" s="7" t="s">
        <v>83</v>
      </c>
      <c r="F37" s="10">
        <v>1</v>
      </c>
      <c r="G37" s="14"/>
      <c r="H37" s="13">
        <f>ROUND((G37*F37),2)</f>
      </c>
      <c r="O37">
        <f>rekapitulace!H8</f>
      </c>
      <c r="P37">
        <f>O37/100*H37</f>
      </c>
    </row>
    <row r="38" spans="1:16" ht="12.75">
      <c r="A38" s="7">
        <v>27</v>
      </c>
      <c r="B38" s="7" t="s">
        <v>680</v>
      </c>
      <c r="C38" s="7" t="s">
        <v>44</v>
      </c>
      <c r="D38" s="7" t="s">
        <v>681</v>
      </c>
      <c r="E38" s="7" t="s">
        <v>564</v>
      </c>
      <c r="F38" s="10">
        <v>4</v>
      </c>
      <c r="G38" s="14"/>
      <c r="H38" s="13">
        <f>ROUND((G38*F38),2)</f>
      </c>
      <c r="O38">
        <f>rekapitulace!H8</f>
      </c>
      <c r="P38">
        <f>O38/100*H38</f>
      </c>
    </row>
    <row r="39" spans="1:16" ht="12.75">
      <c r="A39" s="7">
        <v>28</v>
      </c>
      <c r="B39" s="7" t="s">
        <v>682</v>
      </c>
      <c r="C39" s="7" t="s">
        <v>44</v>
      </c>
      <c r="D39" s="7" t="s">
        <v>672</v>
      </c>
      <c r="E39" s="7" t="s">
        <v>83</v>
      </c>
      <c r="F39" s="10">
        <v>1.4</v>
      </c>
      <c r="G39" s="14"/>
      <c r="H39" s="13">
        <f>ROUND((G39*F39),2)</f>
      </c>
      <c r="O39">
        <f>rekapitulace!H8</f>
      </c>
      <c r="P39">
        <f>O39/100*H39</f>
      </c>
    </row>
    <row r="40" spans="1:16" ht="12.75">
      <c r="A40" s="7">
        <v>29</v>
      </c>
      <c r="B40" s="7" t="s">
        <v>683</v>
      </c>
      <c r="C40" s="7" t="s">
        <v>44</v>
      </c>
      <c r="D40" s="7" t="s">
        <v>674</v>
      </c>
      <c r="E40" s="7" t="s">
        <v>83</v>
      </c>
      <c r="F40" s="10">
        <v>1.4</v>
      </c>
      <c r="G40" s="14"/>
      <c r="H40" s="13">
        <f>ROUND((G40*F40),2)</f>
      </c>
      <c r="O40">
        <f>rekapitulace!H8</f>
      </c>
      <c r="P40">
        <f>O40/100*H40</f>
      </c>
    </row>
    <row r="41" spans="1:16" ht="12.75">
      <c r="A41" s="7">
        <v>30</v>
      </c>
      <c r="B41" s="7" t="s">
        <v>684</v>
      </c>
      <c r="C41" s="7" t="s">
        <v>44</v>
      </c>
      <c r="D41" s="7" t="s">
        <v>676</v>
      </c>
      <c r="E41" s="7" t="s">
        <v>83</v>
      </c>
      <c r="F41" s="10">
        <v>1.4</v>
      </c>
      <c r="G41" s="14"/>
      <c r="H41" s="13">
        <f>ROUND((G41*F41),2)</f>
      </c>
      <c r="O41">
        <f>rekapitulace!H8</f>
      </c>
      <c r="P41">
        <f>O41/100*H41</f>
      </c>
    </row>
    <row r="42" spans="1:16" ht="12.75">
      <c r="A42" s="7">
        <v>31</v>
      </c>
      <c r="B42" s="7" t="s">
        <v>685</v>
      </c>
      <c r="C42" s="7" t="s">
        <v>44</v>
      </c>
      <c r="D42" s="7" t="s">
        <v>662</v>
      </c>
      <c r="E42" s="7" t="s">
        <v>83</v>
      </c>
      <c r="F42" s="10">
        <v>1.4</v>
      </c>
      <c r="G42" s="14"/>
      <c r="H42" s="13">
        <f>ROUND((G42*F42),2)</f>
      </c>
      <c r="O42">
        <f>rekapitulace!H8</f>
      </c>
      <c r="P42">
        <f>O42/100*H42</f>
      </c>
    </row>
    <row r="43" spans="1:16" ht="12.75" customHeight="1">
      <c r="A43" s="16"/>
      <c r="B43" s="16"/>
      <c r="C43" s="16" t="s">
        <v>629</v>
      </c>
      <c r="D43" s="16" t="s">
        <v>628</v>
      </c>
      <c r="E43" s="16"/>
      <c r="F43" s="16"/>
      <c r="G43" s="16"/>
      <c r="H43" s="16">
        <f>SUM(H12:H42)</f>
      </c>
      <c r="P43">
        <f>ROUND(SUM(P12:P42),2)</f>
      </c>
    </row>
    <row r="45" spans="1:8" ht="12.75" customHeight="1">
      <c r="A45" s="9"/>
      <c r="B45" s="9"/>
      <c r="C45" s="9" t="s">
        <v>687</v>
      </c>
      <c r="D45" s="9" t="s">
        <v>686</v>
      </c>
      <c r="E45" s="9"/>
      <c r="F45" s="11"/>
      <c r="G45" s="9"/>
      <c r="H45" s="11"/>
    </row>
    <row r="46" spans="1:16" ht="12.75">
      <c r="A46" s="7">
        <v>32</v>
      </c>
      <c r="B46" s="7" t="s">
        <v>688</v>
      </c>
      <c r="C46" s="7" t="s">
        <v>44</v>
      </c>
      <c r="D46" s="7" t="s">
        <v>689</v>
      </c>
      <c r="E46" s="7" t="s">
        <v>83</v>
      </c>
      <c r="F46" s="10">
        <v>2.4</v>
      </c>
      <c r="G46" s="14"/>
      <c r="H46" s="13">
        <f>ROUND((G46*F46),2)</f>
      </c>
      <c r="O46">
        <f>rekapitulace!H8</f>
      </c>
      <c r="P46">
        <f>O46/100*H46</f>
      </c>
    </row>
    <row r="47" spans="1:16" ht="12.75">
      <c r="A47" s="7">
        <v>33</v>
      </c>
      <c r="B47" s="7" t="s">
        <v>688</v>
      </c>
      <c r="C47" s="7" t="s">
        <v>24</v>
      </c>
      <c r="D47" s="7" t="s">
        <v>690</v>
      </c>
      <c r="E47" s="7" t="s">
        <v>83</v>
      </c>
      <c r="F47" s="10">
        <v>0.5</v>
      </c>
      <c r="G47" s="14"/>
      <c r="H47" s="13">
        <f>ROUND((G47*F47),2)</f>
      </c>
      <c r="O47">
        <f>rekapitulace!H8</f>
      </c>
      <c r="P47">
        <f>O47/100*H47</f>
      </c>
    </row>
    <row r="48" spans="1:16" ht="12.75">
      <c r="A48" s="7">
        <v>34</v>
      </c>
      <c r="B48" s="7" t="s">
        <v>688</v>
      </c>
      <c r="C48" s="7" t="s">
        <v>34</v>
      </c>
      <c r="D48" s="7" t="s">
        <v>691</v>
      </c>
      <c r="E48" s="7" t="s">
        <v>83</v>
      </c>
      <c r="F48" s="10">
        <v>0.65</v>
      </c>
      <c r="G48" s="14"/>
      <c r="H48" s="13">
        <f>ROUND((G48*F48),2)</f>
      </c>
      <c r="O48">
        <f>rekapitulace!H8</f>
      </c>
      <c r="P48">
        <f>O48/100*H48</f>
      </c>
    </row>
    <row r="49" spans="1:16" ht="12.75">
      <c r="A49" s="7">
        <v>35</v>
      </c>
      <c r="B49" s="7" t="s">
        <v>692</v>
      </c>
      <c r="C49" s="7" t="s">
        <v>44</v>
      </c>
      <c r="D49" s="7" t="s">
        <v>693</v>
      </c>
      <c r="E49" s="7" t="s">
        <v>634</v>
      </c>
      <c r="F49" s="10">
        <v>5</v>
      </c>
      <c r="G49" s="14"/>
      <c r="H49" s="13">
        <f>ROUND((G49*F49),2)</f>
      </c>
      <c r="O49">
        <f>rekapitulace!H8</f>
      </c>
      <c r="P49">
        <f>O49/100*H49</f>
      </c>
    </row>
    <row r="50" spans="1:16" ht="12.75">
      <c r="A50" s="7">
        <v>36</v>
      </c>
      <c r="B50" s="7" t="s">
        <v>692</v>
      </c>
      <c r="C50" s="7" t="s">
        <v>24</v>
      </c>
      <c r="D50" s="7" t="s">
        <v>694</v>
      </c>
      <c r="E50" s="7" t="s">
        <v>634</v>
      </c>
      <c r="F50" s="10">
        <v>13</v>
      </c>
      <c r="G50" s="14"/>
      <c r="H50" s="13">
        <f>ROUND((G50*F50),2)</f>
      </c>
      <c r="O50">
        <f>rekapitulace!H8</f>
      </c>
      <c r="P50">
        <f>O50/100*H50</f>
      </c>
    </row>
    <row r="51" spans="1:16" ht="12.75">
      <c r="A51" s="7">
        <v>37</v>
      </c>
      <c r="B51" s="7" t="s">
        <v>695</v>
      </c>
      <c r="C51" s="7" t="s">
        <v>44</v>
      </c>
      <c r="D51" s="7" t="s">
        <v>696</v>
      </c>
      <c r="E51" s="7" t="s">
        <v>634</v>
      </c>
      <c r="F51" s="10">
        <v>24</v>
      </c>
      <c r="G51" s="14"/>
      <c r="H51" s="13">
        <f>ROUND((G51*F51),2)</f>
      </c>
      <c r="O51">
        <f>rekapitulace!H8</f>
      </c>
      <c r="P51">
        <f>O51/100*H51</f>
      </c>
    </row>
    <row r="52" spans="1:16" ht="12.75">
      <c r="A52" s="7">
        <v>38</v>
      </c>
      <c r="B52" s="7" t="s">
        <v>697</v>
      </c>
      <c r="C52" s="7" t="s">
        <v>44</v>
      </c>
      <c r="D52" s="7" t="s">
        <v>698</v>
      </c>
      <c r="E52" s="7" t="s">
        <v>634</v>
      </c>
      <c r="F52" s="10">
        <v>5</v>
      </c>
      <c r="G52" s="14"/>
      <c r="H52" s="13">
        <f>ROUND((G52*F52),2)</f>
      </c>
      <c r="O52">
        <f>rekapitulace!H8</f>
      </c>
      <c r="P52">
        <f>O52/100*H52</f>
      </c>
    </row>
    <row r="53" spans="1:16" ht="12.75">
      <c r="A53" s="7">
        <v>39</v>
      </c>
      <c r="B53" s="7" t="s">
        <v>697</v>
      </c>
      <c r="C53" s="7" t="s">
        <v>24</v>
      </c>
      <c r="D53" s="7" t="s">
        <v>699</v>
      </c>
      <c r="E53" s="7" t="s">
        <v>634</v>
      </c>
      <c r="F53" s="10">
        <v>13</v>
      </c>
      <c r="G53" s="14"/>
      <c r="H53" s="13">
        <f>ROUND((G53*F53),2)</f>
      </c>
      <c r="O53">
        <f>rekapitulace!H8</f>
      </c>
      <c r="P53">
        <f>O53/100*H53</f>
      </c>
    </row>
    <row r="54" spans="1:16" ht="12.75">
      <c r="A54" s="7">
        <v>40</v>
      </c>
      <c r="B54" s="7" t="s">
        <v>700</v>
      </c>
      <c r="C54" s="7" t="s">
        <v>44</v>
      </c>
      <c r="D54" s="7" t="s">
        <v>701</v>
      </c>
      <c r="E54" s="7" t="s">
        <v>634</v>
      </c>
      <c r="F54" s="10">
        <v>24</v>
      </c>
      <c r="G54" s="14"/>
      <c r="H54" s="13">
        <f>ROUND((G54*F54),2)</f>
      </c>
      <c r="O54">
        <f>rekapitulace!H8</f>
      </c>
      <c r="P54">
        <f>O54/100*H54</f>
      </c>
    </row>
    <row r="55" spans="1:16" ht="12.75">
      <c r="A55" s="7">
        <v>41</v>
      </c>
      <c r="B55" s="7" t="s">
        <v>702</v>
      </c>
      <c r="C55" s="7" t="s">
        <v>44</v>
      </c>
      <c r="D55" s="7" t="s">
        <v>703</v>
      </c>
      <c r="E55" s="7" t="s">
        <v>103</v>
      </c>
      <c r="F55" s="10">
        <v>24</v>
      </c>
      <c r="G55" s="14"/>
      <c r="H55" s="13">
        <f>ROUND((G55*F55),2)</f>
      </c>
      <c r="O55">
        <f>rekapitulace!H8</f>
      </c>
      <c r="P55">
        <f>O55/100*H55</f>
      </c>
    </row>
    <row r="56" spans="1:16" ht="12.75">
      <c r="A56" s="7">
        <v>42</v>
      </c>
      <c r="B56" s="7" t="s">
        <v>704</v>
      </c>
      <c r="C56" s="7" t="s">
        <v>44</v>
      </c>
      <c r="D56" s="7" t="s">
        <v>705</v>
      </c>
      <c r="E56" s="7" t="s">
        <v>83</v>
      </c>
      <c r="F56" s="10">
        <v>2.4</v>
      </c>
      <c r="G56" s="14"/>
      <c r="H56" s="13">
        <f>ROUND((G56*F56),2)</f>
      </c>
      <c r="O56">
        <f>rekapitulace!H8</f>
      </c>
      <c r="P56">
        <f>O56/100*H56</f>
      </c>
    </row>
    <row r="57" spans="1:16" ht="12.75">
      <c r="A57" s="7">
        <v>43</v>
      </c>
      <c r="B57" s="7" t="s">
        <v>706</v>
      </c>
      <c r="C57" s="7" t="s">
        <v>44</v>
      </c>
      <c r="D57" s="7" t="s">
        <v>707</v>
      </c>
      <c r="E57" s="7" t="s">
        <v>634</v>
      </c>
      <c r="F57" s="10">
        <v>24</v>
      </c>
      <c r="G57" s="14"/>
      <c r="H57" s="13">
        <f>ROUND((G57*F57),2)</f>
      </c>
      <c r="O57">
        <f>rekapitulace!H8</f>
      </c>
      <c r="P57">
        <f>O57/100*H57</f>
      </c>
    </row>
    <row r="58" spans="1:16" ht="12.75">
      <c r="A58" s="7">
        <v>44</v>
      </c>
      <c r="B58" s="7" t="s">
        <v>708</v>
      </c>
      <c r="C58" s="7" t="s">
        <v>44</v>
      </c>
      <c r="D58" s="7" t="s">
        <v>709</v>
      </c>
      <c r="E58" s="7" t="s">
        <v>103</v>
      </c>
      <c r="F58" s="10">
        <v>2.5</v>
      </c>
      <c r="G58" s="14"/>
      <c r="H58" s="13">
        <f>ROUND((G58*F58),2)</f>
      </c>
      <c r="O58">
        <f>rekapitulace!H8</f>
      </c>
      <c r="P58">
        <f>O58/100*H58</f>
      </c>
    </row>
    <row r="59" spans="1:16" ht="12.75">
      <c r="A59" s="7">
        <v>45</v>
      </c>
      <c r="B59" s="7" t="s">
        <v>710</v>
      </c>
      <c r="C59" s="7" t="s">
        <v>44</v>
      </c>
      <c r="D59" s="7" t="s">
        <v>711</v>
      </c>
      <c r="E59" s="7" t="s">
        <v>83</v>
      </c>
      <c r="F59" s="10">
        <v>0.5</v>
      </c>
      <c r="G59" s="14"/>
      <c r="H59" s="13">
        <f>ROUND((G59*F59),2)</f>
      </c>
      <c r="O59">
        <f>rekapitulace!H8</f>
      </c>
      <c r="P59">
        <f>O59/100*H59</f>
      </c>
    </row>
    <row r="60" spans="1:16" ht="12.75">
      <c r="A60" s="7">
        <v>46</v>
      </c>
      <c r="B60" s="7" t="s">
        <v>712</v>
      </c>
      <c r="C60" s="7" t="s">
        <v>44</v>
      </c>
      <c r="D60" s="7" t="s">
        <v>707</v>
      </c>
      <c r="E60" s="7" t="s">
        <v>634</v>
      </c>
      <c r="F60" s="10">
        <v>5</v>
      </c>
      <c r="G60" s="14"/>
      <c r="H60" s="13">
        <f>ROUND((G60*F60),2)</f>
      </c>
      <c r="O60">
        <f>rekapitulace!H8</f>
      </c>
      <c r="P60">
        <f>O60/100*H60</f>
      </c>
    </row>
    <row r="61" spans="1:16" ht="12.75">
      <c r="A61" s="7">
        <v>47</v>
      </c>
      <c r="B61" s="7" t="s">
        <v>713</v>
      </c>
      <c r="C61" s="7" t="s">
        <v>44</v>
      </c>
      <c r="D61" s="7" t="s">
        <v>714</v>
      </c>
      <c r="E61" s="7" t="s">
        <v>103</v>
      </c>
      <c r="F61" s="10">
        <v>4</v>
      </c>
      <c r="G61" s="14"/>
      <c r="H61" s="13">
        <f>ROUND((G61*F61),2)</f>
      </c>
      <c r="O61">
        <f>rekapitulace!H8</f>
      </c>
      <c r="P61">
        <f>O61/100*H61</f>
      </c>
    </row>
    <row r="62" spans="1:16" ht="12.75">
      <c r="A62" s="7">
        <v>48</v>
      </c>
      <c r="B62" s="7" t="s">
        <v>715</v>
      </c>
      <c r="C62" s="7" t="s">
        <v>44</v>
      </c>
      <c r="D62" s="7" t="s">
        <v>716</v>
      </c>
      <c r="E62" s="7" t="s">
        <v>83</v>
      </c>
      <c r="F62" s="10">
        <v>0.65</v>
      </c>
      <c r="G62" s="14"/>
      <c r="H62" s="13">
        <f>ROUND((G62*F62),2)</f>
      </c>
      <c r="O62">
        <f>rekapitulace!H8</f>
      </c>
      <c r="P62">
        <f>O62/100*H62</f>
      </c>
    </row>
    <row r="63" spans="1:16" ht="12.75">
      <c r="A63" s="7">
        <v>49</v>
      </c>
      <c r="B63" s="7" t="s">
        <v>717</v>
      </c>
      <c r="C63" s="7" t="s">
        <v>44</v>
      </c>
      <c r="D63" s="7" t="s">
        <v>718</v>
      </c>
      <c r="E63" s="7" t="s">
        <v>634</v>
      </c>
      <c r="F63" s="10">
        <v>13</v>
      </c>
      <c r="G63" s="14"/>
      <c r="H63" s="13">
        <f>ROUND((G63*F63),2)</f>
      </c>
      <c r="O63">
        <f>rekapitulace!H8</f>
      </c>
      <c r="P63">
        <f>O63/100*H63</f>
      </c>
    </row>
    <row r="64" spans="1:16" ht="12.75" customHeight="1">
      <c r="A64" s="16"/>
      <c r="B64" s="16"/>
      <c r="C64" s="16" t="s">
        <v>687</v>
      </c>
      <c r="D64" s="16" t="s">
        <v>686</v>
      </c>
      <c r="E64" s="16"/>
      <c r="F64" s="16"/>
      <c r="G64" s="16"/>
      <c r="H64" s="16">
        <f>SUM(H46:H63)</f>
      </c>
      <c r="P64">
        <f>ROUND(SUM(P46:P63),2)</f>
      </c>
    </row>
    <row r="66" spans="1:8" ht="12.75" customHeight="1">
      <c r="A66" s="9"/>
      <c r="B66" s="9"/>
      <c r="C66" s="9" t="s">
        <v>720</v>
      </c>
      <c r="D66" s="9" t="s">
        <v>719</v>
      </c>
      <c r="E66" s="9"/>
      <c r="F66" s="11"/>
      <c r="G66" s="9"/>
      <c r="H66" s="11"/>
    </row>
    <row r="67" spans="1:16" ht="12.75">
      <c r="A67" s="7">
        <v>50</v>
      </c>
      <c r="B67" s="7" t="s">
        <v>721</v>
      </c>
      <c r="C67" s="7" t="s">
        <v>44</v>
      </c>
      <c r="D67" s="7" t="s">
        <v>722</v>
      </c>
      <c r="E67" s="7" t="s">
        <v>83</v>
      </c>
      <c r="F67" s="10">
        <v>39</v>
      </c>
      <c r="G67" s="14"/>
      <c r="H67" s="13">
        <f>ROUND((G67*F67),2)</f>
      </c>
      <c r="O67">
        <f>rekapitulace!H8</f>
      </c>
      <c r="P67">
        <f>O67/100*H67</f>
      </c>
    </row>
    <row r="68" spans="1:16" ht="12.75">
      <c r="A68" s="7">
        <v>51</v>
      </c>
      <c r="B68" s="7" t="s">
        <v>721</v>
      </c>
      <c r="C68" s="7" t="s">
        <v>24</v>
      </c>
      <c r="D68" s="7" t="s">
        <v>723</v>
      </c>
      <c r="E68" s="7" t="s">
        <v>83</v>
      </c>
      <c r="F68" s="10">
        <v>8.75</v>
      </c>
      <c r="G68" s="14"/>
      <c r="H68" s="13">
        <f>ROUND((G68*F68),2)</f>
      </c>
      <c r="O68">
        <f>rekapitulace!H8</f>
      </c>
      <c r="P68">
        <f>O68/100*H68</f>
      </c>
    </row>
    <row r="69" spans="1:16" ht="12.75">
      <c r="A69" s="7">
        <v>52</v>
      </c>
      <c r="B69" s="7" t="s">
        <v>724</v>
      </c>
      <c r="C69" s="7" t="s">
        <v>44</v>
      </c>
      <c r="D69" s="7" t="s">
        <v>725</v>
      </c>
      <c r="E69" s="7" t="s">
        <v>83</v>
      </c>
      <c r="F69" s="10">
        <v>241.2</v>
      </c>
      <c r="G69" s="14"/>
      <c r="H69" s="13">
        <f>ROUND((G69*F69),2)</f>
      </c>
      <c r="O69">
        <f>rekapitulace!H8</f>
      </c>
      <c r="P69">
        <f>O69/100*H69</f>
      </c>
    </row>
    <row r="70" spans="1:16" ht="12.75">
      <c r="A70" s="7">
        <v>53</v>
      </c>
      <c r="B70" s="7" t="s">
        <v>726</v>
      </c>
      <c r="C70" s="7" t="s">
        <v>44</v>
      </c>
      <c r="D70" s="7" t="s">
        <v>727</v>
      </c>
      <c r="E70" s="7" t="s">
        <v>83</v>
      </c>
      <c r="F70" s="10">
        <v>433.425</v>
      </c>
      <c r="G70" s="14"/>
      <c r="H70" s="13">
        <f>ROUND((G70*F70),2)</f>
      </c>
      <c r="O70">
        <f>rekapitulace!H8</f>
      </c>
      <c r="P70">
        <f>O70/100*H70</f>
      </c>
    </row>
    <row r="71" spans="1:16" ht="12.75">
      <c r="A71" s="7">
        <v>54</v>
      </c>
      <c r="B71" s="7" t="s">
        <v>726</v>
      </c>
      <c r="C71" s="7" t="s">
        <v>24</v>
      </c>
      <c r="D71" s="7" t="s">
        <v>728</v>
      </c>
      <c r="E71" s="7" t="s">
        <v>83</v>
      </c>
      <c r="F71" s="10">
        <v>4</v>
      </c>
      <c r="G71" s="14"/>
      <c r="H71" s="13">
        <f>ROUND((G71*F71),2)</f>
      </c>
      <c r="O71">
        <f>rekapitulace!H8</f>
      </c>
      <c r="P71">
        <f>O71/100*H71</f>
      </c>
    </row>
    <row r="72" spans="1:16" ht="12.75">
      <c r="A72" s="7">
        <v>55</v>
      </c>
      <c r="B72" s="7" t="s">
        <v>729</v>
      </c>
      <c r="C72" s="7" t="s">
        <v>44</v>
      </c>
      <c r="D72" s="7" t="s">
        <v>730</v>
      </c>
      <c r="E72" s="7" t="s">
        <v>83</v>
      </c>
      <c r="F72" s="10">
        <v>58.5</v>
      </c>
      <c r="G72" s="14"/>
      <c r="H72" s="13">
        <f>ROUND((G72*F72),2)</f>
      </c>
      <c r="O72">
        <f>rekapitulace!H8</f>
      </c>
      <c r="P72">
        <f>O72/100*H72</f>
      </c>
    </row>
    <row r="73" spans="1:16" ht="12.75">
      <c r="A73" s="7">
        <v>56</v>
      </c>
      <c r="B73" s="7" t="s">
        <v>729</v>
      </c>
      <c r="C73" s="7" t="s">
        <v>24</v>
      </c>
      <c r="D73" s="7" t="s">
        <v>731</v>
      </c>
      <c r="E73" s="7" t="s">
        <v>83</v>
      </c>
      <c r="F73" s="10">
        <v>13.125</v>
      </c>
      <c r="G73" s="14"/>
      <c r="H73" s="13">
        <f>ROUND((G73*F73),2)</f>
      </c>
      <c r="O73">
        <f>rekapitulace!H8</f>
      </c>
      <c r="P73">
        <f>O73/100*H73</f>
      </c>
    </row>
    <row r="74" spans="1:16" ht="12.75">
      <c r="A74" s="7">
        <v>57</v>
      </c>
      <c r="B74" s="7" t="s">
        <v>729</v>
      </c>
      <c r="C74" s="7" t="s">
        <v>34</v>
      </c>
      <c r="D74" s="7" t="s">
        <v>732</v>
      </c>
      <c r="E74" s="7" t="s">
        <v>83</v>
      </c>
      <c r="F74" s="10">
        <v>4</v>
      </c>
      <c r="G74" s="14"/>
      <c r="H74" s="13">
        <f>ROUND((G74*F74),2)</f>
      </c>
      <c r="O74">
        <f>rekapitulace!H8</f>
      </c>
      <c r="P74">
        <f>O74/100*H74</f>
      </c>
    </row>
    <row r="75" spans="1:16" ht="12.75">
      <c r="A75" s="7">
        <v>58</v>
      </c>
      <c r="B75" s="7" t="s">
        <v>733</v>
      </c>
      <c r="C75" s="7" t="s">
        <v>44</v>
      </c>
      <c r="D75" s="7" t="s">
        <v>734</v>
      </c>
      <c r="E75" s="7" t="s">
        <v>83</v>
      </c>
      <c r="F75" s="10">
        <v>361.8</v>
      </c>
      <c r="G75" s="14"/>
      <c r="H75" s="13">
        <f>ROUND((G75*F75),2)</f>
      </c>
      <c r="O75">
        <f>rekapitulace!H8</f>
      </c>
      <c r="P75">
        <f>O75/100*H75</f>
      </c>
    </row>
    <row r="76" spans="1:16" ht="12.75">
      <c r="A76" s="7">
        <v>59</v>
      </c>
      <c r="B76" s="7" t="s">
        <v>735</v>
      </c>
      <c r="C76" s="7" t="s">
        <v>44</v>
      </c>
      <c r="D76" s="7" t="s">
        <v>736</v>
      </c>
      <c r="E76" s="7" t="s">
        <v>103</v>
      </c>
      <c r="F76" s="10">
        <v>35</v>
      </c>
      <c r="G76" s="14"/>
      <c r="H76" s="13">
        <f>ROUND((G76*F76),2)</f>
      </c>
      <c r="O76">
        <f>rekapitulace!H8</f>
      </c>
      <c r="P76">
        <f>O76/100*H76</f>
      </c>
    </row>
    <row r="77" spans="1:16" ht="12.75">
      <c r="A77" s="7">
        <v>60</v>
      </c>
      <c r="B77" s="7" t="s">
        <v>737</v>
      </c>
      <c r="C77" s="7" t="s">
        <v>44</v>
      </c>
      <c r="D77" s="7" t="s">
        <v>738</v>
      </c>
      <c r="E77" s="7" t="s">
        <v>103</v>
      </c>
      <c r="F77" s="10">
        <v>130</v>
      </c>
      <c r="G77" s="14"/>
      <c r="H77" s="13">
        <f>ROUND((G77*F77),2)</f>
      </c>
      <c r="O77">
        <f>rekapitulace!H8</f>
      </c>
      <c r="P77">
        <f>O77/100*H77</f>
      </c>
    </row>
    <row r="78" spans="1:16" ht="12.75">
      <c r="A78" s="7">
        <v>61</v>
      </c>
      <c r="B78" s="7" t="s">
        <v>739</v>
      </c>
      <c r="C78" s="7" t="s">
        <v>44</v>
      </c>
      <c r="D78" s="7" t="s">
        <v>740</v>
      </c>
      <c r="E78" s="7" t="s">
        <v>103</v>
      </c>
      <c r="F78" s="10">
        <v>25</v>
      </c>
      <c r="G78" s="14"/>
      <c r="H78" s="13">
        <f>ROUND((G78*F78),2)</f>
      </c>
      <c r="O78">
        <f>rekapitulace!H8</f>
      </c>
      <c r="P78">
        <f>O78/100*H78</f>
      </c>
    </row>
    <row r="79" spans="1:16" ht="12.75">
      <c r="A79" s="7">
        <v>62</v>
      </c>
      <c r="B79" s="7" t="s">
        <v>741</v>
      </c>
      <c r="C79" s="7" t="s">
        <v>44</v>
      </c>
      <c r="D79" s="7" t="s">
        <v>742</v>
      </c>
      <c r="E79" s="7" t="s">
        <v>83</v>
      </c>
      <c r="F79" s="10">
        <v>4</v>
      </c>
      <c r="G79" s="14"/>
      <c r="H79" s="13">
        <f>ROUND((G79*F79),2)</f>
      </c>
      <c r="O79">
        <f>rekapitulace!H8</f>
      </c>
      <c r="P79">
        <f>O79/100*H79</f>
      </c>
    </row>
    <row r="80" spans="1:16" ht="12.75">
      <c r="A80" s="7">
        <v>63</v>
      </c>
      <c r="B80" s="7" t="s">
        <v>743</v>
      </c>
      <c r="C80" s="7" t="s">
        <v>44</v>
      </c>
      <c r="D80" s="7" t="s">
        <v>744</v>
      </c>
      <c r="E80" s="7" t="s">
        <v>46</v>
      </c>
      <c r="F80" s="10">
        <v>1</v>
      </c>
      <c r="G80" s="14"/>
      <c r="H80" s="13">
        <f>ROUND((G80*F80),2)</f>
      </c>
      <c r="O80">
        <f>rekapitulace!H8</f>
      </c>
      <c r="P80">
        <f>O80/100*H80</f>
      </c>
    </row>
    <row r="81" spans="1:16" ht="12.75">
      <c r="A81" s="7">
        <v>64</v>
      </c>
      <c r="B81" s="7" t="s">
        <v>745</v>
      </c>
      <c r="C81" s="7" t="s">
        <v>44</v>
      </c>
      <c r="D81" s="7" t="s">
        <v>746</v>
      </c>
      <c r="E81" s="7" t="s">
        <v>83</v>
      </c>
      <c r="F81" s="10">
        <v>5.2</v>
      </c>
      <c r="G81" s="14"/>
      <c r="H81" s="13">
        <f>ROUND((G81*F81),2)</f>
      </c>
      <c r="O81">
        <f>rekapitulace!H8</f>
      </c>
      <c r="P81">
        <f>O81/100*H81</f>
      </c>
    </row>
    <row r="82" spans="1:16" ht="12.75">
      <c r="A82" s="7">
        <v>65</v>
      </c>
      <c r="B82" s="7" t="s">
        <v>747</v>
      </c>
      <c r="C82" s="7" t="s">
        <v>44</v>
      </c>
      <c r="D82" s="7" t="s">
        <v>748</v>
      </c>
      <c r="E82" s="7" t="s">
        <v>103</v>
      </c>
      <c r="F82" s="10">
        <v>25</v>
      </c>
      <c r="G82" s="14"/>
      <c r="H82" s="13">
        <f>ROUND((G82*F82),2)</f>
      </c>
      <c r="O82">
        <f>rekapitulace!H8</f>
      </c>
      <c r="P82">
        <f>O82/100*H82</f>
      </c>
    </row>
    <row r="83" spans="1:16" ht="12.75">
      <c r="A83" s="7">
        <v>66</v>
      </c>
      <c r="B83" s="7" t="s">
        <v>749</v>
      </c>
      <c r="C83" s="7" t="s">
        <v>44</v>
      </c>
      <c r="D83" s="7" t="s">
        <v>750</v>
      </c>
      <c r="E83" s="7" t="s">
        <v>46</v>
      </c>
      <c r="F83" s="10">
        <v>1</v>
      </c>
      <c r="G83" s="14"/>
      <c r="H83" s="13">
        <f>ROUND((G83*F83),2)</f>
      </c>
      <c r="O83">
        <f>rekapitulace!H8</f>
      </c>
      <c r="P83">
        <f>O83/100*H83</f>
      </c>
    </row>
    <row r="84" spans="1:16" ht="12.75">
      <c r="A84" s="7">
        <v>67</v>
      </c>
      <c r="B84" s="7" t="s">
        <v>751</v>
      </c>
      <c r="C84" s="7" t="s">
        <v>44</v>
      </c>
      <c r="D84" s="7" t="s">
        <v>752</v>
      </c>
      <c r="E84" s="7" t="s">
        <v>83</v>
      </c>
      <c r="F84" s="10">
        <v>5.5</v>
      </c>
      <c r="G84" s="14"/>
      <c r="H84" s="13">
        <f>ROUND((G84*F84),2)</f>
      </c>
      <c r="O84">
        <f>rekapitulace!H8</f>
      </c>
      <c r="P84">
        <f>O84/100*H84</f>
      </c>
    </row>
    <row r="85" spans="1:16" ht="12.75">
      <c r="A85" s="7">
        <v>68</v>
      </c>
      <c r="B85" s="7" t="s">
        <v>753</v>
      </c>
      <c r="C85" s="7" t="s">
        <v>44</v>
      </c>
      <c r="D85" s="7" t="s">
        <v>754</v>
      </c>
      <c r="E85" s="7" t="s">
        <v>103</v>
      </c>
      <c r="F85" s="10">
        <v>70</v>
      </c>
      <c r="G85" s="14"/>
      <c r="H85" s="13">
        <f>ROUND((G85*F85),2)</f>
      </c>
      <c r="O85">
        <f>rekapitulace!H8</f>
      </c>
      <c r="P85">
        <f>O85/100*H85</f>
      </c>
    </row>
    <row r="86" spans="1:16" ht="12.75">
      <c r="A86" s="7">
        <v>69</v>
      </c>
      <c r="B86" s="7" t="s">
        <v>755</v>
      </c>
      <c r="C86" s="7" t="s">
        <v>44</v>
      </c>
      <c r="D86" s="7" t="s">
        <v>756</v>
      </c>
      <c r="E86" s="7" t="s">
        <v>103</v>
      </c>
      <c r="F86" s="10">
        <v>70</v>
      </c>
      <c r="G86" s="14"/>
      <c r="H86" s="13">
        <f>ROUND((G86*F86),2)</f>
      </c>
      <c r="O86">
        <f>rekapitulace!H8</f>
      </c>
      <c r="P86">
        <f>O86/100*H86</f>
      </c>
    </row>
    <row r="87" spans="1:16" ht="12.75" customHeight="1">
      <c r="A87" s="16"/>
      <c r="B87" s="16"/>
      <c r="C87" s="16" t="s">
        <v>720</v>
      </c>
      <c r="D87" s="16" t="s">
        <v>719</v>
      </c>
      <c r="E87" s="16"/>
      <c r="F87" s="16"/>
      <c r="G87" s="16"/>
      <c r="H87" s="16">
        <f>SUM(H67:H86)</f>
      </c>
      <c r="P87">
        <f>ROUND(SUM(P67:P86),2)</f>
      </c>
    </row>
    <row r="89" spans="1:8" ht="12.75" customHeight="1">
      <c r="A89" s="9"/>
      <c r="B89" s="9"/>
      <c r="C89" s="9" t="s">
        <v>758</v>
      </c>
      <c r="D89" s="9" t="s">
        <v>757</v>
      </c>
      <c r="E89" s="9"/>
      <c r="F89" s="11"/>
      <c r="G89" s="9"/>
      <c r="H89" s="11"/>
    </row>
    <row r="90" spans="1:16" ht="12.75">
      <c r="A90" s="7">
        <v>70</v>
      </c>
      <c r="B90" s="7" t="s">
        <v>759</v>
      </c>
      <c r="C90" s="7" t="s">
        <v>44</v>
      </c>
      <c r="D90" s="7" t="s">
        <v>760</v>
      </c>
      <c r="E90" s="7" t="s">
        <v>103</v>
      </c>
      <c r="F90" s="10">
        <v>77</v>
      </c>
      <c r="G90" s="14"/>
      <c r="H90" s="13">
        <f>ROUND((G90*F90),2)</f>
      </c>
      <c r="O90">
        <f>rekapitulace!H8</f>
      </c>
      <c r="P90">
        <f>O90/100*H90</f>
      </c>
    </row>
    <row r="91" spans="1:16" ht="12.75">
      <c r="A91" s="7">
        <v>71</v>
      </c>
      <c r="B91" s="7" t="s">
        <v>761</v>
      </c>
      <c r="C91" s="7" t="s">
        <v>44</v>
      </c>
      <c r="D91" s="7" t="s">
        <v>762</v>
      </c>
      <c r="E91" s="7" t="s">
        <v>103</v>
      </c>
      <c r="F91" s="10">
        <v>428</v>
      </c>
      <c r="G91" s="14"/>
      <c r="H91" s="13">
        <f>ROUND((G91*F91),2)</f>
      </c>
      <c r="O91">
        <f>rekapitulace!H8</f>
      </c>
      <c r="P91">
        <f>O91/100*H91</f>
      </c>
    </row>
    <row r="92" spans="1:16" ht="12.75">
      <c r="A92" s="7">
        <v>72</v>
      </c>
      <c r="B92" s="7" t="s">
        <v>763</v>
      </c>
      <c r="C92" s="7" t="s">
        <v>44</v>
      </c>
      <c r="D92" s="7" t="s">
        <v>764</v>
      </c>
      <c r="E92" s="7" t="s">
        <v>103</v>
      </c>
      <c r="F92" s="10">
        <v>428</v>
      </c>
      <c r="G92" s="14"/>
      <c r="H92" s="13">
        <f>ROUND((G92*F92),2)</f>
      </c>
      <c r="O92">
        <f>rekapitulace!H8</f>
      </c>
      <c r="P92">
        <f>O92/100*H92</f>
      </c>
    </row>
    <row r="93" spans="1:16" ht="12.75">
      <c r="A93" s="7">
        <v>73</v>
      </c>
      <c r="B93" s="7" t="s">
        <v>765</v>
      </c>
      <c r="C93" s="7" t="s">
        <v>44</v>
      </c>
      <c r="D93" s="7" t="s">
        <v>766</v>
      </c>
      <c r="E93" s="7" t="s">
        <v>103</v>
      </c>
      <c r="F93" s="10">
        <v>428</v>
      </c>
      <c r="G93" s="14"/>
      <c r="H93" s="13">
        <f>ROUND((G93*F93),2)</f>
      </c>
      <c r="O93">
        <f>rekapitulace!H8</f>
      </c>
      <c r="P93">
        <f>O93/100*H93</f>
      </c>
    </row>
    <row r="94" spans="1:16" ht="12.75">
      <c r="A94" s="7">
        <v>74</v>
      </c>
      <c r="B94" s="7" t="s">
        <v>767</v>
      </c>
      <c r="C94" s="7" t="s">
        <v>44</v>
      </c>
      <c r="D94" s="7" t="s">
        <v>768</v>
      </c>
      <c r="E94" s="7" t="s">
        <v>103</v>
      </c>
      <c r="F94" s="10">
        <v>77</v>
      </c>
      <c r="G94" s="14"/>
      <c r="H94" s="13">
        <f>ROUND((G94*F94),2)</f>
      </c>
      <c r="O94">
        <f>rekapitulace!H8</f>
      </c>
      <c r="P94">
        <f>O94/100*H94</f>
      </c>
    </row>
    <row r="95" spans="1:16" ht="12.75">
      <c r="A95" s="7">
        <v>75</v>
      </c>
      <c r="B95" s="7" t="s">
        <v>769</v>
      </c>
      <c r="C95" s="7" t="s">
        <v>44</v>
      </c>
      <c r="D95" s="7" t="s">
        <v>770</v>
      </c>
      <c r="E95" s="7" t="s">
        <v>634</v>
      </c>
      <c r="F95" s="10">
        <v>139</v>
      </c>
      <c r="G95" s="14"/>
      <c r="H95" s="13">
        <f>ROUND((G95*F95),2)</f>
      </c>
      <c r="O95">
        <f>rekapitulace!H8</f>
      </c>
      <c r="P95">
        <f>O95/100*H95</f>
      </c>
    </row>
    <row r="96" spans="1:16" ht="12.75">
      <c r="A96" s="7">
        <v>76</v>
      </c>
      <c r="B96" s="7" t="s">
        <v>769</v>
      </c>
      <c r="C96" s="7" t="s">
        <v>24</v>
      </c>
      <c r="D96" s="7" t="s">
        <v>770</v>
      </c>
      <c r="E96" s="7" t="s">
        <v>634</v>
      </c>
      <c r="F96" s="10">
        <v>74</v>
      </c>
      <c r="G96" s="14"/>
      <c r="H96" s="13">
        <f>ROUND((G96*F96),2)</f>
      </c>
      <c r="O96">
        <f>rekapitulace!H8</f>
      </c>
      <c r="P96">
        <f>O96/100*H96</f>
      </c>
    </row>
    <row r="97" spans="1:16" ht="12.75">
      <c r="A97" s="7">
        <v>77</v>
      </c>
      <c r="B97" s="7" t="s">
        <v>771</v>
      </c>
      <c r="C97" s="7" t="s">
        <v>44</v>
      </c>
      <c r="D97" s="7" t="s">
        <v>772</v>
      </c>
      <c r="E97" s="7" t="s">
        <v>83</v>
      </c>
      <c r="F97" s="10">
        <v>85.6</v>
      </c>
      <c r="G97" s="14"/>
      <c r="H97" s="13">
        <f>ROUND((G97*F97),2)</f>
      </c>
      <c r="O97">
        <f>rekapitulace!H8</f>
      </c>
      <c r="P97">
        <f>O97/100*H97</f>
      </c>
    </row>
    <row r="98" spans="1:16" ht="12.75">
      <c r="A98" s="7">
        <v>78</v>
      </c>
      <c r="B98" s="7" t="s">
        <v>773</v>
      </c>
      <c r="C98" s="7" t="s">
        <v>44</v>
      </c>
      <c r="D98" s="7" t="s">
        <v>774</v>
      </c>
      <c r="E98" s="7" t="s">
        <v>103</v>
      </c>
      <c r="F98" s="10">
        <v>399</v>
      </c>
      <c r="G98" s="14"/>
      <c r="H98" s="13">
        <f>ROUND((G98*F98),2)</f>
      </c>
      <c r="O98">
        <f>rekapitulace!H8</f>
      </c>
      <c r="P98">
        <f>O98/100*H98</f>
      </c>
    </row>
    <row r="99" spans="1:16" ht="12.75">
      <c r="A99" s="7">
        <v>79</v>
      </c>
      <c r="B99" s="7" t="s">
        <v>775</v>
      </c>
      <c r="C99" s="7" t="s">
        <v>44</v>
      </c>
      <c r="D99" s="7" t="s">
        <v>776</v>
      </c>
      <c r="E99" s="7" t="s">
        <v>103</v>
      </c>
      <c r="F99" s="10">
        <v>70</v>
      </c>
      <c r="G99" s="14"/>
      <c r="H99" s="13">
        <f>ROUND((G99*F99),2)</f>
      </c>
      <c r="O99">
        <f>rekapitulace!H8</f>
      </c>
      <c r="P99">
        <f>O99/100*H99</f>
      </c>
    </row>
    <row r="100" spans="1:16" ht="12.75">
      <c r="A100" s="7">
        <v>80</v>
      </c>
      <c r="B100" s="7" t="s">
        <v>777</v>
      </c>
      <c r="C100" s="7" t="s">
        <v>44</v>
      </c>
      <c r="D100" s="7" t="s">
        <v>778</v>
      </c>
      <c r="E100" s="7" t="s">
        <v>103</v>
      </c>
      <c r="F100" s="10">
        <v>399</v>
      </c>
      <c r="G100" s="14"/>
      <c r="H100" s="13">
        <f>ROUND((G100*F100),2)</f>
      </c>
      <c r="O100">
        <f>rekapitulace!H8</f>
      </c>
      <c r="P100">
        <f>O100/100*H100</f>
      </c>
    </row>
    <row r="101" spans="1:16" ht="12.75">
      <c r="A101" s="7">
        <v>81</v>
      </c>
      <c r="B101" s="7" t="s">
        <v>779</v>
      </c>
      <c r="C101" s="7" t="s">
        <v>44</v>
      </c>
      <c r="D101" s="7" t="s">
        <v>780</v>
      </c>
      <c r="E101" s="7" t="s">
        <v>103</v>
      </c>
      <c r="F101" s="10">
        <v>70</v>
      </c>
      <c r="G101" s="14"/>
      <c r="H101" s="13">
        <f>ROUND((G101*F101),2)</f>
      </c>
      <c r="O101">
        <f>rekapitulace!H8</f>
      </c>
      <c r="P101">
        <f>O101/100*H101</f>
      </c>
    </row>
    <row r="102" spans="1:16" ht="12.75">
      <c r="A102" s="7">
        <v>82</v>
      </c>
      <c r="B102" s="7" t="s">
        <v>781</v>
      </c>
      <c r="C102" s="7" t="s">
        <v>44</v>
      </c>
      <c r="D102" s="7" t="s">
        <v>782</v>
      </c>
      <c r="E102" s="7" t="s">
        <v>46</v>
      </c>
      <c r="F102" s="10">
        <v>1</v>
      </c>
      <c r="G102" s="14"/>
      <c r="H102" s="13">
        <f>ROUND((G102*F102),2)</f>
      </c>
      <c r="O102">
        <f>rekapitulace!H8</f>
      </c>
      <c r="P102">
        <f>O102/100*H102</f>
      </c>
    </row>
    <row r="103" spans="1:16" ht="12.75">
      <c r="A103" s="7">
        <v>83</v>
      </c>
      <c r="B103" s="7" t="s">
        <v>783</v>
      </c>
      <c r="C103" s="7" t="s">
        <v>44</v>
      </c>
      <c r="D103" s="7" t="s">
        <v>784</v>
      </c>
      <c r="E103" s="7" t="s">
        <v>634</v>
      </c>
      <c r="F103" s="10">
        <v>139</v>
      </c>
      <c r="G103" s="14"/>
      <c r="H103" s="13">
        <f>ROUND((G103*F103),2)</f>
      </c>
      <c r="O103">
        <f>rekapitulace!H8</f>
      </c>
      <c r="P103">
        <f>O103/100*H103</f>
      </c>
    </row>
    <row r="104" spans="1:16" ht="12.75">
      <c r="A104" s="7">
        <v>84</v>
      </c>
      <c r="B104" s="7" t="s">
        <v>785</v>
      </c>
      <c r="C104" s="7" t="s">
        <v>44</v>
      </c>
      <c r="D104" s="7" t="s">
        <v>786</v>
      </c>
      <c r="E104" s="7" t="s">
        <v>634</v>
      </c>
      <c r="F104" s="10">
        <v>74</v>
      </c>
      <c r="G104" s="14"/>
      <c r="H104" s="13">
        <f>ROUND((G104*F104),2)</f>
      </c>
      <c r="O104">
        <f>rekapitulace!H8</f>
      </c>
      <c r="P104">
        <f>O104/100*H104</f>
      </c>
    </row>
    <row r="105" spans="1:16" ht="12.75" customHeight="1">
      <c r="A105" s="16"/>
      <c r="B105" s="16"/>
      <c r="C105" s="16" t="s">
        <v>758</v>
      </c>
      <c r="D105" s="16" t="s">
        <v>757</v>
      </c>
      <c r="E105" s="16"/>
      <c r="F105" s="16"/>
      <c r="G105" s="16"/>
      <c r="H105" s="16">
        <f>SUM(H90:H104)</f>
      </c>
      <c r="P105">
        <f>ROUND(SUM(P90:P104),2)</f>
      </c>
    </row>
    <row r="107" spans="1:8" ht="12.75" customHeight="1">
      <c r="A107" s="9"/>
      <c r="B107" s="9"/>
      <c r="C107" s="9" t="s">
        <v>788</v>
      </c>
      <c r="D107" s="9" t="s">
        <v>787</v>
      </c>
      <c r="E107" s="9"/>
      <c r="F107" s="11"/>
      <c r="G107" s="9"/>
      <c r="H107" s="11"/>
    </row>
    <row r="108" spans="1:16" ht="12.75">
      <c r="A108" s="7">
        <v>85</v>
      </c>
      <c r="B108" s="7" t="s">
        <v>789</v>
      </c>
      <c r="C108" s="7" t="s">
        <v>44</v>
      </c>
      <c r="D108" s="7" t="s">
        <v>790</v>
      </c>
      <c r="E108" s="7" t="s">
        <v>564</v>
      </c>
      <c r="F108" s="10">
        <v>2</v>
      </c>
      <c r="G108" s="14"/>
      <c r="H108" s="13">
        <f>ROUND((G108*F108),2)</f>
      </c>
      <c r="O108">
        <f>rekapitulace!H8</f>
      </c>
      <c r="P108">
        <f>O108/100*H108</f>
      </c>
    </row>
    <row r="109" spans="1:16" ht="12.75">
      <c r="A109" s="7">
        <v>86</v>
      </c>
      <c r="B109" s="7" t="s">
        <v>791</v>
      </c>
      <c r="C109" s="7" t="s">
        <v>44</v>
      </c>
      <c r="D109" s="7" t="s">
        <v>792</v>
      </c>
      <c r="E109" s="7" t="s">
        <v>564</v>
      </c>
      <c r="F109" s="10">
        <v>3</v>
      </c>
      <c r="G109" s="14"/>
      <c r="H109" s="13">
        <f>ROUND((G109*F109),2)</f>
      </c>
      <c r="O109">
        <f>rekapitulace!H8</f>
      </c>
      <c r="P109">
        <f>O109/100*H109</f>
      </c>
    </row>
    <row r="110" spans="1:16" ht="12.75">
      <c r="A110" s="7">
        <v>87</v>
      </c>
      <c r="B110" s="7" t="s">
        <v>791</v>
      </c>
      <c r="C110" s="7" t="s">
        <v>24</v>
      </c>
      <c r="D110" s="7" t="s">
        <v>792</v>
      </c>
      <c r="E110" s="7" t="s">
        <v>564</v>
      </c>
      <c r="F110" s="10">
        <v>1</v>
      </c>
      <c r="G110" s="14"/>
      <c r="H110" s="13">
        <f>ROUND((G110*F110),2)</f>
      </c>
      <c r="O110">
        <f>rekapitulace!H8</f>
      </c>
      <c r="P110">
        <f>O110/100*H110</f>
      </c>
    </row>
    <row r="111" spans="1:16" ht="12.75">
      <c r="A111" s="7">
        <v>88</v>
      </c>
      <c r="B111" s="7" t="s">
        <v>793</v>
      </c>
      <c r="C111" s="7" t="s">
        <v>44</v>
      </c>
      <c r="D111" s="7" t="s">
        <v>792</v>
      </c>
      <c r="E111" s="7" t="s">
        <v>564</v>
      </c>
      <c r="F111" s="10">
        <v>1</v>
      </c>
      <c r="G111" s="14"/>
      <c r="H111" s="13">
        <f>ROUND((G111*F111),2)</f>
      </c>
      <c r="O111">
        <f>rekapitulace!H8</f>
      </c>
      <c r="P111">
        <f>O111/100*H111</f>
      </c>
    </row>
    <row r="112" spans="1:16" ht="12.75">
      <c r="A112" s="7">
        <v>89</v>
      </c>
      <c r="B112" s="7" t="s">
        <v>794</v>
      </c>
      <c r="C112" s="7" t="s">
        <v>44</v>
      </c>
      <c r="D112" s="7" t="s">
        <v>795</v>
      </c>
      <c r="E112" s="7" t="s">
        <v>46</v>
      </c>
      <c r="F112" s="10">
        <v>1</v>
      </c>
      <c r="G112" s="14"/>
      <c r="H112" s="13">
        <f>ROUND((G112*F112),2)</f>
      </c>
      <c r="O112">
        <f>rekapitulace!H8</f>
      </c>
      <c r="P112">
        <f>O112/100*H112</f>
      </c>
    </row>
    <row r="113" spans="1:16" ht="12.75">
      <c r="A113" s="7">
        <v>90</v>
      </c>
      <c r="B113" s="7" t="s">
        <v>796</v>
      </c>
      <c r="C113" s="7" t="s">
        <v>44</v>
      </c>
      <c r="D113" s="7" t="s">
        <v>797</v>
      </c>
      <c r="E113" s="7" t="s">
        <v>564</v>
      </c>
      <c r="F113" s="10">
        <v>2</v>
      </c>
      <c r="G113" s="14"/>
      <c r="H113" s="13">
        <f>ROUND((G113*F113),2)</f>
      </c>
      <c r="O113">
        <f>rekapitulace!H8</f>
      </c>
      <c r="P113">
        <f>O113/100*H113</f>
      </c>
    </row>
    <row r="114" spans="1:16" ht="12.75">
      <c r="A114" s="7">
        <v>91</v>
      </c>
      <c r="B114" s="7" t="s">
        <v>798</v>
      </c>
      <c r="C114" s="7" t="s">
        <v>44</v>
      </c>
      <c r="D114" s="7" t="s">
        <v>799</v>
      </c>
      <c r="E114" s="7" t="s">
        <v>564</v>
      </c>
      <c r="F114" s="10">
        <v>2</v>
      </c>
      <c r="G114" s="14"/>
      <c r="H114" s="13">
        <f>ROUND((G114*F114),2)</f>
      </c>
      <c r="O114">
        <f>rekapitulace!H8</f>
      </c>
      <c r="P114">
        <f>O114/100*H114</f>
      </c>
    </row>
    <row r="115" spans="1:16" ht="12.75">
      <c r="A115" s="7">
        <v>92</v>
      </c>
      <c r="B115" s="7" t="s">
        <v>800</v>
      </c>
      <c r="C115" s="7" t="s">
        <v>44</v>
      </c>
      <c r="D115" s="7" t="s">
        <v>801</v>
      </c>
      <c r="E115" s="7" t="s">
        <v>564</v>
      </c>
      <c r="F115" s="10">
        <v>1</v>
      </c>
      <c r="G115" s="14"/>
      <c r="H115" s="13">
        <f>ROUND((G115*F115),2)</f>
      </c>
      <c r="O115">
        <f>rekapitulace!H8</f>
      </c>
      <c r="P115">
        <f>O115/100*H115</f>
      </c>
    </row>
    <row r="116" spans="1:16" ht="12.75">
      <c r="A116" s="7">
        <v>93</v>
      </c>
      <c r="B116" s="7" t="s">
        <v>802</v>
      </c>
      <c r="C116" s="7" t="s">
        <v>44</v>
      </c>
      <c r="D116" s="7" t="s">
        <v>803</v>
      </c>
      <c r="E116" s="7" t="s">
        <v>564</v>
      </c>
      <c r="F116" s="10">
        <v>3</v>
      </c>
      <c r="G116" s="14"/>
      <c r="H116" s="13">
        <f>ROUND((G116*F116),2)</f>
      </c>
      <c r="O116">
        <f>rekapitulace!H8</f>
      </c>
      <c r="P116">
        <f>O116/100*H116</f>
      </c>
    </row>
    <row r="117" spans="1:16" ht="12.75">
      <c r="A117" s="7">
        <v>94</v>
      </c>
      <c r="B117" s="7" t="s">
        <v>804</v>
      </c>
      <c r="C117" s="7" t="s">
        <v>44</v>
      </c>
      <c r="D117" s="7" t="s">
        <v>805</v>
      </c>
      <c r="E117" s="7" t="s">
        <v>564</v>
      </c>
      <c r="F117" s="10">
        <v>1</v>
      </c>
      <c r="G117" s="14"/>
      <c r="H117" s="13">
        <f>ROUND((G117*F117),2)</f>
      </c>
      <c r="O117">
        <f>rekapitulace!H8</f>
      </c>
      <c r="P117">
        <f>O117/100*H117</f>
      </c>
    </row>
    <row r="118" spans="1:16" ht="12.75">
      <c r="A118" s="7">
        <v>95</v>
      </c>
      <c r="B118" s="7" t="s">
        <v>806</v>
      </c>
      <c r="C118" s="7" t="s">
        <v>44</v>
      </c>
      <c r="D118" s="7" t="s">
        <v>807</v>
      </c>
      <c r="E118" s="7" t="s">
        <v>564</v>
      </c>
      <c r="F118" s="10">
        <v>12</v>
      </c>
      <c r="G118" s="14"/>
      <c r="H118" s="13">
        <f>ROUND((G118*F118),2)</f>
      </c>
      <c r="O118">
        <f>rekapitulace!H8</f>
      </c>
      <c r="P118">
        <f>O118/100*H118</f>
      </c>
    </row>
    <row r="119" spans="1:16" ht="12.75">
      <c r="A119" s="7">
        <v>96</v>
      </c>
      <c r="B119" s="7" t="s">
        <v>808</v>
      </c>
      <c r="C119" s="7" t="s">
        <v>44</v>
      </c>
      <c r="D119" s="7" t="s">
        <v>809</v>
      </c>
      <c r="E119" s="7" t="s">
        <v>564</v>
      </c>
      <c r="F119" s="10">
        <v>2</v>
      </c>
      <c r="G119" s="14"/>
      <c r="H119" s="13">
        <f>ROUND((G119*F119),2)</f>
      </c>
      <c r="O119">
        <f>rekapitulace!H8</f>
      </c>
      <c r="P119">
        <f>O119/100*H119</f>
      </c>
    </row>
    <row r="120" spans="1:16" ht="12.75">
      <c r="A120" s="7">
        <v>97</v>
      </c>
      <c r="B120" s="7" t="s">
        <v>810</v>
      </c>
      <c r="C120" s="7" t="s">
        <v>44</v>
      </c>
      <c r="D120" s="7" t="s">
        <v>811</v>
      </c>
      <c r="E120" s="7" t="s">
        <v>634</v>
      </c>
      <c r="F120" s="10">
        <v>94</v>
      </c>
      <c r="G120" s="14"/>
      <c r="H120" s="13">
        <f>ROUND((G120*F120),2)</f>
      </c>
      <c r="O120">
        <f>rekapitulace!H8</f>
      </c>
      <c r="P120">
        <f>O120/100*H120</f>
      </c>
    </row>
    <row r="121" spans="1:16" ht="12.75" customHeight="1">
      <c r="A121" s="16"/>
      <c r="B121" s="16"/>
      <c r="C121" s="16" t="s">
        <v>788</v>
      </c>
      <c r="D121" s="16" t="s">
        <v>787</v>
      </c>
      <c r="E121" s="16"/>
      <c r="F121" s="16"/>
      <c r="G121" s="16"/>
      <c r="H121" s="16">
        <f>SUM(H108:H120)</f>
      </c>
      <c r="P121">
        <f>ROUND(SUM(P108:P120),2)</f>
      </c>
    </row>
    <row r="123" spans="1:8" ht="12.75" customHeight="1">
      <c r="A123" s="9"/>
      <c r="B123" s="9"/>
      <c r="C123" s="9" t="s">
        <v>813</v>
      </c>
      <c r="D123" s="9" t="s">
        <v>812</v>
      </c>
      <c r="E123" s="9"/>
      <c r="F123" s="11"/>
      <c r="G123" s="9"/>
      <c r="H123" s="11"/>
    </row>
    <row r="124" spans="1:16" ht="12.75">
      <c r="A124" s="7">
        <v>98</v>
      </c>
      <c r="B124" s="7" t="s">
        <v>814</v>
      </c>
      <c r="C124" s="7" t="s">
        <v>44</v>
      </c>
      <c r="D124" s="7" t="s">
        <v>815</v>
      </c>
      <c r="E124" s="7" t="s">
        <v>103</v>
      </c>
      <c r="F124" s="10">
        <v>33</v>
      </c>
      <c r="G124" s="14"/>
      <c r="H124" s="13">
        <f>ROUND((G124*F124),2)</f>
      </c>
      <c r="O124">
        <f>rekapitulace!H8</f>
      </c>
      <c r="P124">
        <f>O124/100*H124</f>
      </c>
    </row>
    <row r="125" spans="1:16" ht="12.75">
      <c r="A125" s="7">
        <v>99</v>
      </c>
      <c r="B125" s="7" t="s">
        <v>763</v>
      </c>
      <c r="C125" s="7" t="s">
        <v>44</v>
      </c>
      <c r="D125" s="7" t="s">
        <v>816</v>
      </c>
      <c r="E125" s="7" t="s">
        <v>103</v>
      </c>
      <c r="F125" s="10">
        <v>63</v>
      </c>
      <c r="G125" s="14"/>
      <c r="H125" s="13">
        <f>ROUND((G125*F125),2)</f>
      </c>
      <c r="O125">
        <f>rekapitulace!H8</f>
      </c>
      <c r="P125">
        <f>O125/100*H125</f>
      </c>
    </row>
    <row r="126" spans="1:16" ht="12.75">
      <c r="A126" s="7">
        <v>100</v>
      </c>
      <c r="B126" s="7" t="s">
        <v>817</v>
      </c>
      <c r="C126" s="7" t="s">
        <v>44</v>
      </c>
      <c r="D126" s="7" t="s">
        <v>818</v>
      </c>
      <c r="E126" s="7" t="s">
        <v>83</v>
      </c>
      <c r="F126" s="10">
        <v>3.3</v>
      </c>
      <c r="G126" s="14"/>
      <c r="H126" s="13">
        <f>ROUND((G126*F126),2)</f>
      </c>
      <c r="O126">
        <f>rekapitulace!H8</f>
      </c>
      <c r="P126">
        <f>O126/100*H126</f>
      </c>
    </row>
    <row r="127" spans="1:16" ht="12.75">
      <c r="A127" s="7">
        <v>101</v>
      </c>
      <c r="B127" s="7" t="s">
        <v>819</v>
      </c>
      <c r="C127" s="7" t="s">
        <v>44</v>
      </c>
      <c r="D127" s="7" t="s">
        <v>818</v>
      </c>
      <c r="E127" s="7" t="s">
        <v>83</v>
      </c>
      <c r="F127" s="10">
        <v>19</v>
      </c>
      <c r="G127" s="14"/>
      <c r="H127" s="13">
        <f>ROUND((G127*F127),2)</f>
      </c>
      <c r="O127">
        <f>rekapitulace!H8</f>
      </c>
      <c r="P127">
        <f>O127/100*H127</f>
      </c>
    </row>
    <row r="128" spans="1:16" ht="12.75" customHeight="1">
      <c r="A128" s="16"/>
      <c r="B128" s="16"/>
      <c r="C128" s="16" t="s">
        <v>813</v>
      </c>
      <c r="D128" s="16" t="s">
        <v>812</v>
      </c>
      <c r="E128" s="16"/>
      <c r="F128" s="16"/>
      <c r="G128" s="16"/>
      <c r="H128" s="16">
        <f>SUM(H124:H127)</f>
      </c>
      <c r="P128">
        <f>ROUND(SUM(P124:P127),2)</f>
      </c>
    </row>
    <row r="130" spans="1:8" ht="12.75" customHeight="1">
      <c r="A130" s="9"/>
      <c r="B130" s="9"/>
      <c r="C130" s="9" t="s">
        <v>821</v>
      </c>
      <c r="D130" s="9" t="s">
        <v>820</v>
      </c>
      <c r="E130" s="9"/>
      <c r="F130" s="11"/>
      <c r="G130" s="9"/>
      <c r="H130" s="11"/>
    </row>
    <row r="131" spans="1:16" ht="12.75">
      <c r="A131" s="7">
        <v>102</v>
      </c>
      <c r="B131" s="7" t="s">
        <v>822</v>
      </c>
      <c r="C131" s="7" t="s">
        <v>44</v>
      </c>
      <c r="D131" s="7" t="s">
        <v>823</v>
      </c>
      <c r="E131" s="7" t="s">
        <v>103</v>
      </c>
      <c r="F131" s="10">
        <v>12</v>
      </c>
      <c r="G131" s="14"/>
      <c r="H131" s="13">
        <f>ROUND((G131*F131),2)</f>
      </c>
      <c r="O131">
        <f>rekapitulace!H8</f>
      </c>
      <c r="P131">
        <f>O131/100*H131</f>
      </c>
    </row>
    <row r="132" spans="1:16" ht="12.75">
      <c r="A132" s="7">
        <v>103</v>
      </c>
      <c r="B132" s="7" t="s">
        <v>824</v>
      </c>
      <c r="C132" s="7" t="s">
        <v>44</v>
      </c>
      <c r="D132" s="7" t="s">
        <v>825</v>
      </c>
      <c r="E132" s="7" t="s">
        <v>103</v>
      </c>
      <c r="F132" s="10">
        <v>100</v>
      </c>
      <c r="G132" s="14"/>
      <c r="H132" s="13">
        <f>ROUND((G132*F132),2)</f>
      </c>
      <c r="O132">
        <f>rekapitulace!H8</f>
      </c>
      <c r="P132">
        <f>O132/100*H132</f>
      </c>
    </row>
    <row r="133" spans="1:16" ht="12.75">
      <c r="A133" s="7">
        <v>104</v>
      </c>
      <c r="B133" s="7" t="s">
        <v>826</v>
      </c>
      <c r="C133" s="7" t="s">
        <v>44</v>
      </c>
      <c r="D133" s="7" t="s">
        <v>827</v>
      </c>
      <c r="E133" s="7" t="s">
        <v>103</v>
      </c>
      <c r="F133" s="10">
        <v>100</v>
      </c>
      <c r="G133" s="14"/>
      <c r="H133" s="13">
        <f>ROUND((G133*F133),2)</f>
      </c>
      <c r="O133">
        <f>rekapitulace!H8</f>
      </c>
      <c r="P133">
        <f>O133/100*H133</f>
      </c>
    </row>
    <row r="134" spans="1:16" ht="12.75">
      <c r="A134" s="7">
        <v>105</v>
      </c>
      <c r="B134" s="7" t="s">
        <v>828</v>
      </c>
      <c r="C134" s="7" t="s">
        <v>44</v>
      </c>
      <c r="D134" s="7" t="s">
        <v>829</v>
      </c>
      <c r="E134" s="7" t="s">
        <v>103</v>
      </c>
      <c r="F134" s="10">
        <v>12</v>
      </c>
      <c r="G134" s="14"/>
      <c r="H134" s="13">
        <f>ROUND((G134*F134),2)</f>
      </c>
      <c r="O134">
        <f>rekapitulace!H8</f>
      </c>
      <c r="P134">
        <f>O134/100*H134</f>
      </c>
    </row>
    <row r="135" spans="1:16" ht="12.75">
      <c r="A135" s="7">
        <v>106</v>
      </c>
      <c r="B135" s="7" t="s">
        <v>830</v>
      </c>
      <c r="C135" s="7" t="s">
        <v>44</v>
      </c>
      <c r="D135" s="7" t="s">
        <v>831</v>
      </c>
      <c r="E135" s="7" t="s">
        <v>103</v>
      </c>
      <c r="F135" s="10">
        <v>12</v>
      </c>
      <c r="G135" s="14"/>
      <c r="H135" s="13">
        <f>ROUND((G135*F135),2)</f>
      </c>
      <c r="O135">
        <f>rekapitulace!H8</f>
      </c>
      <c r="P135">
        <f>O135/100*H135</f>
      </c>
    </row>
    <row r="136" spans="1:16" ht="12.75">
      <c r="A136" s="7">
        <v>107</v>
      </c>
      <c r="B136" s="7" t="s">
        <v>814</v>
      </c>
      <c r="C136" s="7" t="s">
        <v>44</v>
      </c>
      <c r="D136" s="7" t="s">
        <v>832</v>
      </c>
      <c r="E136" s="7" t="s">
        <v>103</v>
      </c>
      <c r="F136" s="10">
        <v>12</v>
      </c>
      <c r="G136" s="14"/>
      <c r="H136" s="13">
        <f>ROUND((G136*F136),2)</f>
      </c>
      <c r="O136">
        <f>rekapitulace!H8</f>
      </c>
      <c r="P136">
        <f>O136/100*H136</f>
      </c>
    </row>
    <row r="137" spans="1:16" ht="12.75">
      <c r="A137" s="7">
        <v>108</v>
      </c>
      <c r="B137" s="7" t="s">
        <v>833</v>
      </c>
      <c r="C137" s="7" t="s">
        <v>44</v>
      </c>
      <c r="D137" s="7" t="s">
        <v>834</v>
      </c>
      <c r="E137" s="7" t="s">
        <v>83</v>
      </c>
      <c r="F137" s="10">
        <v>3</v>
      </c>
      <c r="G137" s="14"/>
      <c r="H137" s="13">
        <f>ROUND((G137*F137),2)</f>
      </c>
      <c r="O137">
        <f>rekapitulace!H8</f>
      </c>
      <c r="P137">
        <f>O137/100*H137</f>
      </c>
    </row>
    <row r="138" spans="1:16" ht="12.75">
      <c r="A138" s="7">
        <v>109</v>
      </c>
      <c r="B138" s="7" t="s">
        <v>835</v>
      </c>
      <c r="C138" s="7" t="s">
        <v>44</v>
      </c>
      <c r="D138" s="7" t="s">
        <v>818</v>
      </c>
      <c r="E138" s="7" t="s">
        <v>83</v>
      </c>
      <c r="F138" s="10">
        <v>1.2</v>
      </c>
      <c r="G138" s="14"/>
      <c r="H138" s="13">
        <f>ROUND((G138*F138),2)</f>
      </c>
      <c r="O138">
        <f>rekapitulace!H8</f>
      </c>
      <c r="P138">
        <f>O138/100*H138</f>
      </c>
    </row>
    <row r="139" spans="1:16" ht="12.75">
      <c r="A139" s="7">
        <v>110</v>
      </c>
      <c r="B139" s="7" t="s">
        <v>836</v>
      </c>
      <c r="C139" s="7" t="s">
        <v>44</v>
      </c>
      <c r="D139" s="7" t="s">
        <v>837</v>
      </c>
      <c r="E139" s="7" t="s">
        <v>83</v>
      </c>
      <c r="F139" s="10">
        <v>8.5</v>
      </c>
      <c r="G139" s="14"/>
      <c r="H139" s="13">
        <f>ROUND((G139*F139),2)</f>
      </c>
      <c r="O139">
        <f>rekapitulace!H8</f>
      </c>
      <c r="P139">
        <f>O139/100*H139</f>
      </c>
    </row>
    <row r="140" spans="1:16" ht="12.75">
      <c r="A140" s="7">
        <v>111</v>
      </c>
      <c r="B140" s="7" t="s">
        <v>838</v>
      </c>
      <c r="C140" s="7" t="s">
        <v>44</v>
      </c>
      <c r="D140" s="7" t="s">
        <v>839</v>
      </c>
      <c r="E140" s="7" t="s">
        <v>840</v>
      </c>
      <c r="F140" s="10">
        <v>2.8</v>
      </c>
      <c r="G140" s="14"/>
      <c r="H140" s="13">
        <f>ROUND((G140*F140),2)</f>
      </c>
      <c r="O140">
        <f>rekapitulace!H8</f>
      </c>
      <c r="P140">
        <f>O140/100*H140</f>
      </c>
    </row>
    <row r="141" spans="1:16" ht="12.75" customHeight="1">
      <c r="A141" s="16"/>
      <c r="B141" s="16"/>
      <c r="C141" s="16" t="s">
        <v>821</v>
      </c>
      <c r="D141" s="16" t="s">
        <v>820</v>
      </c>
      <c r="E141" s="16"/>
      <c r="F141" s="16"/>
      <c r="G141" s="16"/>
      <c r="H141" s="16">
        <f>SUM(H131:H140)</f>
      </c>
      <c r="P141">
        <f>ROUND(SUM(P131:P140),2)</f>
      </c>
    </row>
    <row r="143" spans="1:8" ht="12.75" customHeight="1">
      <c r="A143" s="9"/>
      <c r="B143" s="9"/>
      <c r="C143" s="9" t="s">
        <v>842</v>
      </c>
      <c r="D143" s="9" t="s">
        <v>841</v>
      </c>
      <c r="E143" s="9"/>
      <c r="F143" s="11"/>
      <c r="G143" s="9"/>
      <c r="H143" s="11"/>
    </row>
    <row r="144" spans="1:16" ht="12.75">
      <c r="A144" s="7">
        <v>112</v>
      </c>
      <c r="B144" s="7" t="s">
        <v>843</v>
      </c>
      <c r="C144" s="7" t="s">
        <v>44</v>
      </c>
      <c r="D144" s="7" t="s">
        <v>844</v>
      </c>
      <c r="E144" s="7" t="s">
        <v>564</v>
      </c>
      <c r="F144" s="10">
        <v>1</v>
      </c>
      <c r="G144" s="14"/>
      <c r="H144" s="13">
        <f>ROUND((G144*F144),2)</f>
      </c>
      <c r="O144">
        <f>rekapitulace!H8</f>
      </c>
      <c r="P144">
        <f>O144/100*H144</f>
      </c>
    </row>
    <row r="145" spans="1:16" ht="12.75">
      <c r="A145" s="7">
        <v>113</v>
      </c>
      <c r="B145" s="7" t="s">
        <v>845</v>
      </c>
      <c r="C145" s="7" t="s">
        <v>44</v>
      </c>
      <c r="D145" s="7" t="s">
        <v>846</v>
      </c>
      <c r="E145" s="7" t="s">
        <v>564</v>
      </c>
      <c r="F145" s="10">
        <v>1</v>
      </c>
      <c r="G145" s="14"/>
      <c r="H145" s="13">
        <f>ROUND((G145*F145),2)</f>
      </c>
      <c r="O145">
        <f>rekapitulace!H8</f>
      </c>
      <c r="P145">
        <f>O145/100*H145</f>
      </c>
    </row>
    <row r="146" spans="1:16" ht="12.75">
      <c r="A146" s="7">
        <v>114</v>
      </c>
      <c r="B146" s="7" t="s">
        <v>847</v>
      </c>
      <c r="C146" s="7" t="s">
        <v>44</v>
      </c>
      <c r="D146" s="7" t="s">
        <v>848</v>
      </c>
      <c r="E146" s="7" t="s">
        <v>564</v>
      </c>
      <c r="F146" s="10">
        <v>1</v>
      </c>
      <c r="G146" s="14"/>
      <c r="H146" s="13">
        <f>ROUND((G146*F146),2)</f>
      </c>
      <c r="O146">
        <f>rekapitulace!H8</f>
      </c>
      <c r="P146">
        <f>O146/100*H146</f>
      </c>
    </row>
    <row r="147" spans="1:16" ht="12.75">
      <c r="A147" s="7">
        <v>115</v>
      </c>
      <c r="B147" s="7" t="s">
        <v>849</v>
      </c>
      <c r="C147" s="7" t="s">
        <v>44</v>
      </c>
      <c r="D147" s="7" t="s">
        <v>850</v>
      </c>
      <c r="E147" s="7" t="s">
        <v>564</v>
      </c>
      <c r="F147" s="10">
        <v>1</v>
      </c>
      <c r="G147" s="14"/>
      <c r="H147" s="13">
        <f>ROUND((G147*F147),2)</f>
      </c>
      <c r="O147">
        <f>rekapitulace!H8</f>
      </c>
      <c r="P147">
        <f>O147/100*H147</f>
      </c>
    </row>
    <row r="148" spans="1:16" ht="12.75">
      <c r="A148" s="7">
        <v>116</v>
      </c>
      <c r="B148" s="7" t="s">
        <v>851</v>
      </c>
      <c r="C148" s="7" t="s">
        <v>44</v>
      </c>
      <c r="D148" s="7" t="s">
        <v>852</v>
      </c>
      <c r="E148" s="7" t="s">
        <v>564</v>
      </c>
      <c r="F148" s="10">
        <v>1</v>
      </c>
      <c r="G148" s="14"/>
      <c r="H148" s="13">
        <f>ROUND((G148*F148),2)</f>
      </c>
      <c r="O148">
        <f>rekapitulace!H8</f>
      </c>
      <c r="P148">
        <f>O148/100*H148</f>
      </c>
    </row>
    <row r="149" spans="1:16" ht="12.75">
      <c r="A149" s="7">
        <v>117</v>
      </c>
      <c r="B149" s="7" t="s">
        <v>853</v>
      </c>
      <c r="C149" s="7" t="s">
        <v>44</v>
      </c>
      <c r="D149" s="7" t="s">
        <v>854</v>
      </c>
      <c r="E149" s="7" t="s">
        <v>83</v>
      </c>
      <c r="F149" s="10">
        <v>1.5</v>
      </c>
      <c r="G149" s="14"/>
      <c r="H149" s="13">
        <f>ROUND((G149*F149),2)</f>
      </c>
      <c r="O149">
        <f>rekapitulace!H8</f>
      </c>
      <c r="P149">
        <f>O149/100*H149</f>
      </c>
    </row>
    <row r="150" spans="1:16" ht="12.75">
      <c r="A150" s="7">
        <v>118</v>
      </c>
      <c r="B150" s="7" t="s">
        <v>855</v>
      </c>
      <c r="C150" s="7" t="s">
        <v>44</v>
      </c>
      <c r="D150" s="7" t="s">
        <v>772</v>
      </c>
      <c r="E150" s="7" t="s">
        <v>83</v>
      </c>
      <c r="F150" s="10">
        <v>0.25</v>
      </c>
      <c r="G150" s="14"/>
      <c r="H150" s="13">
        <f>ROUND((G150*F150),2)</f>
      </c>
      <c r="O150">
        <f>rekapitulace!H8</f>
      </c>
      <c r="P150">
        <f>O150/100*H150</f>
      </c>
    </row>
    <row r="151" spans="1:16" ht="12.75">
      <c r="A151" s="7">
        <v>119</v>
      </c>
      <c r="B151" s="7" t="s">
        <v>856</v>
      </c>
      <c r="C151" s="7" t="s">
        <v>44</v>
      </c>
      <c r="D151" s="7" t="s">
        <v>857</v>
      </c>
      <c r="E151" s="7" t="s">
        <v>564</v>
      </c>
      <c r="F151" s="10">
        <v>3</v>
      </c>
      <c r="G151" s="14"/>
      <c r="H151" s="13">
        <f>ROUND((G151*F151),2)</f>
      </c>
      <c r="O151">
        <f>rekapitulace!H8</f>
      </c>
      <c r="P151">
        <f>O151/100*H151</f>
      </c>
    </row>
    <row r="152" spans="1:16" ht="12.75">
      <c r="A152" s="7">
        <v>120</v>
      </c>
      <c r="B152" s="7" t="s">
        <v>858</v>
      </c>
      <c r="C152" s="7" t="s">
        <v>44</v>
      </c>
      <c r="D152" s="7" t="s">
        <v>859</v>
      </c>
      <c r="E152" s="7" t="s">
        <v>564</v>
      </c>
      <c r="F152" s="10">
        <v>12</v>
      </c>
      <c r="G152" s="14"/>
      <c r="H152" s="13">
        <f>ROUND((G152*F152),2)</f>
      </c>
      <c r="O152">
        <f>rekapitulace!H8</f>
      </c>
      <c r="P152">
        <f>O152/100*H152</f>
      </c>
    </row>
    <row r="153" spans="1:16" ht="12.75">
      <c r="A153" s="7">
        <v>121</v>
      </c>
      <c r="B153" s="7" t="s">
        <v>860</v>
      </c>
      <c r="C153" s="7" t="s">
        <v>44</v>
      </c>
      <c r="D153" s="7" t="s">
        <v>861</v>
      </c>
      <c r="E153" s="7" t="s">
        <v>564</v>
      </c>
      <c r="F153" s="10">
        <v>1</v>
      </c>
      <c r="G153" s="14"/>
      <c r="H153" s="13">
        <f>ROUND((G153*F153),2)</f>
      </c>
      <c r="O153">
        <f>rekapitulace!H8</f>
      </c>
      <c r="P153">
        <f>O153/100*H153</f>
      </c>
    </row>
    <row r="154" spans="1:16" ht="12.75">
      <c r="A154" s="7">
        <v>122</v>
      </c>
      <c r="B154" s="7" t="s">
        <v>862</v>
      </c>
      <c r="C154" s="7" t="s">
        <v>44</v>
      </c>
      <c r="D154" s="7" t="s">
        <v>863</v>
      </c>
      <c r="E154" s="7" t="s">
        <v>46</v>
      </c>
      <c r="F154" s="10">
        <v>1</v>
      </c>
      <c r="G154" s="14"/>
      <c r="H154" s="13">
        <f>ROUND((G154*F154),2)</f>
      </c>
      <c r="O154">
        <f>rekapitulace!H8</f>
      </c>
      <c r="P154">
        <f>O154/100*H154</f>
      </c>
    </row>
    <row r="155" spans="1:16" ht="12.75">
      <c r="A155" s="7">
        <v>123</v>
      </c>
      <c r="B155" s="7" t="s">
        <v>864</v>
      </c>
      <c r="C155" s="7" t="s">
        <v>44</v>
      </c>
      <c r="D155" s="7" t="s">
        <v>865</v>
      </c>
      <c r="E155" s="7" t="s">
        <v>83</v>
      </c>
      <c r="F155" s="10">
        <v>0.15</v>
      </c>
      <c r="G155" s="14"/>
      <c r="H155" s="13">
        <f>ROUND((G155*F155),2)</f>
      </c>
      <c r="O155">
        <f>rekapitulace!H8</f>
      </c>
      <c r="P155">
        <f>O155/100*H155</f>
      </c>
    </row>
    <row r="156" spans="1:16" ht="12.75">
      <c r="A156" s="7">
        <v>124</v>
      </c>
      <c r="B156" s="7" t="s">
        <v>866</v>
      </c>
      <c r="C156" s="7" t="s">
        <v>44</v>
      </c>
      <c r="D156" s="7" t="s">
        <v>867</v>
      </c>
      <c r="E156" s="7" t="s">
        <v>840</v>
      </c>
      <c r="F156" s="10">
        <v>2.25</v>
      </c>
      <c r="G156" s="14"/>
      <c r="H156" s="13">
        <f>ROUND((G156*F156),2)</f>
      </c>
      <c r="O156">
        <f>rekapitulace!H8</f>
      </c>
      <c r="P156">
        <f>O156/100*H156</f>
      </c>
    </row>
    <row r="157" spans="1:16" ht="12.75">
      <c r="A157" s="7">
        <v>125</v>
      </c>
      <c r="B157" s="7" t="s">
        <v>868</v>
      </c>
      <c r="C157" s="7" t="s">
        <v>44</v>
      </c>
      <c r="D157" s="7" t="s">
        <v>869</v>
      </c>
      <c r="E157" s="7" t="s">
        <v>564</v>
      </c>
      <c r="F157" s="10">
        <v>10</v>
      </c>
      <c r="G157" s="14"/>
      <c r="H157" s="13">
        <f>ROUND((G157*F157),2)</f>
      </c>
      <c r="O157">
        <f>rekapitulace!H8</f>
      </c>
      <c r="P157">
        <f>O157/100*H157</f>
      </c>
    </row>
    <row r="158" spans="1:16" ht="12.75">
      <c r="A158" s="7">
        <v>126</v>
      </c>
      <c r="B158" s="7" t="s">
        <v>870</v>
      </c>
      <c r="C158" s="7" t="s">
        <v>44</v>
      </c>
      <c r="D158" s="7" t="s">
        <v>871</v>
      </c>
      <c r="E158" s="7" t="s">
        <v>564</v>
      </c>
      <c r="F158" s="10">
        <v>1</v>
      </c>
      <c r="G158" s="14"/>
      <c r="H158" s="13">
        <f>ROUND((G158*F158),2)</f>
      </c>
      <c r="O158">
        <f>rekapitulace!H8</f>
      </c>
      <c r="P158">
        <f>O158/100*H158</f>
      </c>
    </row>
    <row r="159" spans="1:16" ht="12.75">
      <c r="A159" s="7">
        <v>127</v>
      </c>
      <c r="B159" s="7" t="s">
        <v>872</v>
      </c>
      <c r="C159" s="7" t="s">
        <v>44</v>
      </c>
      <c r="D159" s="7" t="s">
        <v>873</v>
      </c>
      <c r="E159" s="7" t="s">
        <v>564</v>
      </c>
      <c r="F159" s="10">
        <v>1</v>
      </c>
      <c r="G159" s="14"/>
      <c r="H159" s="13">
        <f>ROUND((G159*F159),2)</f>
      </c>
      <c r="O159">
        <f>rekapitulace!H8</f>
      </c>
      <c r="P159">
        <f>O159/100*H159</f>
      </c>
    </row>
    <row r="160" spans="1:16" ht="12.75" customHeight="1">
      <c r="A160" s="16"/>
      <c r="B160" s="16"/>
      <c r="C160" s="16" t="s">
        <v>842</v>
      </c>
      <c r="D160" s="16" t="s">
        <v>841</v>
      </c>
      <c r="E160" s="16"/>
      <c r="F160" s="16"/>
      <c r="G160" s="16"/>
      <c r="H160" s="16">
        <f>SUM(H144:H159)</f>
      </c>
      <c r="P160">
        <f>ROUND(SUM(P144:P159),2)</f>
      </c>
    </row>
    <row r="162" spans="1:8" ht="12.75" customHeight="1">
      <c r="A162" s="9"/>
      <c r="B162" s="9"/>
      <c r="C162" s="9" t="s">
        <v>875</v>
      </c>
      <c r="D162" s="9" t="s">
        <v>874</v>
      </c>
      <c r="E162" s="9"/>
      <c r="F162" s="11"/>
      <c r="G162" s="9"/>
      <c r="H162" s="11"/>
    </row>
    <row r="163" spans="1:16" ht="12.75">
      <c r="A163" s="7">
        <v>128</v>
      </c>
      <c r="B163" s="7" t="s">
        <v>876</v>
      </c>
      <c r="C163" s="7" t="s">
        <v>44</v>
      </c>
      <c r="D163" s="7" t="s">
        <v>877</v>
      </c>
      <c r="E163" s="7" t="s">
        <v>83</v>
      </c>
      <c r="F163" s="10">
        <v>42</v>
      </c>
      <c r="G163" s="14"/>
      <c r="H163" s="13">
        <f>ROUND((G163*F163),2)</f>
      </c>
      <c r="O163">
        <f>rekapitulace!H8</f>
      </c>
      <c r="P163">
        <f>O163/100*H163</f>
      </c>
    </row>
    <row r="164" spans="1:16" ht="12.75">
      <c r="A164" s="7">
        <v>129</v>
      </c>
      <c r="B164" s="7" t="s">
        <v>726</v>
      </c>
      <c r="C164" s="7" t="s">
        <v>44</v>
      </c>
      <c r="D164" s="7" t="s">
        <v>727</v>
      </c>
      <c r="E164" s="7" t="s">
        <v>83</v>
      </c>
      <c r="F164" s="10">
        <v>63</v>
      </c>
      <c r="G164" s="14"/>
      <c r="H164" s="13">
        <f>ROUND((G164*F164),2)</f>
      </c>
      <c r="O164">
        <f>rekapitulace!H8</f>
      </c>
      <c r="P164">
        <f>O164/100*H164</f>
      </c>
    </row>
    <row r="165" spans="1:16" ht="12.75">
      <c r="A165" s="7">
        <v>130</v>
      </c>
      <c r="B165" s="7" t="s">
        <v>878</v>
      </c>
      <c r="C165" s="7" t="s">
        <v>44</v>
      </c>
      <c r="D165" s="7" t="s">
        <v>879</v>
      </c>
      <c r="E165" s="7" t="s">
        <v>83</v>
      </c>
      <c r="F165" s="10">
        <v>63</v>
      </c>
      <c r="G165" s="14"/>
      <c r="H165" s="13">
        <f>ROUND((G165*F165),2)</f>
      </c>
      <c r="O165">
        <f>rekapitulace!H8</f>
      </c>
      <c r="P165">
        <f>O165/100*H165</f>
      </c>
    </row>
    <row r="166" spans="1:16" ht="12.75">
      <c r="A166" s="7">
        <v>131</v>
      </c>
      <c r="B166" s="7" t="s">
        <v>880</v>
      </c>
      <c r="C166" s="7" t="s">
        <v>44</v>
      </c>
      <c r="D166" s="7" t="s">
        <v>881</v>
      </c>
      <c r="E166" s="7" t="s">
        <v>103</v>
      </c>
      <c r="F166" s="10">
        <v>415</v>
      </c>
      <c r="G166" s="14"/>
      <c r="H166" s="13">
        <f>ROUND((G166*F166),2)</f>
      </c>
      <c r="O166">
        <f>rekapitulace!H8</f>
      </c>
      <c r="P166">
        <f>O166/100*H166</f>
      </c>
    </row>
    <row r="167" spans="1:16" ht="12.75">
      <c r="A167" s="7">
        <v>132</v>
      </c>
      <c r="B167" s="7" t="s">
        <v>882</v>
      </c>
      <c r="C167" s="7" t="s">
        <v>44</v>
      </c>
      <c r="D167" s="7" t="s">
        <v>883</v>
      </c>
      <c r="E167" s="7" t="s">
        <v>564</v>
      </c>
      <c r="F167" s="10">
        <v>3735</v>
      </c>
      <c r="G167" s="14"/>
      <c r="H167" s="13">
        <f>ROUND((G167*F167),2)</f>
      </c>
      <c r="O167">
        <f>rekapitulace!H8</f>
      </c>
      <c r="P167">
        <f>O167/100*H167</f>
      </c>
    </row>
    <row r="168" spans="1:16" ht="12.75">
      <c r="A168" s="7">
        <v>133</v>
      </c>
      <c r="B168" s="7" t="s">
        <v>884</v>
      </c>
      <c r="C168" s="7" t="s">
        <v>44</v>
      </c>
      <c r="D168" s="7" t="s">
        <v>885</v>
      </c>
      <c r="E168" s="7" t="s">
        <v>564</v>
      </c>
      <c r="F168" s="10">
        <v>8300</v>
      </c>
      <c r="G168" s="14"/>
      <c r="H168" s="13">
        <f>ROUND((G168*F168),2)</f>
      </c>
      <c r="O168">
        <f>rekapitulace!H8</f>
      </c>
      <c r="P168">
        <f>O168/100*H168</f>
      </c>
    </row>
    <row r="169" spans="1:16" ht="12.75">
      <c r="A169" s="7">
        <v>134</v>
      </c>
      <c r="B169" s="7" t="s">
        <v>886</v>
      </c>
      <c r="C169" s="7" t="s">
        <v>44</v>
      </c>
      <c r="D169" s="7" t="s">
        <v>887</v>
      </c>
      <c r="E169" s="7" t="s">
        <v>103</v>
      </c>
      <c r="F169" s="10">
        <v>415</v>
      </c>
      <c r="G169" s="14"/>
      <c r="H169" s="13">
        <f>ROUND((G169*F169),2)</f>
      </c>
      <c r="O169">
        <f>rekapitulace!H8</f>
      </c>
      <c r="P169">
        <f>O169/100*H169</f>
      </c>
    </row>
    <row r="170" spans="1:16" ht="12.75">
      <c r="A170" s="7">
        <v>135</v>
      </c>
      <c r="B170" s="7" t="s">
        <v>830</v>
      </c>
      <c r="C170" s="7" t="s">
        <v>44</v>
      </c>
      <c r="D170" s="7" t="s">
        <v>888</v>
      </c>
      <c r="E170" s="7" t="s">
        <v>103</v>
      </c>
      <c r="F170" s="10">
        <v>415</v>
      </c>
      <c r="G170" s="14"/>
      <c r="H170" s="13">
        <f>ROUND((G170*F170),2)</f>
      </c>
      <c r="O170">
        <f>rekapitulace!H8</f>
      </c>
      <c r="P170">
        <f>O170/100*H170</f>
      </c>
    </row>
    <row r="171" spans="1:16" ht="12.75">
      <c r="A171" s="7">
        <v>136</v>
      </c>
      <c r="B171" s="7" t="s">
        <v>814</v>
      </c>
      <c r="C171" s="7" t="s">
        <v>44</v>
      </c>
      <c r="D171" s="7" t="s">
        <v>832</v>
      </c>
      <c r="E171" s="7" t="s">
        <v>103</v>
      </c>
      <c r="F171" s="10">
        <v>415</v>
      </c>
      <c r="G171" s="14"/>
      <c r="H171" s="13">
        <f>ROUND((G171*F171),2)</f>
      </c>
      <c r="O171">
        <f>rekapitulace!H8</f>
      </c>
      <c r="P171">
        <f>O171/100*H171</f>
      </c>
    </row>
    <row r="172" spans="1:16" ht="12.75">
      <c r="A172" s="7">
        <v>137</v>
      </c>
      <c r="B172" s="7" t="s">
        <v>763</v>
      </c>
      <c r="C172" s="7" t="s">
        <v>44</v>
      </c>
      <c r="D172" s="7" t="s">
        <v>764</v>
      </c>
      <c r="E172" s="7" t="s">
        <v>103</v>
      </c>
      <c r="F172" s="10">
        <v>415</v>
      </c>
      <c r="G172" s="14"/>
      <c r="H172" s="13">
        <f>ROUND((G172*F172),2)</f>
      </c>
      <c r="O172">
        <f>rekapitulace!H8</f>
      </c>
      <c r="P172">
        <f>O172/100*H172</f>
      </c>
    </row>
    <row r="173" spans="1:16" ht="12.75">
      <c r="A173" s="7">
        <v>138</v>
      </c>
      <c r="B173" s="7" t="s">
        <v>889</v>
      </c>
      <c r="C173" s="7" t="s">
        <v>44</v>
      </c>
      <c r="D173" s="7" t="s">
        <v>890</v>
      </c>
      <c r="E173" s="7" t="s">
        <v>83</v>
      </c>
      <c r="F173" s="10">
        <v>116</v>
      </c>
      <c r="G173" s="14"/>
      <c r="H173" s="13">
        <f>ROUND((G173*F173),2)</f>
      </c>
      <c r="O173">
        <f>rekapitulace!H8</f>
      </c>
      <c r="P173">
        <f>O173/100*H173</f>
      </c>
    </row>
    <row r="174" spans="1:16" ht="12.75">
      <c r="A174" s="7">
        <v>139</v>
      </c>
      <c r="B174" s="7" t="s">
        <v>655</v>
      </c>
      <c r="C174" s="7" t="s">
        <v>44</v>
      </c>
      <c r="D174" s="7" t="s">
        <v>656</v>
      </c>
      <c r="E174" s="7" t="s">
        <v>83</v>
      </c>
      <c r="F174" s="10">
        <v>116</v>
      </c>
      <c r="G174" s="14"/>
      <c r="H174" s="13">
        <f>ROUND((G174*F174),2)</f>
      </c>
      <c r="O174">
        <f>rekapitulace!H8</f>
      </c>
      <c r="P174">
        <f>O174/100*H174</f>
      </c>
    </row>
    <row r="175" spans="1:16" ht="12.75">
      <c r="A175" s="7">
        <v>140</v>
      </c>
      <c r="B175" s="7" t="s">
        <v>891</v>
      </c>
      <c r="C175" s="7" t="s">
        <v>44</v>
      </c>
      <c r="D175" s="7" t="s">
        <v>772</v>
      </c>
      <c r="E175" s="7" t="s">
        <v>83</v>
      </c>
      <c r="F175" s="10">
        <v>19</v>
      </c>
      <c r="G175" s="14"/>
      <c r="H175" s="13">
        <f>ROUND((G175*F175),2)</f>
      </c>
      <c r="O175">
        <f>rekapitulace!H8</f>
      </c>
      <c r="P175">
        <f>O175/100*H175</f>
      </c>
    </row>
    <row r="176" spans="1:16" ht="12.75">
      <c r="A176" s="7">
        <v>141</v>
      </c>
      <c r="B176" s="7" t="s">
        <v>892</v>
      </c>
      <c r="C176" s="7" t="s">
        <v>44</v>
      </c>
      <c r="D176" s="7" t="s">
        <v>893</v>
      </c>
      <c r="E176" s="7" t="s">
        <v>103</v>
      </c>
      <c r="F176" s="10">
        <v>415</v>
      </c>
      <c r="G176" s="14"/>
      <c r="H176" s="13">
        <f>ROUND((G176*F176),2)</f>
      </c>
      <c r="O176">
        <f>rekapitulace!H8</f>
      </c>
      <c r="P176">
        <f>O176/100*H176</f>
      </c>
    </row>
    <row r="177" spans="1:16" ht="12.75">
      <c r="A177" s="7">
        <v>142</v>
      </c>
      <c r="B177" s="7" t="s">
        <v>894</v>
      </c>
      <c r="C177" s="7" t="s">
        <v>44</v>
      </c>
      <c r="D177" s="7" t="s">
        <v>895</v>
      </c>
      <c r="E177" s="7" t="s">
        <v>83</v>
      </c>
      <c r="F177" s="10">
        <v>125</v>
      </c>
      <c r="G177" s="14"/>
      <c r="H177" s="13">
        <f>ROUND((G177*F177),2)</f>
      </c>
      <c r="O177">
        <f>rekapitulace!H8</f>
      </c>
      <c r="P177">
        <f>O177/100*H177</f>
      </c>
    </row>
    <row r="178" spans="1:16" ht="12.75">
      <c r="A178" s="7">
        <v>143</v>
      </c>
      <c r="B178" s="7" t="s">
        <v>896</v>
      </c>
      <c r="C178" s="7" t="s">
        <v>44</v>
      </c>
      <c r="D178" s="7" t="s">
        <v>897</v>
      </c>
      <c r="E178" s="7" t="s">
        <v>564</v>
      </c>
      <c r="F178" s="10">
        <v>3735</v>
      </c>
      <c r="G178" s="14"/>
      <c r="H178" s="13">
        <f>ROUND((G178*F178),2)</f>
      </c>
      <c r="O178">
        <f>rekapitulace!H8</f>
      </c>
      <c r="P178">
        <f>O178/100*H178</f>
      </c>
    </row>
    <row r="179" spans="1:16" ht="12.75">
      <c r="A179" s="7">
        <v>144</v>
      </c>
      <c r="B179" s="7" t="s">
        <v>898</v>
      </c>
      <c r="C179" s="7" t="s">
        <v>44</v>
      </c>
      <c r="D179" s="7" t="s">
        <v>818</v>
      </c>
      <c r="E179" s="7" t="s">
        <v>83</v>
      </c>
      <c r="F179" s="10">
        <v>25</v>
      </c>
      <c r="G179" s="14"/>
      <c r="H179" s="13">
        <f>ROUND((G179*F179),2)</f>
      </c>
      <c r="O179">
        <f>rekapitulace!H8</f>
      </c>
      <c r="P179">
        <f>O179/100*H179</f>
      </c>
    </row>
    <row r="180" spans="1:16" ht="12.75">
      <c r="A180" s="7">
        <v>145</v>
      </c>
      <c r="B180" s="7" t="s">
        <v>899</v>
      </c>
      <c r="C180" s="7" t="s">
        <v>44</v>
      </c>
      <c r="D180" s="7" t="s">
        <v>900</v>
      </c>
      <c r="E180" s="7" t="s">
        <v>564</v>
      </c>
      <c r="F180" s="10">
        <v>76</v>
      </c>
      <c r="G180" s="14"/>
      <c r="H180" s="13">
        <f>ROUND((G180*F180),2)</f>
      </c>
      <c r="O180">
        <f>rekapitulace!H8</f>
      </c>
      <c r="P180">
        <f>O180/100*H180</f>
      </c>
    </row>
    <row r="181" spans="1:16" ht="12.75">
      <c r="A181" s="7">
        <v>146</v>
      </c>
      <c r="B181" s="7" t="s">
        <v>901</v>
      </c>
      <c r="C181" s="7" t="s">
        <v>44</v>
      </c>
      <c r="D181" s="7" t="s">
        <v>902</v>
      </c>
      <c r="E181" s="7" t="s">
        <v>564</v>
      </c>
      <c r="F181" s="10">
        <v>224</v>
      </c>
      <c r="G181" s="14"/>
      <c r="H181" s="13">
        <f>ROUND((G181*F181),2)</f>
      </c>
      <c r="O181">
        <f>rekapitulace!H8</f>
      </c>
      <c r="P181">
        <f>O181/100*H181</f>
      </c>
    </row>
    <row r="182" spans="1:16" ht="12.75">
      <c r="A182" s="7">
        <v>147</v>
      </c>
      <c r="B182" s="7" t="s">
        <v>903</v>
      </c>
      <c r="C182" s="7" t="s">
        <v>44</v>
      </c>
      <c r="D182" s="7" t="s">
        <v>904</v>
      </c>
      <c r="E182" s="7" t="s">
        <v>564</v>
      </c>
      <c r="F182" s="10">
        <v>224</v>
      </c>
      <c r="G182" s="14"/>
      <c r="H182" s="13">
        <f>ROUND((G182*F182),2)</f>
      </c>
      <c r="O182">
        <f>rekapitulace!H8</f>
      </c>
      <c r="P182">
        <f>O182/100*H182</f>
      </c>
    </row>
    <row r="183" spans="1:16" ht="12.75">
      <c r="A183" s="7">
        <v>148</v>
      </c>
      <c r="B183" s="7" t="s">
        <v>905</v>
      </c>
      <c r="C183" s="7" t="s">
        <v>44</v>
      </c>
      <c r="D183" s="7" t="s">
        <v>906</v>
      </c>
      <c r="E183" s="7" t="s">
        <v>564</v>
      </c>
      <c r="F183" s="10">
        <v>149</v>
      </c>
      <c r="G183" s="14"/>
      <c r="H183" s="13">
        <f>ROUND((G183*F183),2)</f>
      </c>
      <c r="O183">
        <f>rekapitulace!H8</f>
      </c>
      <c r="P183">
        <f>O183/100*H183</f>
      </c>
    </row>
    <row r="184" spans="1:16" ht="12.75">
      <c r="A184" s="7">
        <v>149</v>
      </c>
      <c r="B184" s="7" t="s">
        <v>907</v>
      </c>
      <c r="C184" s="7" t="s">
        <v>44</v>
      </c>
      <c r="D184" s="7" t="s">
        <v>908</v>
      </c>
      <c r="E184" s="7" t="s">
        <v>564</v>
      </c>
      <c r="F184" s="10">
        <v>187</v>
      </c>
      <c r="G184" s="14"/>
      <c r="H184" s="13">
        <f>ROUND((G184*F184),2)</f>
      </c>
      <c r="O184">
        <f>rekapitulace!H8</f>
      </c>
      <c r="P184">
        <f>O184/100*H184</f>
      </c>
    </row>
    <row r="185" spans="1:16" ht="12.75">
      <c r="A185" s="7">
        <v>150</v>
      </c>
      <c r="B185" s="7" t="s">
        <v>909</v>
      </c>
      <c r="C185" s="7" t="s">
        <v>44</v>
      </c>
      <c r="D185" s="7" t="s">
        <v>910</v>
      </c>
      <c r="E185" s="7" t="s">
        <v>564</v>
      </c>
      <c r="F185" s="10">
        <v>224</v>
      </c>
      <c r="G185" s="14"/>
      <c r="H185" s="13">
        <f>ROUND((G185*F185),2)</f>
      </c>
      <c r="O185">
        <f>rekapitulace!H8</f>
      </c>
      <c r="P185">
        <f>O185/100*H185</f>
      </c>
    </row>
    <row r="186" spans="1:16" ht="12.75">
      <c r="A186" s="7">
        <v>151</v>
      </c>
      <c r="B186" s="7" t="s">
        <v>911</v>
      </c>
      <c r="C186" s="7" t="s">
        <v>44</v>
      </c>
      <c r="D186" s="7" t="s">
        <v>912</v>
      </c>
      <c r="E186" s="7" t="s">
        <v>564</v>
      </c>
      <c r="F186" s="10">
        <v>149</v>
      </c>
      <c r="G186" s="14"/>
      <c r="H186" s="13">
        <f>ROUND((G186*F186),2)</f>
      </c>
      <c r="O186">
        <f>rekapitulace!H8</f>
      </c>
      <c r="P186">
        <f>O186/100*H186</f>
      </c>
    </row>
    <row r="187" spans="1:16" ht="12.75">
      <c r="A187" s="7">
        <v>152</v>
      </c>
      <c r="B187" s="7" t="s">
        <v>913</v>
      </c>
      <c r="C187" s="7" t="s">
        <v>44</v>
      </c>
      <c r="D187" s="7" t="s">
        <v>914</v>
      </c>
      <c r="E187" s="7" t="s">
        <v>564</v>
      </c>
      <c r="F187" s="10">
        <v>187</v>
      </c>
      <c r="G187" s="14"/>
      <c r="H187" s="13">
        <f>ROUND((G187*F187),2)</f>
      </c>
      <c r="O187">
        <f>rekapitulace!H8</f>
      </c>
      <c r="P187">
        <f>O187/100*H187</f>
      </c>
    </row>
    <row r="188" spans="1:16" ht="12.75">
      <c r="A188" s="7">
        <v>153</v>
      </c>
      <c r="B188" s="7" t="s">
        <v>915</v>
      </c>
      <c r="C188" s="7" t="s">
        <v>44</v>
      </c>
      <c r="D188" s="7" t="s">
        <v>916</v>
      </c>
      <c r="E188" s="7" t="s">
        <v>564</v>
      </c>
      <c r="F188" s="10">
        <v>149</v>
      </c>
      <c r="G188" s="14"/>
      <c r="H188" s="13">
        <f>ROUND((G188*F188),2)</f>
      </c>
      <c r="O188">
        <f>rekapitulace!H8</f>
      </c>
      <c r="P188">
        <f>O188/100*H188</f>
      </c>
    </row>
    <row r="189" spans="1:16" ht="12.75">
      <c r="A189" s="7">
        <v>154</v>
      </c>
      <c r="B189" s="7" t="s">
        <v>917</v>
      </c>
      <c r="C189" s="7" t="s">
        <v>44</v>
      </c>
      <c r="D189" s="7" t="s">
        <v>918</v>
      </c>
      <c r="E189" s="7" t="s">
        <v>564</v>
      </c>
      <c r="F189" s="10">
        <v>149</v>
      </c>
      <c r="G189" s="14"/>
      <c r="H189" s="13">
        <f>ROUND((G189*F189),2)</f>
      </c>
      <c r="O189">
        <f>rekapitulace!H8</f>
      </c>
      <c r="P189">
        <f>O189/100*H189</f>
      </c>
    </row>
    <row r="190" spans="1:16" ht="12.75">
      <c r="A190" s="7">
        <v>155</v>
      </c>
      <c r="B190" s="7" t="s">
        <v>919</v>
      </c>
      <c r="C190" s="7" t="s">
        <v>44</v>
      </c>
      <c r="D190" s="7" t="s">
        <v>920</v>
      </c>
      <c r="E190" s="7" t="s">
        <v>564</v>
      </c>
      <c r="F190" s="10">
        <v>149</v>
      </c>
      <c r="G190" s="14"/>
      <c r="H190" s="13">
        <f>ROUND((G190*F190),2)</f>
      </c>
      <c r="O190">
        <f>rekapitulace!H8</f>
      </c>
      <c r="P190">
        <f>O190/100*H190</f>
      </c>
    </row>
    <row r="191" spans="1:16" ht="12.75">
      <c r="A191" s="7">
        <v>156</v>
      </c>
      <c r="B191" s="7" t="s">
        <v>921</v>
      </c>
      <c r="C191" s="7" t="s">
        <v>44</v>
      </c>
      <c r="D191" s="7" t="s">
        <v>922</v>
      </c>
      <c r="E191" s="7" t="s">
        <v>564</v>
      </c>
      <c r="F191" s="10">
        <v>187</v>
      </c>
      <c r="G191" s="14"/>
      <c r="H191" s="13">
        <f>ROUND((G191*F191),2)</f>
      </c>
      <c r="O191">
        <f>rekapitulace!H8</f>
      </c>
      <c r="P191">
        <f>O191/100*H191</f>
      </c>
    </row>
    <row r="192" spans="1:16" ht="12.75">
      <c r="A192" s="7">
        <v>157</v>
      </c>
      <c r="B192" s="7" t="s">
        <v>923</v>
      </c>
      <c r="C192" s="7" t="s">
        <v>44</v>
      </c>
      <c r="D192" s="7" t="s">
        <v>924</v>
      </c>
      <c r="E192" s="7" t="s">
        <v>564</v>
      </c>
      <c r="F192" s="10">
        <v>149</v>
      </c>
      <c r="G192" s="14"/>
      <c r="H192" s="13">
        <f>ROUND((G192*F192),2)</f>
      </c>
      <c r="O192">
        <f>rekapitulace!H8</f>
      </c>
      <c r="P192">
        <f>O192/100*H192</f>
      </c>
    </row>
    <row r="193" spans="1:16" ht="12.75">
      <c r="A193" s="7">
        <v>158</v>
      </c>
      <c r="B193" s="7" t="s">
        <v>925</v>
      </c>
      <c r="C193" s="7" t="s">
        <v>44</v>
      </c>
      <c r="D193" s="7" t="s">
        <v>926</v>
      </c>
      <c r="E193" s="7" t="s">
        <v>564</v>
      </c>
      <c r="F193" s="10">
        <v>187</v>
      </c>
      <c r="G193" s="14"/>
      <c r="H193" s="13">
        <f>ROUND((G193*F193),2)</f>
      </c>
      <c r="O193">
        <f>rekapitulace!H8</f>
      </c>
      <c r="P193">
        <f>O193/100*H193</f>
      </c>
    </row>
    <row r="194" spans="1:16" ht="12.75">
      <c r="A194" s="7">
        <v>159</v>
      </c>
      <c r="B194" s="7" t="s">
        <v>927</v>
      </c>
      <c r="C194" s="7" t="s">
        <v>44</v>
      </c>
      <c r="D194" s="7" t="s">
        <v>928</v>
      </c>
      <c r="E194" s="7" t="s">
        <v>564</v>
      </c>
      <c r="F194" s="10">
        <v>187</v>
      </c>
      <c r="G194" s="14"/>
      <c r="H194" s="13">
        <f>ROUND((G194*F194),2)</f>
      </c>
      <c r="O194">
        <f>rekapitulace!H8</f>
      </c>
      <c r="P194">
        <f>O194/100*H194</f>
      </c>
    </row>
    <row r="195" spans="1:16" ht="12.75">
      <c r="A195" s="7">
        <v>160</v>
      </c>
      <c r="B195" s="7" t="s">
        <v>929</v>
      </c>
      <c r="C195" s="7" t="s">
        <v>44</v>
      </c>
      <c r="D195" s="7" t="s">
        <v>930</v>
      </c>
      <c r="E195" s="7" t="s">
        <v>564</v>
      </c>
      <c r="F195" s="10">
        <v>149</v>
      </c>
      <c r="G195" s="14"/>
      <c r="H195" s="13">
        <f>ROUND((G195*F195),2)</f>
      </c>
      <c r="O195">
        <f>rekapitulace!H8</f>
      </c>
      <c r="P195">
        <f>O195/100*H195</f>
      </c>
    </row>
    <row r="196" spans="1:16" ht="12.75">
      <c r="A196" s="7">
        <v>161</v>
      </c>
      <c r="B196" s="7" t="s">
        <v>931</v>
      </c>
      <c r="C196" s="7" t="s">
        <v>44</v>
      </c>
      <c r="D196" s="7" t="s">
        <v>932</v>
      </c>
      <c r="E196" s="7" t="s">
        <v>564</v>
      </c>
      <c r="F196" s="10">
        <v>187</v>
      </c>
      <c r="G196" s="14"/>
      <c r="H196" s="13">
        <f>ROUND((G196*F196),2)</f>
      </c>
      <c r="O196">
        <f>rekapitulace!H8</f>
      </c>
      <c r="P196">
        <f>O196/100*H196</f>
      </c>
    </row>
    <row r="197" spans="1:16" ht="12.75">
      <c r="A197" s="7">
        <v>162</v>
      </c>
      <c r="B197" s="7" t="s">
        <v>933</v>
      </c>
      <c r="C197" s="7" t="s">
        <v>44</v>
      </c>
      <c r="D197" s="7" t="s">
        <v>934</v>
      </c>
      <c r="E197" s="7" t="s">
        <v>564</v>
      </c>
      <c r="F197" s="10">
        <v>187</v>
      </c>
      <c r="G197" s="14"/>
      <c r="H197" s="13">
        <f>ROUND((G197*F197),2)</f>
      </c>
      <c r="O197">
        <f>rekapitulace!H8</f>
      </c>
      <c r="P197">
        <f>O197/100*H197</f>
      </c>
    </row>
    <row r="198" spans="1:16" ht="12.75">
      <c r="A198" s="7">
        <v>163</v>
      </c>
      <c r="B198" s="7" t="s">
        <v>935</v>
      </c>
      <c r="C198" s="7" t="s">
        <v>44</v>
      </c>
      <c r="D198" s="7" t="s">
        <v>936</v>
      </c>
      <c r="E198" s="7" t="s">
        <v>564</v>
      </c>
      <c r="F198" s="10">
        <v>187</v>
      </c>
      <c r="G198" s="14"/>
      <c r="H198" s="13">
        <f>ROUND((G198*F198),2)</f>
      </c>
      <c r="O198">
        <f>rekapitulace!H8</f>
      </c>
      <c r="P198">
        <f>O198/100*H198</f>
      </c>
    </row>
    <row r="199" spans="1:16" ht="12.75">
      <c r="A199" s="7">
        <v>164</v>
      </c>
      <c r="B199" s="7" t="s">
        <v>937</v>
      </c>
      <c r="C199" s="7" t="s">
        <v>44</v>
      </c>
      <c r="D199" s="7" t="s">
        <v>938</v>
      </c>
      <c r="E199" s="7" t="s">
        <v>564</v>
      </c>
      <c r="F199" s="10">
        <v>112</v>
      </c>
      <c r="G199" s="14"/>
      <c r="H199" s="13">
        <f>ROUND((G199*F199),2)</f>
      </c>
      <c r="O199">
        <f>rekapitulace!H8</f>
      </c>
      <c r="P199">
        <f>O199/100*H199</f>
      </c>
    </row>
    <row r="200" spans="1:16" ht="12.75">
      <c r="A200" s="7">
        <v>165</v>
      </c>
      <c r="B200" s="7" t="s">
        <v>939</v>
      </c>
      <c r="C200" s="7" t="s">
        <v>44</v>
      </c>
      <c r="D200" s="7" t="s">
        <v>940</v>
      </c>
      <c r="E200" s="7" t="s">
        <v>564</v>
      </c>
      <c r="F200" s="10">
        <v>112</v>
      </c>
      <c r="G200" s="14"/>
      <c r="H200" s="13">
        <f>ROUND((G200*F200),2)</f>
      </c>
      <c r="O200">
        <f>rekapitulace!H8</f>
      </c>
      <c r="P200">
        <f>O200/100*H200</f>
      </c>
    </row>
    <row r="201" spans="1:16" ht="12.75">
      <c r="A201" s="7">
        <v>166</v>
      </c>
      <c r="B201" s="7" t="s">
        <v>941</v>
      </c>
      <c r="C201" s="7" t="s">
        <v>44</v>
      </c>
      <c r="D201" s="7" t="s">
        <v>942</v>
      </c>
      <c r="E201" s="7" t="s">
        <v>564</v>
      </c>
      <c r="F201" s="10">
        <v>224</v>
      </c>
      <c r="G201" s="14"/>
      <c r="H201" s="13">
        <f>ROUND((G201*F201),2)</f>
      </c>
      <c r="O201">
        <f>rekapitulace!H8</f>
      </c>
      <c r="P201">
        <f>O201/100*H201</f>
      </c>
    </row>
    <row r="202" spans="1:16" ht="12.75">
      <c r="A202" s="7">
        <v>167</v>
      </c>
      <c r="B202" s="7" t="s">
        <v>943</v>
      </c>
      <c r="C202" s="7" t="s">
        <v>44</v>
      </c>
      <c r="D202" s="7" t="s">
        <v>944</v>
      </c>
      <c r="E202" s="7" t="s">
        <v>564</v>
      </c>
      <c r="F202" s="10">
        <v>4150</v>
      </c>
      <c r="G202" s="14"/>
      <c r="H202" s="13">
        <f>ROUND((G202*F202),2)</f>
      </c>
      <c r="O202">
        <f>rekapitulace!H8</f>
      </c>
      <c r="P202">
        <f>O202/100*H202</f>
      </c>
    </row>
    <row r="203" spans="1:16" ht="12.75">
      <c r="A203" s="7">
        <v>168</v>
      </c>
      <c r="B203" s="7" t="s">
        <v>945</v>
      </c>
      <c r="C203" s="7" t="s">
        <v>44</v>
      </c>
      <c r="D203" s="7" t="s">
        <v>946</v>
      </c>
      <c r="E203" s="7" t="s">
        <v>564</v>
      </c>
      <c r="F203" s="10">
        <v>4150</v>
      </c>
      <c r="G203" s="14"/>
      <c r="H203" s="13">
        <f>ROUND((G203*F203),2)</f>
      </c>
      <c r="O203">
        <f>rekapitulace!H8</f>
      </c>
      <c r="P203">
        <f>O203/100*H203</f>
      </c>
    </row>
    <row r="204" spans="1:16" ht="12.75" customHeight="1">
      <c r="A204" s="16"/>
      <c r="B204" s="16"/>
      <c r="C204" s="16" t="s">
        <v>875</v>
      </c>
      <c r="D204" s="16" t="s">
        <v>874</v>
      </c>
      <c r="E204" s="16"/>
      <c r="F204" s="16"/>
      <c r="G204" s="16"/>
      <c r="H204" s="16">
        <f>SUM(H163:H203)</f>
      </c>
      <c r="P204">
        <f>ROUND(SUM(P163:P203),2)</f>
      </c>
    </row>
    <row r="206" spans="1:8" ht="12.75" customHeight="1">
      <c r="A206" s="9"/>
      <c r="B206" s="9"/>
      <c r="C206" s="9" t="s">
        <v>948</v>
      </c>
      <c r="D206" s="9" t="s">
        <v>947</v>
      </c>
      <c r="E206" s="9"/>
      <c r="F206" s="11"/>
      <c r="G206" s="9"/>
      <c r="H206" s="11"/>
    </row>
    <row r="207" spans="1:16" ht="12.75">
      <c r="A207" s="7">
        <v>169</v>
      </c>
      <c r="B207" s="7" t="s">
        <v>949</v>
      </c>
      <c r="C207" s="7" t="s">
        <v>44</v>
      </c>
      <c r="D207" s="7" t="s">
        <v>950</v>
      </c>
      <c r="E207" s="7" t="s">
        <v>951</v>
      </c>
      <c r="F207" s="10">
        <v>2.65</v>
      </c>
      <c r="G207" s="14"/>
      <c r="H207" s="13">
        <f>ROUND((G207*F207),2)</f>
      </c>
      <c r="O207">
        <f>rekapitulace!H8</f>
      </c>
      <c r="P207">
        <f>O207/100*H207</f>
      </c>
    </row>
    <row r="208" spans="1:16" ht="12.75">
      <c r="A208" s="7">
        <v>170</v>
      </c>
      <c r="B208" s="7" t="s">
        <v>721</v>
      </c>
      <c r="C208" s="7" t="s">
        <v>44</v>
      </c>
      <c r="D208" s="7" t="s">
        <v>952</v>
      </c>
      <c r="E208" s="7" t="s">
        <v>83</v>
      </c>
      <c r="F208" s="10">
        <v>23.85</v>
      </c>
      <c r="G208" s="14"/>
      <c r="H208" s="13">
        <f>ROUND((G208*F208),2)</f>
      </c>
      <c r="O208">
        <f>rekapitulace!H8</f>
      </c>
      <c r="P208">
        <f>O208/100*H208</f>
      </c>
    </row>
    <row r="209" spans="1:16" ht="12.75">
      <c r="A209" s="7">
        <v>171</v>
      </c>
      <c r="B209" s="7" t="s">
        <v>726</v>
      </c>
      <c r="C209" s="7" t="s">
        <v>44</v>
      </c>
      <c r="D209" s="7" t="s">
        <v>727</v>
      </c>
      <c r="E209" s="7" t="s">
        <v>83</v>
      </c>
      <c r="F209" s="10">
        <v>23.85</v>
      </c>
      <c r="G209" s="14"/>
      <c r="H209" s="13">
        <f>ROUND((G209*F209),2)</f>
      </c>
      <c r="O209">
        <f>rekapitulace!H8</f>
      </c>
      <c r="P209">
        <f>O209/100*H209</f>
      </c>
    </row>
    <row r="210" spans="1:16" ht="12.75">
      <c r="A210" s="7">
        <v>172</v>
      </c>
      <c r="B210" s="7" t="s">
        <v>729</v>
      </c>
      <c r="C210" s="7" t="s">
        <v>44</v>
      </c>
      <c r="D210" s="7" t="s">
        <v>953</v>
      </c>
      <c r="E210" s="7" t="s">
        <v>83</v>
      </c>
      <c r="F210" s="10">
        <v>23.85</v>
      </c>
      <c r="G210" s="14"/>
      <c r="H210" s="13">
        <f>ROUND((G210*F210),2)</f>
      </c>
      <c r="O210">
        <f>rekapitulace!H8</f>
      </c>
      <c r="P210">
        <f>O210/100*H210</f>
      </c>
    </row>
    <row r="211" spans="1:16" ht="12.75">
      <c r="A211" s="7">
        <v>173</v>
      </c>
      <c r="B211" s="7" t="s">
        <v>954</v>
      </c>
      <c r="C211" s="7" t="s">
        <v>44</v>
      </c>
      <c r="D211" s="7" t="s">
        <v>955</v>
      </c>
      <c r="E211" s="7" t="s">
        <v>103</v>
      </c>
      <c r="F211" s="10">
        <v>265</v>
      </c>
      <c r="G211" s="14"/>
      <c r="H211" s="13">
        <f>ROUND((G211*F211),2)</f>
      </c>
      <c r="O211">
        <f>rekapitulace!H8</f>
      </c>
      <c r="P211">
        <f>O211/100*H211</f>
      </c>
    </row>
    <row r="212" spans="1:16" ht="12.75">
      <c r="A212" s="7">
        <v>174</v>
      </c>
      <c r="B212" s="7" t="s">
        <v>826</v>
      </c>
      <c r="C212" s="7" t="s">
        <v>44</v>
      </c>
      <c r="D212" s="7" t="s">
        <v>956</v>
      </c>
      <c r="E212" s="7" t="s">
        <v>103</v>
      </c>
      <c r="F212" s="10">
        <v>265</v>
      </c>
      <c r="G212" s="14"/>
      <c r="H212" s="13">
        <f>ROUND((G212*F212),2)</f>
      </c>
      <c r="O212">
        <f>rekapitulace!H8</f>
      </c>
      <c r="P212">
        <f>O212/100*H212</f>
      </c>
    </row>
    <row r="213" spans="1:16" ht="12.75">
      <c r="A213" s="7">
        <v>175</v>
      </c>
      <c r="B213" s="7" t="s">
        <v>882</v>
      </c>
      <c r="C213" s="7" t="s">
        <v>44</v>
      </c>
      <c r="D213" s="7" t="s">
        <v>883</v>
      </c>
      <c r="E213" s="7" t="s">
        <v>564</v>
      </c>
      <c r="F213" s="10">
        <v>200</v>
      </c>
      <c r="G213" s="14"/>
      <c r="H213" s="13">
        <f>ROUND((G213*F213),2)</f>
      </c>
      <c r="O213">
        <f>rekapitulace!H8</f>
      </c>
      <c r="P213">
        <f>O213/100*H213</f>
      </c>
    </row>
    <row r="214" spans="1:16" ht="12.75">
      <c r="A214" s="7">
        <v>176</v>
      </c>
      <c r="B214" s="7" t="s">
        <v>884</v>
      </c>
      <c r="C214" s="7" t="s">
        <v>44</v>
      </c>
      <c r="D214" s="7" t="s">
        <v>885</v>
      </c>
      <c r="E214" s="7" t="s">
        <v>564</v>
      </c>
      <c r="F214" s="10">
        <v>8300</v>
      </c>
      <c r="G214" s="14"/>
      <c r="H214" s="13">
        <f>ROUND((G214*F214),2)</f>
      </c>
      <c r="O214">
        <f>rekapitulace!H8</f>
      </c>
      <c r="P214">
        <f>O214/100*H214</f>
      </c>
    </row>
    <row r="215" spans="1:16" ht="12.75">
      <c r="A215" s="7">
        <v>177</v>
      </c>
      <c r="B215" s="7" t="s">
        <v>957</v>
      </c>
      <c r="C215" s="7" t="s">
        <v>44</v>
      </c>
      <c r="D215" s="7" t="s">
        <v>958</v>
      </c>
      <c r="E215" s="7" t="s">
        <v>103</v>
      </c>
      <c r="F215" s="10">
        <v>219</v>
      </c>
      <c r="G215" s="14"/>
      <c r="H215" s="13">
        <f>ROUND((G215*F215),2)</f>
      </c>
      <c r="O215">
        <f>rekapitulace!H8</f>
      </c>
      <c r="P215">
        <f>O215/100*H215</f>
      </c>
    </row>
    <row r="216" spans="1:16" ht="12.75">
      <c r="A216" s="7">
        <v>178</v>
      </c>
      <c r="B216" s="7" t="s">
        <v>886</v>
      </c>
      <c r="C216" s="7" t="s">
        <v>44</v>
      </c>
      <c r="D216" s="7" t="s">
        <v>959</v>
      </c>
      <c r="E216" s="7" t="s">
        <v>103</v>
      </c>
      <c r="F216" s="10">
        <v>47</v>
      </c>
      <c r="G216" s="14"/>
      <c r="H216" s="13">
        <f>ROUND((G216*F216),2)</f>
      </c>
      <c r="O216">
        <f>rekapitulace!H8</f>
      </c>
      <c r="P216">
        <f>O216/100*H216</f>
      </c>
    </row>
    <row r="217" spans="1:16" ht="12.75">
      <c r="A217" s="7">
        <v>179</v>
      </c>
      <c r="B217" s="7" t="s">
        <v>830</v>
      </c>
      <c r="C217" s="7" t="s">
        <v>44</v>
      </c>
      <c r="D217" s="7" t="s">
        <v>888</v>
      </c>
      <c r="E217" s="7" t="s">
        <v>103</v>
      </c>
      <c r="F217" s="10">
        <v>265</v>
      </c>
      <c r="G217" s="14"/>
      <c r="H217" s="13">
        <f>ROUND((G217*F217),2)</f>
      </c>
      <c r="O217">
        <f>rekapitulace!H8</f>
      </c>
      <c r="P217">
        <f>O217/100*H217</f>
      </c>
    </row>
    <row r="218" spans="1:16" ht="12.75">
      <c r="A218" s="7">
        <v>180</v>
      </c>
      <c r="B218" s="7" t="s">
        <v>639</v>
      </c>
      <c r="C218" s="7" t="s">
        <v>44</v>
      </c>
      <c r="D218" s="7" t="s">
        <v>960</v>
      </c>
      <c r="E218" s="7" t="s">
        <v>103</v>
      </c>
      <c r="F218" s="10">
        <v>265</v>
      </c>
      <c r="G218" s="14"/>
      <c r="H218" s="13">
        <f>ROUND((G218*F218),2)</f>
      </c>
      <c r="O218">
        <f>rekapitulace!H8</f>
      </c>
      <c r="P218">
        <f>O218/100*H218</f>
      </c>
    </row>
    <row r="219" spans="1:16" ht="12.75">
      <c r="A219" s="7">
        <v>181</v>
      </c>
      <c r="B219" s="7" t="s">
        <v>961</v>
      </c>
      <c r="C219" s="7" t="s">
        <v>44</v>
      </c>
      <c r="D219" s="7" t="s">
        <v>962</v>
      </c>
      <c r="E219" s="7" t="s">
        <v>103</v>
      </c>
      <c r="F219" s="10">
        <v>12</v>
      </c>
      <c r="G219" s="14"/>
      <c r="H219" s="13">
        <f>ROUND((G219*F219),2)</f>
      </c>
      <c r="O219">
        <f>rekapitulace!H8</f>
      </c>
      <c r="P219">
        <f>O219/100*H219</f>
      </c>
    </row>
    <row r="220" spans="1:16" ht="12.75">
      <c r="A220" s="7">
        <v>182</v>
      </c>
      <c r="B220" s="7" t="s">
        <v>653</v>
      </c>
      <c r="C220" s="7" t="s">
        <v>44</v>
      </c>
      <c r="D220" s="7" t="s">
        <v>963</v>
      </c>
      <c r="E220" s="7" t="s">
        <v>83</v>
      </c>
      <c r="F220" s="10">
        <v>22</v>
      </c>
      <c r="G220" s="14"/>
      <c r="H220" s="13">
        <f>ROUND((G220*F220),2)</f>
      </c>
      <c r="O220">
        <f>rekapitulace!H8</f>
      </c>
      <c r="P220">
        <f>O220/100*H220</f>
      </c>
    </row>
    <row r="221" spans="1:16" ht="12.75">
      <c r="A221" s="7">
        <v>183</v>
      </c>
      <c r="B221" s="7" t="s">
        <v>655</v>
      </c>
      <c r="C221" s="7" t="s">
        <v>44</v>
      </c>
      <c r="D221" s="7" t="s">
        <v>656</v>
      </c>
      <c r="E221" s="7" t="s">
        <v>83</v>
      </c>
      <c r="F221" s="10">
        <v>22</v>
      </c>
      <c r="G221" s="14"/>
      <c r="H221" s="13">
        <f>ROUND((G221*F221),2)</f>
      </c>
      <c r="O221">
        <f>rekapitulace!H8</f>
      </c>
      <c r="P221">
        <f>O221/100*H221</f>
      </c>
    </row>
    <row r="222" spans="1:16" ht="12.75">
      <c r="A222" s="7">
        <v>184</v>
      </c>
      <c r="B222" s="7" t="s">
        <v>964</v>
      </c>
      <c r="C222" s="7" t="s">
        <v>44</v>
      </c>
      <c r="D222" s="7" t="s">
        <v>965</v>
      </c>
      <c r="E222" s="7" t="s">
        <v>83</v>
      </c>
      <c r="F222" s="10">
        <v>16</v>
      </c>
      <c r="G222" s="14"/>
      <c r="H222" s="13">
        <f>ROUND((G222*F222),2)</f>
      </c>
      <c r="O222">
        <f>rekapitulace!H8</f>
      </c>
      <c r="P222">
        <f>O222/100*H222</f>
      </c>
    </row>
    <row r="223" spans="1:16" ht="12.75">
      <c r="A223" s="7">
        <v>185</v>
      </c>
      <c r="B223" s="7" t="s">
        <v>966</v>
      </c>
      <c r="C223" s="7" t="s">
        <v>44</v>
      </c>
      <c r="D223" s="7" t="s">
        <v>893</v>
      </c>
      <c r="E223" s="7" t="s">
        <v>103</v>
      </c>
      <c r="F223" s="10">
        <v>265</v>
      </c>
      <c r="G223" s="14"/>
      <c r="H223" s="13">
        <f>ROUND((G223*F223),2)</f>
      </c>
      <c r="O223">
        <f>rekapitulace!H8</f>
      </c>
      <c r="P223">
        <f>O223/100*H223</f>
      </c>
    </row>
    <row r="224" spans="1:16" ht="12.75">
      <c r="A224" s="7">
        <v>186</v>
      </c>
      <c r="B224" s="7" t="s">
        <v>967</v>
      </c>
      <c r="C224" s="7" t="s">
        <v>44</v>
      </c>
      <c r="D224" s="7" t="s">
        <v>664</v>
      </c>
      <c r="E224" s="7" t="s">
        <v>665</v>
      </c>
      <c r="F224" s="10">
        <v>0.3</v>
      </c>
      <c r="G224" s="14"/>
      <c r="H224" s="13">
        <f>ROUND((G224*F224),2)</f>
      </c>
      <c r="O224">
        <f>rekapitulace!H8</f>
      </c>
      <c r="P224">
        <f>O224/100*H224</f>
      </c>
    </row>
    <row r="225" spans="1:16" ht="12.75">
      <c r="A225" s="7">
        <v>187</v>
      </c>
      <c r="B225" s="7" t="s">
        <v>968</v>
      </c>
      <c r="C225" s="7" t="s">
        <v>44</v>
      </c>
      <c r="D225" s="7" t="s">
        <v>969</v>
      </c>
      <c r="E225" s="7" t="s">
        <v>83</v>
      </c>
      <c r="F225" s="10">
        <v>0.5</v>
      </c>
      <c r="G225" s="14"/>
      <c r="H225" s="13">
        <f>ROUND((G225*F225),2)</f>
      </c>
      <c r="O225">
        <f>rekapitulace!H8</f>
      </c>
      <c r="P225">
        <f>O225/100*H225</f>
      </c>
    </row>
    <row r="226" spans="1:16" ht="12.75">
      <c r="A226" s="7">
        <v>188</v>
      </c>
      <c r="B226" s="7" t="s">
        <v>970</v>
      </c>
      <c r="C226" s="7" t="s">
        <v>44</v>
      </c>
      <c r="D226" s="7" t="s">
        <v>971</v>
      </c>
      <c r="E226" s="7" t="s">
        <v>564</v>
      </c>
      <c r="F226" s="10">
        <v>100</v>
      </c>
      <c r="G226" s="14"/>
      <c r="H226" s="13">
        <f>ROUND((G226*F226),2)</f>
      </c>
      <c r="O226">
        <f>rekapitulace!H8</f>
      </c>
      <c r="P226">
        <f>O226/100*H226</f>
      </c>
    </row>
    <row r="227" spans="1:16" ht="12.75">
      <c r="A227" s="7">
        <v>189</v>
      </c>
      <c r="B227" s="7" t="s">
        <v>972</v>
      </c>
      <c r="C227" s="7" t="s">
        <v>44</v>
      </c>
      <c r="D227" s="7" t="s">
        <v>973</v>
      </c>
      <c r="E227" s="7" t="s">
        <v>564</v>
      </c>
      <c r="F227" s="10">
        <v>100</v>
      </c>
      <c r="G227" s="14"/>
      <c r="H227" s="13">
        <f>ROUND((G227*F227),2)</f>
      </c>
      <c r="O227">
        <f>rekapitulace!H8</f>
      </c>
      <c r="P227">
        <f>O227/100*H227</f>
      </c>
    </row>
    <row r="228" spans="1:16" ht="12.75">
      <c r="A228" s="7">
        <v>190</v>
      </c>
      <c r="B228" s="7" t="s">
        <v>974</v>
      </c>
      <c r="C228" s="7" t="s">
        <v>44</v>
      </c>
      <c r="D228" s="7" t="s">
        <v>975</v>
      </c>
      <c r="E228" s="7" t="s">
        <v>564</v>
      </c>
      <c r="F228" s="10">
        <v>500</v>
      </c>
      <c r="G228" s="14"/>
      <c r="H228" s="13">
        <f>ROUND((G228*F228),2)</f>
      </c>
      <c r="O228">
        <f>rekapitulace!H8</f>
      </c>
      <c r="P228">
        <f>O228/100*H228</f>
      </c>
    </row>
    <row r="229" spans="1:16" ht="12.75">
      <c r="A229" s="7">
        <v>191</v>
      </c>
      <c r="B229" s="7" t="s">
        <v>976</v>
      </c>
      <c r="C229" s="7" t="s">
        <v>44</v>
      </c>
      <c r="D229" s="7" t="s">
        <v>977</v>
      </c>
      <c r="E229" s="7" t="s">
        <v>840</v>
      </c>
      <c r="F229" s="10">
        <v>2.65</v>
      </c>
      <c r="G229" s="14"/>
      <c r="H229" s="13">
        <f>ROUND((G229*F229),2)</f>
      </c>
      <c r="O229">
        <f>rekapitulace!H8</f>
      </c>
      <c r="P229">
        <f>O229/100*H229</f>
      </c>
    </row>
    <row r="230" spans="1:16" ht="12.75" customHeight="1">
      <c r="A230" s="16"/>
      <c r="B230" s="16"/>
      <c r="C230" s="16" t="s">
        <v>948</v>
      </c>
      <c r="D230" s="16" t="s">
        <v>947</v>
      </c>
      <c r="E230" s="16"/>
      <c r="F230" s="16"/>
      <c r="G230" s="16"/>
      <c r="H230" s="16">
        <f>SUM(H207:H229)</f>
      </c>
      <c r="P230">
        <f>ROUND(SUM(P207:P229),2)</f>
      </c>
    </row>
    <row r="232" spans="1:8" ht="12.75" customHeight="1">
      <c r="A232" s="9"/>
      <c r="B232" s="9"/>
      <c r="C232" s="9" t="s">
        <v>979</v>
      </c>
      <c r="D232" s="9" t="s">
        <v>978</v>
      </c>
      <c r="E232" s="9"/>
      <c r="F232" s="11"/>
      <c r="G232" s="9"/>
      <c r="H232" s="11"/>
    </row>
    <row r="233" spans="1:16" ht="12.75">
      <c r="A233" s="7">
        <v>192</v>
      </c>
      <c r="B233" s="7" t="s">
        <v>980</v>
      </c>
      <c r="C233" s="7" t="s">
        <v>44</v>
      </c>
      <c r="D233" s="7" t="s">
        <v>981</v>
      </c>
      <c r="E233" s="7" t="s">
        <v>103</v>
      </c>
      <c r="F233" s="10">
        <v>405</v>
      </c>
      <c r="G233" s="14"/>
      <c r="H233" s="13">
        <f>ROUND((G233*F233),2)</f>
      </c>
      <c r="O233">
        <f>rekapitulace!H8</f>
      </c>
      <c r="P233">
        <f>O233/100*H233</f>
      </c>
    </row>
    <row r="234" spans="1:16" ht="12.75">
      <c r="A234" s="7">
        <v>193</v>
      </c>
      <c r="B234" s="7" t="s">
        <v>726</v>
      </c>
      <c r="C234" s="7" t="s">
        <v>44</v>
      </c>
      <c r="D234" s="7" t="s">
        <v>982</v>
      </c>
      <c r="E234" s="7" t="s">
        <v>83</v>
      </c>
      <c r="F234" s="10">
        <v>114</v>
      </c>
      <c r="G234" s="14"/>
      <c r="H234" s="13">
        <f>ROUND((G234*F234),2)</f>
      </c>
      <c r="O234">
        <f>rekapitulace!H8</f>
      </c>
      <c r="P234">
        <f>O234/100*H234</f>
      </c>
    </row>
    <row r="235" spans="1:16" ht="12.75">
      <c r="A235" s="7">
        <v>194</v>
      </c>
      <c r="B235" s="7" t="s">
        <v>733</v>
      </c>
      <c r="C235" s="7" t="s">
        <v>44</v>
      </c>
      <c r="D235" s="7" t="s">
        <v>983</v>
      </c>
      <c r="E235" s="7" t="s">
        <v>83</v>
      </c>
      <c r="F235" s="10">
        <v>114</v>
      </c>
      <c r="G235" s="14"/>
      <c r="H235" s="13">
        <f>ROUND((G235*F235),2)</f>
      </c>
      <c r="O235">
        <f>rekapitulace!H8</f>
      </c>
      <c r="P235">
        <f>O235/100*H235</f>
      </c>
    </row>
    <row r="236" spans="1:16" ht="12.75">
      <c r="A236" s="7">
        <v>195</v>
      </c>
      <c r="B236" s="7" t="s">
        <v>880</v>
      </c>
      <c r="C236" s="7" t="s">
        <v>44</v>
      </c>
      <c r="D236" s="7" t="s">
        <v>984</v>
      </c>
      <c r="E236" s="7" t="s">
        <v>103</v>
      </c>
      <c r="F236" s="10">
        <v>405</v>
      </c>
      <c r="G236" s="14"/>
      <c r="H236" s="13">
        <f>ROUND((G236*F236),2)</f>
      </c>
      <c r="O236">
        <f>rekapitulace!H8</f>
      </c>
      <c r="P236">
        <f>O236/100*H236</f>
      </c>
    </row>
    <row r="237" spans="1:16" ht="12.75">
      <c r="A237" s="7">
        <v>196</v>
      </c>
      <c r="B237" s="7" t="s">
        <v>826</v>
      </c>
      <c r="C237" s="7" t="s">
        <v>44</v>
      </c>
      <c r="D237" s="7" t="s">
        <v>956</v>
      </c>
      <c r="E237" s="7" t="s">
        <v>103</v>
      </c>
      <c r="F237" s="10">
        <v>405</v>
      </c>
      <c r="G237" s="14"/>
      <c r="H237" s="13">
        <f>ROUND((G237*F237),2)</f>
      </c>
      <c r="O237">
        <f>rekapitulace!H8</f>
      </c>
      <c r="P237">
        <f>O237/100*H237</f>
      </c>
    </row>
    <row r="238" spans="1:16" ht="12.75">
      <c r="A238" s="7">
        <v>197</v>
      </c>
      <c r="B238" s="7" t="s">
        <v>830</v>
      </c>
      <c r="C238" s="7" t="s">
        <v>44</v>
      </c>
      <c r="D238" s="7" t="s">
        <v>888</v>
      </c>
      <c r="E238" s="7" t="s">
        <v>103</v>
      </c>
      <c r="F238" s="10">
        <v>405</v>
      </c>
      <c r="G238" s="14"/>
      <c r="H238" s="13">
        <f>ROUND((G238*F238),2)</f>
      </c>
      <c r="O238">
        <f>rekapitulace!H8</f>
      </c>
      <c r="P238">
        <f>O238/100*H238</f>
      </c>
    </row>
    <row r="239" spans="1:16" ht="12.75">
      <c r="A239" s="7">
        <v>198</v>
      </c>
      <c r="B239" s="7" t="s">
        <v>985</v>
      </c>
      <c r="C239" s="7" t="s">
        <v>44</v>
      </c>
      <c r="D239" s="7" t="s">
        <v>837</v>
      </c>
      <c r="E239" s="7" t="s">
        <v>83</v>
      </c>
      <c r="F239" s="10">
        <v>114</v>
      </c>
      <c r="G239" s="14"/>
      <c r="H239" s="13">
        <f>ROUND((G239*F239),2)</f>
      </c>
      <c r="O239">
        <f>rekapitulace!H8</f>
      </c>
      <c r="P239">
        <f>O239/100*H239</f>
      </c>
    </row>
    <row r="240" spans="1:16" ht="12.75">
      <c r="A240" s="7">
        <v>199</v>
      </c>
      <c r="B240" s="7" t="s">
        <v>986</v>
      </c>
      <c r="C240" s="7" t="s">
        <v>44</v>
      </c>
      <c r="D240" s="7" t="s">
        <v>893</v>
      </c>
      <c r="E240" s="7" t="s">
        <v>103</v>
      </c>
      <c r="F240" s="10">
        <v>405</v>
      </c>
      <c r="G240" s="14"/>
      <c r="H240" s="13">
        <f>ROUND((G240*F240),2)</f>
      </c>
      <c r="O240">
        <f>rekapitulace!H8</f>
      </c>
      <c r="P240">
        <f>O240/100*H240</f>
      </c>
    </row>
    <row r="241" spans="1:16" ht="12.75">
      <c r="A241" s="7">
        <v>200</v>
      </c>
      <c r="B241" s="7" t="s">
        <v>987</v>
      </c>
      <c r="C241" s="7" t="s">
        <v>44</v>
      </c>
      <c r="D241" s="7" t="s">
        <v>988</v>
      </c>
      <c r="E241" s="7" t="s">
        <v>840</v>
      </c>
      <c r="F241" s="10">
        <v>11.5</v>
      </c>
      <c r="G241" s="14"/>
      <c r="H241" s="13">
        <f>ROUND((G241*F241),2)</f>
      </c>
      <c r="O241">
        <f>rekapitulace!H8</f>
      </c>
      <c r="P241">
        <f>O241/100*H241</f>
      </c>
    </row>
    <row r="242" spans="1:16" ht="12.75" customHeight="1">
      <c r="A242" s="16"/>
      <c r="B242" s="16"/>
      <c r="C242" s="16" t="s">
        <v>979</v>
      </c>
      <c r="D242" s="16" t="s">
        <v>978</v>
      </c>
      <c r="E242" s="16"/>
      <c r="F242" s="16"/>
      <c r="G242" s="16"/>
      <c r="H242" s="16">
        <f>SUM(H233:H241)</f>
      </c>
      <c r="P242">
        <f>ROUND(SUM(P233:P241),2)</f>
      </c>
    </row>
    <row r="244" spans="1:8" ht="12.75" customHeight="1">
      <c r="A244" s="9"/>
      <c r="B244" s="9"/>
      <c r="C244" s="9" t="s">
        <v>990</v>
      </c>
      <c r="D244" s="9" t="s">
        <v>989</v>
      </c>
      <c r="E244" s="9"/>
      <c r="F244" s="11"/>
      <c r="G244" s="9"/>
      <c r="H244" s="11"/>
    </row>
    <row r="245" spans="1:16" ht="12.75">
      <c r="A245" s="7">
        <v>201</v>
      </c>
      <c r="B245" s="7" t="s">
        <v>949</v>
      </c>
      <c r="C245" s="7" t="s">
        <v>44</v>
      </c>
      <c r="D245" s="7" t="s">
        <v>991</v>
      </c>
      <c r="E245" s="7" t="s">
        <v>951</v>
      </c>
      <c r="F245" s="10">
        <v>4.15</v>
      </c>
      <c r="G245" s="14"/>
      <c r="H245" s="13">
        <f>ROUND((G245*F245),2)</f>
      </c>
      <c r="O245">
        <f>rekapitulace!H8</f>
      </c>
      <c r="P245">
        <f>O245/100*H245</f>
      </c>
    </row>
    <row r="246" spans="1:16" ht="12.75">
      <c r="A246" s="7">
        <v>202</v>
      </c>
      <c r="B246" s="7" t="s">
        <v>992</v>
      </c>
      <c r="C246" s="7" t="s">
        <v>44</v>
      </c>
      <c r="D246" s="7" t="s">
        <v>993</v>
      </c>
      <c r="E246" s="7" t="s">
        <v>951</v>
      </c>
      <c r="F246" s="10">
        <v>0.02</v>
      </c>
      <c r="G246" s="14"/>
      <c r="H246" s="13">
        <f>ROUND((G246*F246),2)</f>
      </c>
      <c r="O246">
        <f>rekapitulace!H8</f>
      </c>
      <c r="P246">
        <f>O246/100*H246</f>
      </c>
    </row>
    <row r="247" spans="1:16" ht="12.75">
      <c r="A247" s="7">
        <v>203</v>
      </c>
      <c r="B247" s="7" t="s">
        <v>980</v>
      </c>
      <c r="C247" s="7" t="s">
        <v>44</v>
      </c>
      <c r="D247" s="7" t="s">
        <v>994</v>
      </c>
      <c r="E247" s="7" t="s">
        <v>103</v>
      </c>
      <c r="F247" s="10">
        <v>265</v>
      </c>
      <c r="G247" s="14"/>
      <c r="H247" s="13">
        <f>ROUND((G247*F247),2)</f>
      </c>
      <c r="O247">
        <f>rekapitulace!H8</f>
      </c>
      <c r="P247">
        <f>O247/100*H247</f>
      </c>
    </row>
    <row r="248" spans="1:16" ht="12.75">
      <c r="A248" s="7">
        <v>204</v>
      </c>
      <c r="B248" s="7" t="s">
        <v>995</v>
      </c>
      <c r="C248" s="7" t="s">
        <v>44</v>
      </c>
      <c r="D248" s="7" t="s">
        <v>996</v>
      </c>
      <c r="E248" s="7" t="s">
        <v>103</v>
      </c>
      <c r="F248" s="10">
        <v>405</v>
      </c>
      <c r="G248" s="14"/>
      <c r="H248" s="13">
        <f>ROUND((G248*F248),2)</f>
      </c>
      <c r="O248">
        <f>rekapitulace!H8</f>
      </c>
      <c r="P248">
        <f>O248/100*H248</f>
      </c>
    </row>
    <row r="249" spans="1:16" ht="12.75">
      <c r="A249" s="7">
        <v>205</v>
      </c>
      <c r="B249" s="7" t="s">
        <v>997</v>
      </c>
      <c r="C249" s="7" t="s">
        <v>44</v>
      </c>
      <c r="D249" s="7" t="s">
        <v>998</v>
      </c>
      <c r="E249" s="7" t="s">
        <v>103</v>
      </c>
      <c r="F249" s="10">
        <v>415</v>
      </c>
      <c r="G249" s="14"/>
      <c r="H249" s="13">
        <f>ROUND((G249*F249),2)</f>
      </c>
      <c r="O249">
        <f>rekapitulace!H8</f>
      </c>
      <c r="P249">
        <f>O249/100*H249</f>
      </c>
    </row>
    <row r="250" spans="1:16" ht="12.75">
      <c r="A250" s="7">
        <v>206</v>
      </c>
      <c r="B250" s="7" t="s">
        <v>999</v>
      </c>
      <c r="C250" s="7" t="s">
        <v>44</v>
      </c>
      <c r="D250" s="7" t="s">
        <v>1000</v>
      </c>
      <c r="E250" s="7" t="s">
        <v>564</v>
      </c>
      <c r="F250" s="10">
        <v>1</v>
      </c>
      <c r="G250" s="14"/>
      <c r="H250" s="13">
        <f>ROUND((G250*F250),2)</f>
      </c>
      <c r="O250">
        <f>rekapitulace!H8</f>
      </c>
      <c r="P250">
        <f>O250/100*H250</f>
      </c>
    </row>
    <row r="251" spans="1:16" ht="12.75">
      <c r="A251" s="7">
        <v>207</v>
      </c>
      <c r="B251" s="7" t="s">
        <v>653</v>
      </c>
      <c r="C251" s="7" t="s">
        <v>44</v>
      </c>
      <c r="D251" s="7" t="s">
        <v>1001</v>
      </c>
      <c r="E251" s="7" t="s">
        <v>83</v>
      </c>
      <c r="F251" s="10">
        <v>0.4</v>
      </c>
      <c r="G251" s="14"/>
      <c r="H251" s="13">
        <f>ROUND((G251*F251),2)</f>
      </c>
      <c r="O251">
        <f>rekapitulace!H8</f>
      </c>
      <c r="P251">
        <f>O251/100*H251</f>
      </c>
    </row>
    <row r="252" spans="1:16" ht="12.75">
      <c r="A252" s="7">
        <v>208</v>
      </c>
      <c r="B252" s="7" t="s">
        <v>889</v>
      </c>
      <c r="C252" s="7" t="s">
        <v>44</v>
      </c>
      <c r="D252" s="7" t="s">
        <v>1002</v>
      </c>
      <c r="E252" s="7" t="s">
        <v>83</v>
      </c>
      <c r="F252" s="10">
        <v>22</v>
      </c>
      <c r="G252" s="14"/>
      <c r="H252" s="13">
        <f>ROUND((G252*F252),2)</f>
      </c>
      <c r="O252">
        <f>rekapitulace!H8</f>
      </c>
      <c r="P252">
        <f>O252/100*H252</f>
      </c>
    </row>
    <row r="253" spans="1:16" ht="12.75">
      <c r="A253" s="7">
        <v>209</v>
      </c>
      <c r="B253" s="7" t="s">
        <v>889</v>
      </c>
      <c r="C253" s="7" t="s">
        <v>24</v>
      </c>
      <c r="D253" s="7" t="s">
        <v>1003</v>
      </c>
      <c r="E253" s="7" t="s">
        <v>83</v>
      </c>
      <c r="F253" s="10">
        <v>65</v>
      </c>
      <c r="G253" s="14"/>
      <c r="H253" s="13">
        <f>ROUND((G253*F253),2)</f>
      </c>
      <c r="O253">
        <f>rekapitulace!H8</f>
      </c>
      <c r="P253">
        <f>O253/100*H253</f>
      </c>
    </row>
    <row r="254" spans="1:16" ht="12.75">
      <c r="A254" s="7">
        <v>210</v>
      </c>
      <c r="B254" s="7" t="s">
        <v>655</v>
      </c>
      <c r="C254" s="7" t="s">
        <v>44</v>
      </c>
      <c r="D254" s="7" t="s">
        <v>1004</v>
      </c>
      <c r="E254" s="7" t="s">
        <v>83</v>
      </c>
      <c r="F254" s="10">
        <v>0.4</v>
      </c>
      <c r="G254" s="14"/>
      <c r="H254" s="13">
        <f>ROUND((G254*F254),2)</f>
      </c>
      <c r="O254">
        <f>rekapitulace!H8</f>
      </c>
      <c r="P254">
        <f>O254/100*H254</f>
      </c>
    </row>
    <row r="255" spans="1:16" ht="12.75">
      <c r="A255" s="7">
        <v>211</v>
      </c>
      <c r="B255" s="7" t="s">
        <v>655</v>
      </c>
      <c r="C255" s="7" t="s">
        <v>24</v>
      </c>
      <c r="D255" s="7" t="s">
        <v>1005</v>
      </c>
      <c r="E255" s="7" t="s">
        <v>83</v>
      </c>
      <c r="F255" s="10">
        <v>22</v>
      </c>
      <c r="G255" s="14"/>
      <c r="H255" s="13">
        <f>ROUND((G255*F255),2)</f>
      </c>
      <c r="O255">
        <f>rekapitulace!H8</f>
      </c>
      <c r="P255">
        <f>O255/100*H255</f>
      </c>
    </row>
    <row r="256" spans="1:16" ht="12.75">
      <c r="A256" s="7">
        <v>212</v>
      </c>
      <c r="B256" s="7" t="s">
        <v>655</v>
      </c>
      <c r="C256" s="7" t="s">
        <v>34</v>
      </c>
      <c r="D256" s="7" t="s">
        <v>1006</v>
      </c>
      <c r="E256" s="7" t="s">
        <v>83</v>
      </c>
      <c r="F256" s="10">
        <v>65</v>
      </c>
      <c r="G256" s="14"/>
      <c r="H256" s="13">
        <f>ROUND((G256*F256),2)</f>
      </c>
      <c r="O256">
        <f>rekapitulace!H8</f>
      </c>
      <c r="P256">
        <f>O256/100*H256</f>
      </c>
    </row>
    <row r="257" spans="1:16" ht="12.75">
      <c r="A257" s="7">
        <v>213</v>
      </c>
      <c r="B257" s="7" t="s">
        <v>1007</v>
      </c>
      <c r="C257" s="7" t="s">
        <v>44</v>
      </c>
      <c r="D257" s="7" t="s">
        <v>1008</v>
      </c>
      <c r="E257" s="7" t="s">
        <v>46</v>
      </c>
      <c r="F257" s="10">
        <v>1</v>
      </c>
      <c r="G257" s="14"/>
      <c r="H257" s="13">
        <f>ROUND((G257*F257),2)</f>
      </c>
      <c r="O257">
        <f>rekapitulace!H8</f>
      </c>
      <c r="P257">
        <f>O257/100*H257</f>
      </c>
    </row>
    <row r="258" spans="1:16" ht="12.75">
      <c r="A258" s="7">
        <v>214</v>
      </c>
      <c r="B258" s="7" t="s">
        <v>1009</v>
      </c>
      <c r="C258" s="7" t="s">
        <v>44</v>
      </c>
      <c r="D258" s="7" t="s">
        <v>1010</v>
      </c>
      <c r="E258" s="7" t="s">
        <v>103</v>
      </c>
      <c r="F258" s="10">
        <v>2</v>
      </c>
      <c r="G258" s="14"/>
      <c r="H258" s="13">
        <f>ROUND((G258*F258),2)</f>
      </c>
      <c r="O258">
        <f>rekapitulace!H8</f>
      </c>
      <c r="P258">
        <f>O258/100*H258</f>
      </c>
    </row>
    <row r="259" spans="1:16" ht="12.75">
      <c r="A259" s="7">
        <v>215</v>
      </c>
      <c r="B259" s="7" t="s">
        <v>1011</v>
      </c>
      <c r="C259" s="7" t="s">
        <v>44</v>
      </c>
      <c r="D259" s="7" t="s">
        <v>1012</v>
      </c>
      <c r="E259" s="7" t="s">
        <v>46</v>
      </c>
      <c r="F259" s="10">
        <v>1</v>
      </c>
      <c r="G259" s="14"/>
      <c r="H259" s="13">
        <f>ROUND((G259*F259),2)</f>
      </c>
      <c r="O259">
        <f>rekapitulace!H8</f>
      </c>
      <c r="P259">
        <f>O259/100*H259</f>
      </c>
    </row>
    <row r="260" spans="1:16" ht="12.75">
      <c r="A260" s="7">
        <v>216</v>
      </c>
      <c r="B260" s="7" t="s">
        <v>1013</v>
      </c>
      <c r="C260" s="7" t="s">
        <v>44</v>
      </c>
      <c r="D260" s="7" t="s">
        <v>1014</v>
      </c>
      <c r="E260" s="7" t="s">
        <v>46</v>
      </c>
      <c r="F260" s="10">
        <v>1</v>
      </c>
      <c r="G260" s="14"/>
      <c r="H260" s="13">
        <f>ROUND((G260*F260),2)</f>
      </c>
      <c r="O260">
        <f>rekapitulace!H8</f>
      </c>
      <c r="P260">
        <f>O260/100*H260</f>
      </c>
    </row>
    <row r="261" spans="1:16" ht="12.75">
      <c r="A261" s="7">
        <v>217</v>
      </c>
      <c r="B261" s="7" t="s">
        <v>1015</v>
      </c>
      <c r="C261" s="7" t="s">
        <v>44</v>
      </c>
      <c r="D261" s="7" t="s">
        <v>1016</v>
      </c>
      <c r="E261" s="7" t="s">
        <v>83</v>
      </c>
      <c r="F261" s="10">
        <v>7</v>
      </c>
      <c r="G261" s="14"/>
      <c r="H261" s="13">
        <f>ROUND((G261*F261),2)</f>
      </c>
      <c r="O261">
        <f>rekapitulace!H8</f>
      </c>
      <c r="P261">
        <f>O261/100*H261</f>
      </c>
    </row>
    <row r="262" spans="1:16" ht="12.75">
      <c r="A262" s="7">
        <v>218</v>
      </c>
      <c r="B262" s="7" t="s">
        <v>1017</v>
      </c>
      <c r="C262" s="7" t="s">
        <v>44</v>
      </c>
      <c r="D262" s="7" t="s">
        <v>1018</v>
      </c>
      <c r="E262" s="7" t="s">
        <v>83</v>
      </c>
      <c r="F262" s="10">
        <v>7</v>
      </c>
      <c r="G262" s="14"/>
      <c r="H262" s="13">
        <f>ROUND((G262*F262),2)</f>
      </c>
      <c r="O262">
        <f>rekapitulace!H8</f>
      </c>
      <c r="P262">
        <f>O262/100*H262</f>
      </c>
    </row>
    <row r="263" spans="1:16" ht="12.75">
      <c r="A263" s="7">
        <v>219</v>
      </c>
      <c r="B263" s="7" t="s">
        <v>1019</v>
      </c>
      <c r="C263" s="7" t="s">
        <v>44</v>
      </c>
      <c r="D263" s="7" t="s">
        <v>1020</v>
      </c>
      <c r="E263" s="7" t="s">
        <v>46</v>
      </c>
      <c r="F263" s="10">
        <v>1</v>
      </c>
      <c r="G263" s="14"/>
      <c r="H263" s="13">
        <f>ROUND((G263*F263),2)</f>
      </c>
      <c r="O263">
        <f>rekapitulace!H8</f>
      </c>
      <c r="P263">
        <f>O263/100*H263</f>
      </c>
    </row>
    <row r="264" spans="1:16" ht="12.75">
      <c r="A264" s="7">
        <v>220</v>
      </c>
      <c r="B264" s="7" t="s">
        <v>1021</v>
      </c>
      <c r="C264" s="7" t="s">
        <v>44</v>
      </c>
      <c r="D264" s="7" t="s">
        <v>1022</v>
      </c>
      <c r="E264" s="7" t="s">
        <v>665</v>
      </c>
      <c r="F264" s="10">
        <v>0.16</v>
      </c>
      <c r="G264" s="14"/>
      <c r="H264" s="13">
        <f>ROUND((G264*F264),2)</f>
      </c>
      <c r="O264">
        <f>rekapitulace!H8</f>
      </c>
      <c r="P264">
        <f>O264/100*H264</f>
      </c>
    </row>
    <row r="265" spans="1:16" ht="12.75">
      <c r="A265" s="7">
        <v>221</v>
      </c>
      <c r="B265" s="7" t="s">
        <v>1023</v>
      </c>
      <c r="C265" s="7" t="s">
        <v>44</v>
      </c>
      <c r="D265" s="7" t="s">
        <v>1024</v>
      </c>
      <c r="E265" s="7" t="s">
        <v>46</v>
      </c>
      <c r="F265" s="10">
        <v>1</v>
      </c>
      <c r="G265" s="14"/>
      <c r="H265" s="13">
        <f>ROUND((G265*F265),2)</f>
      </c>
      <c r="O265">
        <f>rekapitulace!H8</f>
      </c>
      <c r="P265">
        <f>O265/100*H265</f>
      </c>
    </row>
    <row r="266" spans="1:16" ht="12.75" customHeight="1">
      <c r="A266" s="16"/>
      <c r="B266" s="16"/>
      <c r="C266" s="16" t="s">
        <v>990</v>
      </c>
      <c r="D266" s="16" t="s">
        <v>989</v>
      </c>
      <c r="E266" s="16"/>
      <c r="F266" s="16"/>
      <c r="G266" s="16"/>
      <c r="H266" s="16">
        <f>SUM(H245:H265)</f>
      </c>
      <c r="P266">
        <f>ROUND(SUM(P245:P265),2)</f>
      </c>
    </row>
    <row r="268" spans="1:8" ht="12.75" customHeight="1">
      <c r="A268" s="9"/>
      <c r="B268" s="9"/>
      <c r="C268" s="9" t="s">
        <v>1026</v>
      </c>
      <c r="D268" s="9" t="s">
        <v>1025</v>
      </c>
      <c r="E268" s="9"/>
      <c r="F268" s="11"/>
      <c r="G268" s="9"/>
      <c r="H268" s="11"/>
    </row>
    <row r="269" spans="1:16" ht="12.75">
      <c r="A269" s="7">
        <v>222</v>
      </c>
      <c r="B269" s="7" t="s">
        <v>1027</v>
      </c>
      <c r="C269" s="7" t="s">
        <v>44</v>
      </c>
      <c r="D269" s="7" t="s">
        <v>1028</v>
      </c>
      <c r="E269" s="7" t="s">
        <v>1029</v>
      </c>
      <c r="F269" s="10">
        <v>10</v>
      </c>
      <c r="G269" s="14"/>
      <c r="H269" s="13">
        <f>ROUND((G269*F269),2)</f>
      </c>
      <c r="O269">
        <f>rekapitulace!H8</f>
      </c>
      <c r="P269">
        <f>O269/100*H269</f>
      </c>
    </row>
    <row r="270" spans="1:16" ht="12.75">
      <c r="A270" s="7">
        <v>223</v>
      </c>
      <c r="B270" s="7" t="s">
        <v>1030</v>
      </c>
      <c r="C270" s="7" t="s">
        <v>44</v>
      </c>
      <c r="D270" s="7" t="s">
        <v>1031</v>
      </c>
      <c r="E270" s="7" t="s">
        <v>46</v>
      </c>
      <c r="F270" s="10">
        <v>1</v>
      </c>
      <c r="G270" s="14"/>
      <c r="H270" s="13">
        <f>ROUND((G270*F270),2)</f>
      </c>
      <c r="O270">
        <f>rekapitulace!H8</f>
      </c>
      <c r="P270">
        <f>O270/100*H270</f>
      </c>
    </row>
    <row r="271" spans="1:16" ht="12.75">
      <c r="A271" s="7">
        <v>224</v>
      </c>
      <c r="B271" s="7" t="s">
        <v>1032</v>
      </c>
      <c r="C271" s="7" t="s">
        <v>44</v>
      </c>
      <c r="D271" s="7" t="s">
        <v>1033</v>
      </c>
      <c r="E271" s="7" t="s">
        <v>1034</v>
      </c>
      <c r="F271" s="10">
        <v>1</v>
      </c>
      <c r="G271" s="14"/>
      <c r="H271" s="13">
        <f>ROUND((G271*F271),2)</f>
      </c>
      <c r="O271">
        <f>rekapitulace!H8</f>
      </c>
      <c r="P271">
        <f>O271/100*H271</f>
      </c>
    </row>
    <row r="272" spans="1:16" ht="12.75">
      <c r="A272" s="7">
        <v>225</v>
      </c>
      <c r="B272" s="7" t="s">
        <v>1035</v>
      </c>
      <c r="C272" s="7" t="s">
        <v>44</v>
      </c>
      <c r="D272" s="7" t="s">
        <v>1036</v>
      </c>
      <c r="E272" s="7" t="s">
        <v>1034</v>
      </c>
      <c r="F272" s="10">
        <v>1</v>
      </c>
      <c r="G272" s="14"/>
      <c r="H272" s="13">
        <f>ROUND((G272*F272),2)</f>
      </c>
      <c r="O272">
        <f>rekapitulace!H8</f>
      </c>
      <c r="P272">
        <f>O272/100*H272</f>
      </c>
    </row>
    <row r="273" spans="1:16" ht="12.75">
      <c r="A273" s="7">
        <v>226</v>
      </c>
      <c r="B273" s="7" t="s">
        <v>1037</v>
      </c>
      <c r="C273" s="7" t="s">
        <v>44</v>
      </c>
      <c r="D273" s="7" t="s">
        <v>1038</v>
      </c>
      <c r="E273" s="7" t="s">
        <v>1034</v>
      </c>
      <c r="F273" s="10">
        <v>1</v>
      </c>
      <c r="G273" s="14"/>
      <c r="H273" s="13">
        <f>ROUND((G273*F273),2)</f>
      </c>
      <c r="O273">
        <f>rekapitulace!H8</f>
      </c>
      <c r="P273">
        <f>O273/100*H273</f>
      </c>
    </row>
    <row r="274" spans="1:16" ht="12.75">
      <c r="A274" s="7">
        <v>227</v>
      </c>
      <c r="B274" s="7" t="s">
        <v>1039</v>
      </c>
      <c r="C274" s="7" t="s">
        <v>44</v>
      </c>
      <c r="D274" s="7" t="s">
        <v>1040</v>
      </c>
      <c r="E274" s="7" t="s">
        <v>1034</v>
      </c>
      <c r="F274" s="10">
        <v>1</v>
      </c>
      <c r="G274" s="14"/>
      <c r="H274" s="13">
        <f>ROUND((G274*F274),2)</f>
      </c>
      <c r="O274">
        <f>rekapitulace!H8</f>
      </c>
      <c r="P274">
        <f>O274/100*H274</f>
      </c>
    </row>
    <row r="275" spans="1:16" ht="12.75">
      <c r="A275" s="7">
        <v>228</v>
      </c>
      <c r="B275" s="7" t="s">
        <v>1041</v>
      </c>
      <c r="C275" s="7" t="s">
        <v>44</v>
      </c>
      <c r="D275" s="7" t="s">
        <v>1042</v>
      </c>
      <c r="E275" s="7" t="s">
        <v>1034</v>
      </c>
      <c r="F275" s="10">
        <v>1</v>
      </c>
      <c r="G275" s="14"/>
      <c r="H275" s="13">
        <f>ROUND((G275*F275),2)</f>
      </c>
      <c r="O275">
        <f>rekapitulace!H8</f>
      </c>
      <c r="P275">
        <f>O275/100*H275</f>
      </c>
    </row>
    <row r="276" spans="1:16" ht="12.75" customHeight="1">
      <c r="A276" s="16"/>
      <c r="B276" s="16"/>
      <c r="C276" s="16" t="s">
        <v>1026</v>
      </c>
      <c r="D276" s="16" t="s">
        <v>1025</v>
      </c>
      <c r="E276" s="16"/>
      <c r="F276" s="16"/>
      <c r="G276" s="16"/>
      <c r="H276" s="16">
        <f>SUM(H269:H275)</f>
      </c>
      <c r="P276">
        <f>ROUND(SUM(P269:P275),2)</f>
      </c>
    </row>
    <row r="278" spans="1:16" ht="12.75" customHeight="1">
      <c r="A278" s="16"/>
      <c r="B278" s="16"/>
      <c r="C278" s="16"/>
      <c r="D278" s="16" t="s">
        <v>67</v>
      </c>
      <c r="E278" s="16"/>
      <c r="F278" s="16"/>
      <c r="G278" s="16"/>
      <c r="H278" s="16">
        <f>+H43+H64+H87+H105+H121+H128+H141+H160+H204+H230+H242+H266+H276</f>
      </c>
      <c r="P278">
        <f>+P43+P64+P87+P105+P121+P128+P141+P160+P204+P230+P242+P266+P276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1043</v>
      </c>
      <c r="D5" s="5" t="s">
        <v>1044</v>
      </c>
      <c r="E5" s="5"/>
    </row>
    <row r="6" spans="1:5" ht="12.75" customHeight="1">
      <c r="A6" t="s">
        <v>17</v>
      </c>
      <c r="C6" s="5" t="s">
        <v>1045</v>
      </c>
      <c r="D6" s="5" t="s">
        <v>1044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1046</v>
      </c>
      <c r="D11" s="9" t="s">
        <v>628</v>
      </c>
      <c r="E11" s="9"/>
      <c r="F11" s="11"/>
      <c r="G11" s="9"/>
      <c r="H11" s="11"/>
    </row>
    <row r="12" spans="1:16" ht="12.75">
      <c r="A12" s="7">
        <v>1</v>
      </c>
      <c r="B12" s="7" t="s">
        <v>1047</v>
      </c>
      <c r="C12" s="7" t="s">
        <v>44</v>
      </c>
      <c r="D12" s="7" t="s">
        <v>1048</v>
      </c>
      <c r="E12" s="7" t="s">
        <v>564</v>
      </c>
      <c r="F12" s="10">
        <v>10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1049</v>
      </c>
      <c r="C13" s="7" t="s">
        <v>44</v>
      </c>
      <c r="D13" s="7" t="s">
        <v>1050</v>
      </c>
      <c r="E13" s="7" t="s">
        <v>564</v>
      </c>
      <c r="F13" s="10">
        <v>6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1051</v>
      </c>
      <c r="C14" s="7" t="s">
        <v>44</v>
      </c>
      <c r="D14" s="7" t="s">
        <v>1052</v>
      </c>
      <c r="E14" s="7" t="s">
        <v>564</v>
      </c>
      <c r="F14" s="10">
        <v>7</v>
      </c>
      <c r="G14" s="14"/>
      <c r="H14" s="13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1053</v>
      </c>
      <c r="C15" s="7" t="s">
        <v>44</v>
      </c>
      <c r="D15" s="7" t="s">
        <v>1054</v>
      </c>
      <c r="E15" s="7" t="s">
        <v>564</v>
      </c>
      <c r="F15" s="10">
        <v>2</v>
      </c>
      <c r="G15" s="14"/>
      <c r="H15" s="13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1055</v>
      </c>
      <c r="C16" s="7" t="s">
        <v>44</v>
      </c>
      <c r="D16" s="7" t="s">
        <v>1056</v>
      </c>
      <c r="E16" s="7" t="s">
        <v>564</v>
      </c>
      <c r="F16" s="10">
        <v>3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1057</v>
      </c>
      <c r="C17" s="7" t="s">
        <v>44</v>
      </c>
      <c r="D17" s="7" t="s">
        <v>1058</v>
      </c>
      <c r="E17" s="7" t="s">
        <v>564</v>
      </c>
      <c r="F17" s="10">
        <v>7</v>
      </c>
      <c r="G17" s="14"/>
      <c r="H17" s="13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1059</v>
      </c>
      <c r="C18" s="7" t="s">
        <v>44</v>
      </c>
      <c r="D18" s="7" t="s">
        <v>1060</v>
      </c>
      <c r="E18" s="7" t="s">
        <v>564</v>
      </c>
      <c r="F18" s="10">
        <v>6</v>
      </c>
      <c r="G18" s="14"/>
      <c r="H18" s="13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1061</v>
      </c>
      <c r="C19" s="7" t="s">
        <v>44</v>
      </c>
      <c r="D19" s="7" t="s">
        <v>1062</v>
      </c>
      <c r="E19" s="7" t="s">
        <v>564</v>
      </c>
      <c r="F19" s="10">
        <v>5</v>
      </c>
      <c r="G19" s="14"/>
      <c r="H19" s="13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1063</v>
      </c>
      <c r="C20" s="7" t="s">
        <v>44</v>
      </c>
      <c r="D20" s="7" t="s">
        <v>1064</v>
      </c>
      <c r="E20" s="7" t="s">
        <v>564</v>
      </c>
      <c r="F20" s="10">
        <v>4</v>
      </c>
      <c r="G20" s="14"/>
      <c r="H20" s="13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632</v>
      </c>
      <c r="C21" s="7" t="s">
        <v>44</v>
      </c>
      <c r="D21" s="7" t="s">
        <v>633</v>
      </c>
      <c r="E21" s="7" t="s">
        <v>634</v>
      </c>
      <c r="F21" s="10">
        <v>130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635</v>
      </c>
      <c r="C22" s="7" t="s">
        <v>44</v>
      </c>
      <c r="D22" s="7" t="s">
        <v>636</v>
      </c>
      <c r="E22" s="7" t="s">
        <v>634</v>
      </c>
      <c r="F22" s="10">
        <v>130</v>
      </c>
      <c r="G22" s="14"/>
      <c r="H22" s="13">
        <f>ROUND((G22*F22),2)</f>
      </c>
      <c r="O22">
        <f>rekapitulace!H8</f>
      </c>
      <c r="P22">
        <f>O22/100*H22</f>
      </c>
    </row>
    <row r="23" spans="1:16" ht="12.75">
      <c r="A23" s="7">
        <v>12</v>
      </c>
      <c r="B23" s="7" t="s">
        <v>637</v>
      </c>
      <c r="C23" s="7" t="s">
        <v>44</v>
      </c>
      <c r="D23" s="7" t="s">
        <v>638</v>
      </c>
      <c r="E23" s="7" t="s">
        <v>103</v>
      </c>
      <c r="F23" s="10">
        <v>30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13</v>
      </c>
      <c r="B24" s="7" t="s">
        <v>1065</v>
      </c>
      <c r="C24" s="7" t="s">
        <v>44</v>
      </c>
      <c r="D24" s="7" t="s">
        <v>1066</v>
      </c>
      <c r="E24" s="7" t="s">
        <v>564</v>
      </c>
      <c r="F24" s="10">
        <v>2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14</v>
      </c>
      <c r="B25" s="7" t="s">
        <v>1067</v>
      </c>
      <c r="C25" s="7" t="s">
        <v>44</v>
      </c>
      <c r="D25" s="7" t="s">
        <v>1068</v>
      </c>
      <c r="E25" s="7" t="s">
        <v>103</v>
      </c>
      <c r="F25" s="10">
        <v>120</v>
      </c>
      <c r="G25" s="14"/>
      <c r="H25" s="13">
        <f>ROUND((G25*F25),2)</f>
      </c>
      <c r="O25">
        <f>rekapitulace!H8</f>
      </c>
      <c r="P25">
        <f>O25/100*H25</f>
      </c>
    </row>
    <row r="26" spans="1:16" ht="12.75">
      <c r="A26" s="7">
        <v>15</v>
      </c>
      <c r="B26" s="7" t="s">
        <v>653</v>
      </c>
      <c r="C26" s="7" t="s">
        <v>44</v>
      </c>
      <c r="D26" s="7" t="s">
        <v>1069</v>
      </c>
      <c r="E26" s="7" t="s">
        <v>83</v>
      </c>
      <c r="F26" s="10">
        <v>6</v>
      </c>
      <c r="G26" s="14"/>
      <c r="H26" s="13">
        <f>ROUND((G26*F26),2)</f>
      </c>
      <c r="O26">
        <f>rekapitulace!H8</f>
      </c>
      <c r="P26">
        <f>O26/100*H26</f>
      </c>
    </row>
    <row r="27" spans="1:16" ht="12.75">
      <c r="A27" s="7">
        <v>16</v>
      </c>
      <c r="B27" s="7" t="s">
        <v>655</v>
      </c>
      <c r="C27" s="7" t="s">
        <v>44</v>
      </c>
      <c r="D27" s="7" t="s">
        <v>656</v>
      </c>
      <c r="E27" s="7" t="s">
        <v>83</v>
      </c>
      <c r="F27" s="10">
        <v>6</v>
      </c>
      <c r="G27" s="14"/>
      <c r="H27" s="13">
        <f>ROUND((G27*F27),2)</f>
      </c>
      <c r="O27">
        <f>rekapitulace!H8</f>
      </c>
      <c r="P27">
        <f>O27/100*H27</f>
      </c>
    </row>
    <row r="28" spans="1:16" ht="12.75">
      <c r="A28" s="7">
        <v>17</v>
      </c>
      <c r="B28" s="7" t="s">
        <v>1070</v>
      </c>
      <c r="C28" s="7" t="s">
        <v>44</v>
      </c>
      <c r="D28" s="7" t="s">
        <v>658</v>
      </c>
      <c r="E28" s="7" t="s">
        <v>634</v>
      </c>
      <c r="F28" s="10">
        <v>50</v>
      </c>
      <c r="G28" s="14"/>
      <c r="H28" s="13">
        <f>ROUND((G28*F28),2)</f>
      </c>
      <c r="O28">
        <f>rekapitulace!H8</f>
      </c>
      <c r="P28">
        <f>O28/100*H28</f>
      </c>
    </row>
    <row r="29" spans="1:16" ht="12.75">
      <c r="A29" s="7">
        <v>18</v>
      </c>
      <c r="B29" s="7" t="s">
        <v>1071</v>
      </c>
      <c r="C29" s="7" t="s">
        <v>44</v>
      </c>
      <c r="D29" s="7" t="s">
        <v>660</v>
      </c>
      <c r="E29" s="7" t="s">
        <v>634</v>
      </c>
      <c r="F29" s="10">
        <v>50</v>
      </c>
      <c r="G29" s="14"/>
      <c r="H29" s="13">
        <f>ROUND((G29*F29),2)</f>
      </c>
      <c r="O29">
        <f>rekapitulace!H8</f>
      </c>
      <c r="P29">
        <f>O29/100*H29</f>
      </c>
    </row>
    <row r="30" spans="1:16" ht="12.75">
      <c r="A30" s="7">
        <v>19</v>
      </c>
      <c r="B30" s="7" t="s">
        <v>1072</v>
      </c>
      <c r="C30" s="7" t="s">
        <v>44</v>
      </c>
      <c r="D30" s="7" t="s">
        <v>1073</v>
      </c>
      <c r="E30" s="7" t="s">
        <v>634</v>
      </c>
      <c r="F30" s="10">
        <v>20</v>
      </c>
      <c r="G30" s="14"/>
      <c r="H30" s="13">
        <f>ROUND((G30*F30),2)</f>
      </c>
      <c r="O30">
        <f>rekapitulace!H8</f>
      </c>
      <c r="P30">
        <f>O30/100*H30</f>
      </c>
    </row>
    <row r="31" spans="1:16" ht="12.75">
      <c r="A31" s="7">
        <v>20</v>
      </c>
      <c r="B31" s="7" t="s">
        <v>1074</v>
      </c>
      <c r="C31" s="7" t="s">
        <v>44</v>
      </c>
      <c r="D31" s="7" t="s">
        <v>1075</v>
      </c>
      <c r="E31" s="7" t="s">
        <v>634</v>
      </c>
      <c r="F31" s="10">
        <v>12</v>
      </c>
      <c r="G31" s="14"/>
      <c r="H31" s="13">
        <f>ROUND((G31*F31),2)</f>
      </c>
      <c r="O31">
        <f>rekapitulace!H8</f>
      </c>
      <c r="P31">
        <f>O31/100*H31</f>
      </c>
    </row>
    <row r="32" spans="1:16" ht="12.75">
      <c r="A32" s="7">
        <v>21</v>
      </c>
      <c r="B32" s="7" t="s">
        <v>1076</v>
      </c>
      <c r="C32" s="7" t="s">
        <v>44</v>
      </c>
      <c r="D32" s="7" t="s">
        <v>1077</v>
      </c>
      <c r="E32" s="7" t="s">
        <v>634</v>
      </c>
      <c r="F32" s="10">
        <v>6</v>
      </c>
      <c r="G32" s="14"/>
      <c r="H32" s="13">
        <f>ROUND((G32*F32),2)</f>
      </c>
      <c r="O32">
        <f>rekapitulace!H8</f>
      </c>
      <c r="P32">
        <f>O32/100*H32</f>
      </c>
    </row>
    <row r="33" spans="1:16" ht="12.75">
      <c r="A33" s="7">
        <v>22</v>
      </c>
      <c r="B33" s="7" t="s">
        <v>1078</v>
      </c>
      <c r="C33" s="7" t="s">
        <v>44</v>
      </c>
      <c r="D33" s="7" t="s">
        <v>1079</v>
      </c>
      <c r="E33" s="7" t="s">
        <v>83</v>
      </c>
      <c r="F33" s="10">
        <v>24</v>
      </c>
      <c r="G33" s="14"/>
      <c r="H33" s="13">
        <f>ROUND((G33*F33),2)</f>
      </c>
      <c r="O33">
        <f>rekapitulace!H8</f>
      </c>
      <c r="P33">
        <f>O33/100*H33</f>
      </c>
    </row>
    <row r="34" spans="1:16" ht="12.75">
      <c r="A34" s="7">
        <v>23</v>
      </c>
      <c r="B34" s="7" t="s">
        <v>1080</v>
      </c>
      <c r="C34" s="7" t="s">
        <v>44</v>
      </c>
      <c r="D34" s="7" t="s">
        <v>1081</v>
      </c>
      <c r="E34" s="7" t="s">
        <v>103</v>
      </c>
      <c r="F34" s="10">
        <v>120</v>
      </c>
      <c r="G34" s="14"/>
      <c r="H34" s="13">
        <f>ROUND((G34*F34),2)</f>
      </c>
      <c r="O34">
        <f>rekapitulace!H8</f>
      </c>
      <c r="P34">
        <f>O34/100*H34</f>
      </c>
    </row>
    <row r="35" spans="1:16" ht="12.75">
      <c r="A35" s="7">
        <v>24</v>
      </c>
      <c r="B35" s="7" t="s">
        <v>1082</v>
      </c>
      <c r="C35" s="7" t="s">
        <v>44</v>
      </c>
      <c r="D35" s="7" t="s">
        <v>1083</v>
      </c>
      <c r="E35" s="7" t="s">
        <v>103</v>
      </c>
      <c r="F35" s="10">
        <v>120</v>
      </c>
      <c r="G35" s="14"/>
      <c r="H35" s="13">
        <f>ROUND((G35*F35),2)</f>
      </c>
      <c r="O35">
        <f>rekapitulace!H8</f>
      </c>
      <c r="P35">
        <f>O35/100*H35</f>
      </c>
    </row>
    <row r="36" spans="1:16" ht="12.75">
      <c r="A36" s="7">
        <v>25</v>
      </c>
      <c r="B36" s="7" t="s">
        <v>1084</v>
      </c>
      <c r="C36" s="7" t="s">
        <v>44</v>
      </c>
      <c r="D36" s="7" t="s">
        <v>1085</v>
      </c>
      <c r="E36" s="7" t="s">
        <v>670</v>
      </c>
      <c r="F36" s="10">
        <v>0.074</v>
      </c>
      <c r="G36" s="14"/>
      <c r="H36" s="13">
        <f>ROUND((G36*F36),2)</f>
      </c>
      <c r="O36">
        <f>rekapitulace!H8</f>
      </c>
      <c r="P36">
        <f>O36/100*H36</f>
      </c>
    </row>
    <row r="37" spans="1:16" ht="12.75">
      <c r="A37" s="7">
        <v>26</v>
      </c>
      <c r="B37" s="7" t="s">
        <v>1086</v>
      </c>
      <c r="C37" s="7" t="s">
        <v>44</v>
      </c>
      <c r="D37" s="7" t="s">
        <v>672</v>
      </c>
      <c r="E37" s="7" t="s">
        <v>83</v>
      </c>
      <c r="F37" s="10">
        <v>60</v>
      </c>
      <c r="G37" s="14"/>
      <c r="H37" s="13">
        <f>ROUND((G37*F37),2)</f>
      </c>
      <c r="O37">
        <f>rekapitulace!H8</f>
      </c>
      <c r="P37">
        <f>O37/100*H37</f>
      </c>
    </row>
    <row r="38" spans="1:16" ht="12.75">
      <c r="A38" s="7">
        <v>27</v>
      </c>
      <c r="B38" s="7" t="s">
        <v>1087</v>
      </c>
      <c r="C38" s="7" t="s">
        <v>44</v>
      </c>
      <c r="D38" s="7" t="s">
        <v>674</v>
      </c>
      <c r="E38" s="7" t="s">
        <v>83</v>
      </c>
      <c r="F38" s="10">
        <v>60</v>
      </c>
      <c r="G38" s="14"/>
      <c r="H38" s="13">
        <f>ROUND((G38*F38),2)</f>
      </c>
      <c r="O38">
        <f>rekapitulace!H8</f>
      </c>
      <c r="P38">
        <f>O38/100*H38</f>
      </c>
    </row>
    <row r="39" spans="1:16" ht="12.75">
      <c r="A39" s="7">
        <v>28</v>
      </c>
      <c r="B39" s="7" t="s">
        <v>1088</v>
      </c>
      <c r="C39" s="7" t="s">
        <v>44</v>
      </c>
      <c r="D39" s="7" t="s">
        <v>676</v>
      </c>
      <c r="E39" s="7" t="s">
        <v>83</v>
      </c>
      <c r="F39" s="10">
        <v>60</v>
      </c>
      <c r="G39" s="14"/>
      <c r="H39" s="13">
        <f>ROUND((G39*F39),2)</f>
      </c>
      <c r="O39">
        <f>rekapitulace!H8</f>
      </c>
      <c r="P39">
        <f>O39/100*H39</f>
      </c>
    </row>
    <row r="40" spans="1:16" ht="12.75">
      <c r="A40" s="7">
        <v>29</v>
      </c>
      <c r="B40" s="7" t="s">
        <v>1089</v>
      </c>
      <c r="C40" s="7" t="s">
        <v>44</v>
      </c>
      <c r="D40" s="7" t="s">
        <v>662</v>
      </c>
      <c r="E40" s="7" t="s">
        <v>83</v>
      </c>
      <c r="F40" s="10">
        <v>60</v>
      </c>
      <c r="G40" s="14"/>
      <c r="H40" s="13">
        <f>ROUND((G40*F40),2)</f>
      </c>
      <c r="O40">
        <f>rekapitulace!H8</f>
      </c>
      <c r="P40">
        <f>O40/100*H40</f>
      </c>
    </row>
    <row r="41" spans="1:16" ht="12.75">
      <c r="A41" s="7">
        <v>30</v>
      </c>
      <c r="B41" s="7" t="s">
        <v>1090</v>
      </c>
      <c r="C41" s="7" t="s">
        <v>44</v>
      </c>
      <c r="D41" s="7" t="s">
        <v>679</v>
      </c>
      <c r="E41" s="7" t="s">
        <v>83</v>
      </c>
      <c r="F41" s="10">
        <v>6</v>
      </c>
      <c r="G41" s="14"/>
      <c r="H41" s="13">
        <f>ROUND((G41*F41),2)</f>
      </c>
      <c r="O41">
        <f>rekapitulace!H8</f>
      </c>
      <c r="P41">
        <f>O41/100*H41</f>
      </c>
    </row>
    <row r="42" spans="1:16" ht="12.75">
      <c r="A42" s="7">
        <v>31</v>
      </c>
      <c r="B42" s="7" t="s">
        <v>1091</v>
      </c>
      <c r="C42" s="7" t="s">
        <v>44</v>
      </c>
      <c r="D42" s="7" t="s">
        <v>672</v>
      </c>
      <c r="E42" s="7" t="s">
        <v>83</v>
      </c>
      <c r="F42" s="10">
        <v>14</v>
      </c>
      <c r="G42" s="14"/>
      <c r="H42" s="13">
        <f>ROUND((G42*F42),2)</f>
      </c>
      <c r="O42">
        <f>rekapitulace!H8</f>
      </c>
      <c r="P42">
        <f>O42/100*H42</f>
      </c>
    </row>
    <row r="43" spans="1:16" ht="12.75">
      <c r="A43" s="7">
        <v>32</v>
      </c>
      <c r="B43" s="7" t="s">
        <v>1092</v>
      </c>
      <c r="C43" s="7" t="s">
        <v>44</v>
      </c>
      <c r="D43" s="7" t="s">
        <v>674</v>
      </c>
      <c r="E43" s="7" t="s">
        <v>83</v>
      </c>
      <c r="F43" s="10">
        <v>14</v>
      </c>
      <c r="G43" s="14"/>
      <c r="H43" s="13">
        <f>ROUND((G43*F43),2)</f>
      </c>
      <c r="O43">
        <f>rekapitulace!H8</f>
      </c>
      <c r="P43">
        <f>O43/100*H43</f>
      </c>
    </row>
    <row r="44" spans="1:16" ht="12.75">
      <c r="A44" s="7">
        <v>33</v>
      </c>
      <c r="B44" s="7" t="s">
        <v>1093</v>
      </c>
      <c r="C44" s="7" t="s">
        <v>44</v>
      </c>
      <c r="D44" s="7" t="s">
        <v>676</v>
      </c>
      <c r="E44" s="7" t="s">
        <v>83</v>
      </c>
      <c r="F44" s="10">
        <v>14</v>
      </c>
      <c r="G44" s="14"/>
      <c r="H44" s="13">
        <f>ROUND((G44*F44),2)</f>
      </c>
      <c r="O44">
        <f>rekapitulace!H8</f>
      </c>
      <c r="P44">
        <f>O44/100*H44</f>
      </c>
    </row>
    <row r="45" spans="1:16" ht="12.75">
      <c r="A45" s="7">
        <v>34</v>
      </c>
      <c r="B45" s="7" t="s">
        <v>1094</v>
      </c>
      <c r="C45" s="7" t="s">
        <v>44</v>
      </c>
      <c r="D45" s="7" t="s">
        <v>662</v>
      </c>
      <c r="E45" s="7" t="s">
        <v>83</v>
      </c>
      <c r="F45" s="10">
        <v>14</v>
      </c>
      <c r="G45" s="14"/>
      <c r="H45" s="13">
        <f>ROUND((G45*F45),2)</f>
      </c>
      <c r="O45">
        <f>rekapitulace!H8</f>
      </c>
      <c r="P45">
        <f>O45/100*H45</f>
      </c>
    </row>
    <row r="46" spans="1:16" ht="12.75">
      <c r="A46" s="7">
        <v>35</v>
      </c>
      <c r="B46" s="7" t="s">
        <v>1094</v>
      </c>
      <c r="C46" s="7" t="s">
        <v>24</v>
      </c>
      <c r="D46" s="7" t="s">
        <v>676</v>
      </c>
      <c r="E46" s="7" t="s">
        <v>83</v>
      </c>
      <c r="F46" s="10">
        <v>25</v>
      </c>
      <c r="G46" s="14"/>
      <c r="H46" s="13">
        <f>ROUND((G46*F46),2)</f>
      </c>
      <c r="O46">
        <f>rekapitulace!H8</f>
      </c>
      <c r="P46">
        <f>O46/100*H46</f>
      </c>
    </row>
    <row r="47" spans="1:16" ht="12.75">
      <c r="A47" s="7">
        <v>36</v>
      </c>
      <c r="B47" s="7" t="s">
        <v>1095</v>
      </c>
      <c r="C47" s="7" t="s">
        <v>44</v>
      </c>
      <c r="D47" s="7" t="s">
        <v>662</v>
      </c>
      <c r="E47" s="7" t="s">
        <v>83</v>
      </c>
      <c r="F47" s="10">
        <v>25</v>
      </c>
      <c r="G47" s="14"/>
      <c r="H47" s="13">
        <f>ROUND((G47*F47),2)</f>
      </c>
      <c r="O47">
        <f>rekapitulace!H8</f>
      </c>
      <c r="P47">
        <f>O47/100*H47</f>
      </c>
    </row>
    <row r="48" spans="1:16" ht="12.75">
      <c r="A48" s="7">
        <v>37</v>
      </c>
      <c r="B48" s="7" t="s">
        <v>1096</v>
      </c>
      <c r="C48" s="7" t="s">
        <v>44</v>
      </c>
      <c r="D48" s="7" t="s">
        <v>1097</v>
      </c>
      <c r="E48" s="7" t="s">
        <v>564</v>
      </c>
      <c r="F48" s="10">
        <v>2</v>
      </c>
      <c r="G48" s="14"/>
      <c r="H48" s="13">
        <f>ROUND((G48*F48),2)</f>
      </c>
      <c r="O48">
        <f>rekapitulace!H8</f>
      </c>
      <c r="P48">
        <f>O48/100*H48</f>
      </c>
    </row>
    <row r="49" spans="1:16" ht="12.75">
      <c r="A49" s="7">
        <v>38</v>
      </c>
      <c r="B49" s="7" t="s">
        <v>1098</v>
      </c>
      <c r="C49" s="7" t="s">
        <v>44</v>
      </c>
      <c r="D49" s="7" t="s">
        <v>672</v>
      </c>
      <c r="E49" s="7" t="s">
        <v>83</v>
      </c>
      <c r="F49" s="10">
        <v>0.7</v>
      </c>
      <c r="G49" s="14"/>
      <c r="H49" s="13">
        <f>ROUND((G49*F49),2)</f>
      </c>
      <c r="O49">
        <f>rekapitulace!H8</f>
      </c>
      <c r="P49">
        <f>O49/100*H49</f>
      </c>
    </row>
    <row r="50" spans="1:16" ht="12.75">
      <c r="A50" s="7">
        <v>39</v>
      </c>
      <c r="B50" s="7" t="s">
        <v>1099</v>
      </c>
      <c r="C50" s="7" t="s">
        <v>44</v>
      </c>
      <c r="D50" s="7" t="s">
        <v>674</v>
      </c>
      <c r="E50" s="7" t="s">
        <v>83</v>
      </c>
      <c r="F50" s="10">
        <v>0.7</v>
      </c>
      <c r="G50" s="14"/>
      <c r="H50" s="13">
        <f>ROUND((G50*F50),2)</f>
      </c>
      <c r="O50">
        <f>rekapitulace!H8</f>
      </c>
      <c r="P50">
        <f>O50/100*H50</f>
      </c>
    </row>
    <row r="51" spans="1:16" ht="12.75">
      <c r="A51" s="7">
        <v>40</v>
      </c>
      <c r="B51" s="7" t="s">
        <v>1100</v>
      </c>
      <c r="C51" s="7" t="s">
        <v>44</v>
      </c>
      <c r="D51" s="7" t="s">
        <v>676</v>
      </c>
      <c r="E51" s="7" t="s">
        <v>83</v>
      </c>
      <c r="F51" s="10">
        <v>0.7</v>
      </c>
      <c r="G51" s="14"/>
      <c r="H51" s="13">
        <f>ROUND((G51*F51),2)</f>
      </c>
      <c r="O51">
        <f>rekapitulace!H8</f>
      </c>
      <c r="P51">
        <f>O51/100*H51</f>
      </c>
    </row>
    <row r="52" spans="1:16" ht="12.75">
      <c r="A52" s="7">
        <v>41</v>
      </c>
      <c r="B52" s="7" t="s">
        <v>1101</v>
      </c>
      <c r="C52" s="7" t="s">
        <v>44</v>
      </c>
      <c r="D52" s="7" t="s">
        <v>662</v>
      </c>
      <c r="E52" s="7" t="s">
        <v>83</v>
      </c>
      <c r="F52" s="10">
        <v>0.7</v>
      </c>
      <c r="G52" s="14"/>
      <c r="H52" s="13">
        <f>ROUND((G52*F52),2)</f>
      </c>
      <c r="O52">
        <f>rekapitulace!H8</f>
      </c>
      <c r="P52">
        <f>O52/100*H52</f>
      </c>
    </row>
    <row r="53" spans="1:16" ht="12.75" customHeight="1">
      <c r="A53" s="16"/>
      <c r="B53" s="16"/>
      <c r="C53" s="16" t="s">
        <v>1046</v>
      </c>
      <c r="D53" s="16" t="s">
        <v>628</v>
      </c>
      <c r="E53" s="16"/>
      <c r="F53" s="16"/>
      <c r="G53" s="16"/>
      <c r="H53" s="16">
        <f>SUM(H12:H52)</f>
      </c>
      <c r="P53">
        <f>ROUND(SUM(P12:P52),2)</f>
      </c>
    </row>
    <row r="55" spans="1:8" ht="12.75" customHeight="1">
      <c r="A55" s="9"/>
      <c r="B55" s="9"/>
      <c r="C55" s="9" t="s">
        <v>1102</v>
      </c>
      <c r="D55" s="9" t="s">
        <v>686</v>
      </c>
      <c r="E55" s="9"/>
      <c r="F55" s="11"/>
      <c r="G55" s="9"/>
      <c r="H55" s="11"/>
    </row>
    <row r="56" spans="1:16" ht="12.75">
      <c r="A56" s="7">
        <v>42</v>
      </c>
      <c r="B56" s="7" t="s">
        <v>688</v>
      </c>
      <c r="C56" s="7" t="s">
        <v>44</v>
      </c>
      <c r="D56" s="7" t="s">
        <v>1103</v>
      </c>
      <c r="E56" s="7" t="s">
        <v>83</v>
      </c>
      <c r="F56" s="10">
        <v>17.75</v>
      </c>
      <c r="G56" s="14"/>
      <c r="H56" s="13">
        <f>ROUND((G56*F56),2)</f>
      </c>
      <c r="O56">
        <f>rekapitulace!H8</f>
      </c>
      <c r="P56">
        <f>O56/100*H56</f>
      </c>
    </row>
    <row r="57" spans="1:16" ht="12.75">
      <c r="A57" s="7">
        <v>43</v>
      </c>
      <c r="B57" s="7" t="s">
        <v>688</v>
      </c>
      <c r="C57" s="7" t="s">
        <v>24</v>
      </c>
      <c r="D57" s="7" t="s">
        <v>1103</v>
      </c>
      <c r="E57" s="7" t="s">
        <v>83</v>
      </c>
      <c r="F57" s="10">
        <v>6</v>
      </c>
      <c r="G57" s="14"/>
      <c r="H57" s="13">
        <f>ROUND((G57*F57),2)</f>
      </c>
      <c r="O57">
        <f>rekapitulace!H8</f>
      </c>
      <c r="P57">
        <f>O57/100*H57</f>
      </c>
    </row>
    <row r="58" spans="1:16" ht="12.75">
      <c r="A58" s="7">
        <v>44</v>
      </c>
      <c r="B58" s="7" t="s">
        <v>692</v>
      </c>
      <c r="C58" s="7" t="s">
        <v>44</v>
      </c>
      <c r="D58" s="7" t="s">
        <v>1104</v>
      </c>
      <c r="E58" s="7" t="s">
        <v>634</v>
      </c>
      <c r="F58" s="10">
        <v>142</v>
      </c>
      <c r="G58" s="14"/>
      <c r="H58" s="13">
        <f>ROUND((G58*F58),2)</f>
      </c>
      <c r="O58">
        <f>rekapitulace!H8</f>
      </c>
      <c r="P58">
        <f>O58/100*H58</f>
      </c>
    </row>
    <row r="59" spans="1:16" ht="12.75">
      <c r="A59" s="7">
        <v>45</v>
      </c>
      <c r="B59" s="7" t="s">
        <v>695</v>
      </c>
      <c r="C59" s="7" t="s">
        <v>44</v>
      </c>
      <c r="D59" s="7" t="s">
        <v>1105</v>
      </c>
      <c r="E59" s="7" t="s">
        <v>634</v>
      </c>
      <c r="F59" s="10">
        <v>36</v>
      </c>
      <c r="G59" s="14"/>
      <c r="H59" s="13">
        <f>ROUND((G59*F59),2)</f>
      </c>
      <c r="O59">
        <f>rekapitulace!H8</f>
      </c>
      <c r="P59">
        <f>O59/100*H59</f>
      </c>
    </row>
    <row r="60" spans="1:16" ht="12.75">
      <c r="A60" s="7">
        <v>46</v>
      </c>
      <c r="B60" s="7" t="s">
        <v>697</v>
      </c>
      <c r="C60" s="7" t="s">
        <v>44</v>
      </c>
      <c r="D60" s="7" t="s">
        <v>1106</v>
      </c>
      <c r="E60" s="7" t="s">
        <v>634</v>
      </c>
      <c r="F60" s="10">
        <v>142</v>
      </c>
      <c r="G60" s="14"/>
      <c r="H60" s="13">
        <f>ROUND((G60*F60),2)</f>
      </c>
      <c r="O60">
        <f>rekapitulace!H8</f>
      </c>
      <c r="P60">
        <f>O60/100*H60</f>
      </c>
    </row>
    <row r="61" spans="1:16" ht="12.75">
      <c r="A61" s="7">
        <v>47</v>
      </c>
      <c r="B61" s="7" t="s">
        <v>700</v>
      </c>
      <c r="C61" s="7" t="s">
        <v>44</v>
      </c>
      <c r="D61" s="7" t="s">
        <v>1107</v>
      </c>
      <c r="E61" s="7" t="s">
        <v>634</v>
      </c>
      <c r="F61" s="10">
        <v>36</v>
      </c>
      <c r="G61" s="14"/>
      <c r="H61" s="13">
        <f>ROUND((G61*F61),2)</f>
      </c>
      <c r="O61">
        <f>rekapitulace!H8</f>
      </c>
      <c r="P61">
        <f>O61/100*H61</f>
      </c>
    </row>
    <row r="62" spans="1:16" ht="12.75">
      <c r="A62" s="7">
        <v>48</v>
      </c>
      <c r="B62" s="7" t="s">
        <v>1108</v>
      </c>
      <c r="C62" s="7" t="s">
        <v>44</v>
      </c>
      <c r="D62" s="7" t="s">
        <v>748</v>
      </c>
      <c r="E62" s="7" t="s">
        <v>103</v>
      </c>
      <c r="F62" s="10">
        <v>71</v>
      </c>
      <c r="G62" s="14"/>
      <c r="H62" s="13">
        <f>ROUND((G62*F62),2)</f>
      </c>
      <c r="O62">
        <f>rekapitulace!H8</f>
      </c>
      <c r="P62">
        <f>O62/100*H62</f>
      </c>
    </row>
    <row r="63" spans="1:16" ht="12.75">
      <c r="A63" s="7">
        <v>49</v>
      </c>
      <c r="B63" s="7" t="s">
        <v>1109</v>
      </c>
      <c r="C63" s="7" t="s">
        <v>44</v>
      </c>
      <c r="D63" s="7" t="s">
        <v>1110</v>
      </c>
      <c r="E63" s="7" t="s">
        <v>83</v>
      </c>
      <c r="F63" s="10">
        <v>17.75</v>
      </c>
      <c r="G63" s="14"/>
      <c r="H63" s="13">
        <f>ROUND((G63*F63),2)</f>
      </c>
      <c r="O63">
        <f>rekapitulace!H8</f>
      </c>
      <c r="P63">
        <f>O63/100*H63</f>
      </c>
    </row>
    <row r="64" spans="1:16" ht="12.75">
      <c r="A64" s="7">
        <v>50</v>
      </c>
      <c r="B64" s="7" t="s">
        <v>1111</v>
      </c>
      <c r="C64" s="7" t="s">
        <v>44</v>
      </c>
      <c r="D64" s="7" t="s">
        <v>718</v>
      </c>
      <c r="E64" s="7" t="s">
        <v>634</v>
      </c>
      <c r="F64" s="10">
        <v>142</v>
      </c>
      <c r="G64" s="14"/>
      <c r="H64" s="13">
        <f>ROUND((G64*F64),2)</f>
      </c>
      <c r="O64">
        <f>rekapitulace!H8</f>
      </c>
      <c r="P64">
        <f>O64/100*H64</f>
      </c>
    </row>
    <row r="65" spans="1:16" ht="12.75">
      <c r="A65" s="7">
        <v>51</v>
      </c>
      <c r="B65" s="7" t="s">
        <v>1112</v>
      </c>
      <c r="C65" s="7" t="s">
        <v>44</v>
      </c>
      <c r="D65" s="7" t="s">
        <v>748</v>
      </c>
      <c r="E65" s="7" t="s">
        <v>103</v>
      </c>
      <c r="F65" s="10">
        <v>25</v>
      </c>
      <c r="G65" s="14"/>
      <c r="H65" s="13">
        <f>ROUND((G65*F65),2)</f>
      </c>
      <c r="O65">
        <f>rekapitulace!H8</f>
      </c>
      <c r="P65">
        <f>O65/100*H65</f>
      </c>
    </row>
    <row r="66" spans="1:16" ht="12.75">
      <c r="A66" s="7">
        <v>52</v>
      </c>
      <c r="B66" s="7" t="s">
        <v>1113</v>
      </c>
      <c r="C66" s="7" t="s">
        <v>44</v>
      </c>
      <c r="D66" s="7" t="s">
        <v>1110</v>
      </c>
      <c r="E66" s="7" t="s">
        <v>83</v>
      </c>
      <c r="F66" s="10">
        <v>6</v>
      </c>
      <c r="G66" s="14"/>
      <c r="H66" s="13">
        <f>ROUND((G66*F66),2)</f>
      </c>
      <c r="O66">
        <f>rekapitulace!H8</f>
      </c>
      <c r="P66">
        <f>O66/100*H66</f>
      </c>
    </row>
    <row r="67" spans="1:16" ht="12.75">
      <c r="A67" s="7">
        <v>53</v>
      </c>
      <c r="B67" s="7" t="s">
        <v>1114</v>
      </c>
      <c r="C67" s="7" t="s">
        <v>44</v>
      </c>
      <c r="D67" s="7" t="s">
        <v>718</v>
      </c>
      <c r="E67" s="7" t="s">
        <v>634</v>
      </c>
      <c r="F67" s="10">
        <v>36</v>
      </c>
      <c r="G67" s="14"/>
      <c r="H67" s="13">
        <f>ROUND((G67*F67),2)</f>
      </c>
      <c r="O67">
        <f>rekapitulace!H8</f>
      </c>
      <c r="P67">
        <f>O67/100*H67</f>
      </c>
    </row>
    <row r="68" spans="1:16" ht="12.75" customHeight="1">
      <c r="A68" s="16"/>
      <c r="B68" s="16"/>
      <c r="C68" s="16" t="s">
        <v>1102</v>
      </c>
      <c r="D68" s="16" t="s">
        <v>686</v>
      </c>
      <c r="E68" s="16"/>
      <c r="F68" s="16"/>
      <c r="G68" s="16"/>
      <c r="H68" s="16">
        <f>SUM(H56:H67)</f>
      </c>
      <c r="P68">
        <f>ROUND(SUM(P56:P67),2)</f>
      </c>
    </row>
    <row r="70" spans="1:8" ht="12.75" customHeight="1">
      <c r="A70" s="9"/>
      <c r="B70" s="9"/>
      <c r="C70" s="9" t="s">
        <v>1115</v>
      </c>
      <c r="D70" s="9" t="s">
        <v>719</v>
      </c>
      <c r="E70" s="9"/>
      <c r="F70" s="11"/>
      <c r="G70" s="9"/>
      <c r="H70" s="11"/>
    </row>
    <row r="71" spans="1:16" ht="12.75">
      <c r="A71" s="7">
        <v>54</v>
      </c>
      <c r="B71" s="7" t="s">
        <v>830</v>
      </c>
      <c r="C71" s="7" t="s">
        <v>44</v>
      </c>
      <c r="D71" s="7" t="s">
        <v>1116</v>
      </c>
      <c r="E71" s="7" t="s">
        <v>103</v>
      </c>
      <c r="F71" s="10">
        <v>390</v>
      </c>
      <c r="G71" s="14"/>
      <c r="H71" s="13">
        <f>ROUND((G71*F71),2)</f>
      </c>
      <c r="O71">
        <f>rekapitulace!H8</f>
      </c>
      <c r="P71">
        <f>O71/100*H71</f>
      </c>
    </row>
    <row r="72" spans="1:16" ht="12.75">
      <c r="A72" s="7">
        <v>55</v>
      </c>
      <c r="B72" s="7" t="s">
        <v>1117</v>
      </c>
      <c r="C72" s="7" t="s">
        <v>44</v>
      </c>
      <c r="D72" s="7" t="s">
        <v>1118</v>
      </c>
      <c r="E72" s="7" t="s">
        <v>103</v>
      </c>
      <c r="F72" s="10">
        <v>14</v>
      </c>
      <c r="G72" s="14"/>
      <c r="H72" s="13">
        <f>ROUND((G72*F72),2)</f>
      </c>
      <c r="O72">
        <f>rekapitulace!H8</f>
      </c>
      <c r="P72">
        <f>O72/100*H72</f>
      </c>
    </row>
    <row r="73" spans="1:16" ht="12.75">
      <c r="A73" s="7">
        <v>56</v>
      </c>
      <c r="B73" s="7" t="s">
        <v>1119</v>
      </c>
      <c r="C73" s="7" t="s">
        <v>44</v>
      </c>
      <c r="D73" s="7" t="s">
        <v>1120</v>
      </c>
      <c r="E73" s="7" t="s">
        <v>83</v>
      </c>
      <c r="F73" s="10">
        <v>1.5</v>
      </c>
      <c r="G73" s="14"/>
      <c r="H73" s="13">
        <f>ROUND((G73*F73),2)</f>
      </c>
      <c r="O73">
        <f>rekapitulace!H8</f>
      </c>
      <c r="P73">
        <f>O73/100*H73</f>
      </c>
    </row>
    <row r="74" spans="1:16" ht="12.75" customHeight="1">
      <c r="A74" s="16"/>
      <c r="B74" s="16"/>
      <c r="C74" s="16" t="s">
        <v>1115</v>
      </c>
      <c r="D74" s="16" t="s">
        <v>719</v>
      </c>
      <c r="E74" s="16"/>
      <c r="F74" s="16"/>
      <c r="G74" s="16"/>
      <c r="H74" s="16">
        <f>SUM(H71:H73)</f>
      </c>
      <c r="P74">
        <f>ROUND(SUM(P71:P73),2)</f>
      </c>
    </row>
    <row r="76" spans="1:8" ht="12.75" customHeight="1">
      <c r="A76" s="9"/>
      <c r="B76" s="9"/>
      <c r="C76" s="9" t="s">
        <v>1121</v>
      </c>
      <c r="D76" s="9" t="s">
        <v>757</v>
      </c>
      <c r="E76" s="9"/>
      <c r="F76" s="11"/>
      <c r="G76" s="9"/>
      <c r="H76" s="11"/>
    </row>
    <row r="77" spans="1:16" ht="12.75">
      <c r="A77" s="7">
        <v>57</v>
      </c>
      <c r="B77" s="7" t="s">
        <v>1122</v>
      </c>
      <c r="C77" s="7" t="s">
        <v>44</v>
      </c>
      <c r="D77" s="7" t="s">
        <v>1123</v>
      </c>
      <c r="E77" s="7" t="s">
        <v>83</v>
      </c>
      <c r="F77" s="10">
        <v>4.8</v>
      </c>
      <c r="G77" s="14"/>
      <c r="H77" s="13">
        <f>ROUND((G77*F77),2)</f>
      </c>
      <c r="O77">
        <f>rekapitulace!H8</f>
      </c>
      <c r="P77">
        <f>O77/100*H77</f>
      </c>
    </row>
    <row r="78" spans="1:16" ht="12.75">
      <c r="A78" s="7">
        <v>58</v>
      </c>
      <c r="B78" s="7" t="s">
        <v>1122</v>
      </c>
      <c r="C78" s="7" t="s">
        <v>24</v>
      </c>
      <c r="D78" s="7" t="s">
        <v>1124</v>
      </c>
      <c r="E78" s="7" t="s">
        <v>83</v>
      </c>
      <c r="F78" s="10">
        <v>2.4</v>
      </c>
      <c r="G78" s="14"/>
      <c r="H78" s="13">
        <f>ROUND((G78*F78),2)</f>
      </c>
      <c r="O78">
        <f>rekapitulace!H8</f>
      </c>
      <c r="P78">
        <f>O78/100*H78</f>
      </c>
    </row>
    <row r="79" spans="1:16" ht="12.75">
      <c r="A79" s="7">
        <v>59</v>
      </c>
      <c r="B79" s="7" t="s">
        <v>1122</v>
      </c>
      <c r="C79" s="7" t="s">
        <v>34</v>
      </c>
      <c r="D79" s="7" t="s">
        <v>1125</v>
      </c>
      <c r="E79" s="7" t="s">
        <v>83</v>
      </c>
      <c r="F79" s="10">
        <v>1.6</v>
      </c>
      <c r="G79" s="14"/>
      <c r="H79" s="13">
        <f>ROUND((G79*F79),2)</f>
      </c>
      <c r="O79">
        <f>rekapitulace!H8</f>
      </c>
      <c r="P79">
        <f>O79/100*H79</f>
      </c>
    </row>
    <row r="80" spans="1:16" ht="12.75">
      <c r="A80" s="7">
        <v>60</v>
      </c>
      <c r="B80" s="7" t="s">
        <v>726</v>
      </c>
      <c r="C80" s="7" t="s">
        <v>44</v>
      </c>
      <c r="D80" s="7" t="s">
        <v>727</v>
      </c>
      <c r="E80" s="7" t="s">
        <v>83</v>
      </c>
      <c r="F80" s="10">
        <v>7.2</v>
      </c>
      <c r="G80" s="14"/>
      <c r="H80" s="13">
        <f>ROUND((G80*F80),2)</f>
      </c>
      <c r="O80">
        <f>rekapitulace!H8</f>
      </c>
      <c r="P80">
        <f>O80/100*H80</f>
      </c>
    </row>
    <row r="81" spans="1:16" ht="12.75">
      <c r="A81" s="7">
        <v>61</v>
      </c>
      <c r="B81" s="7" t="s">
        <v>726</v>
      </c>
      <c r="C81" s="7" t="s">
        <v>24</v>
      </c>
      <c r="D81" s="7" t="s">
        <v>727</v>
      </c>
      <c r="E81" s="7" t="s">
        <v>83</v>
      </c>
      <c r="F81" s="10">
        <v>2.4</v>
      </c>
      <c r="G81" s="14"/>
      <c r="H81" s="13">
        <f>ROUND((G81*F81),2)</f>
      </c>
      <c r="O81">
        <f>rekapitulace!H8</f>
      </c>
      <c r="P81">
        <f>O81/100*H81</f>
      </c>
    </row>
    <row r="82" spans="1:16" ht="12.75">
      <c r="A82" s="7">
        <v>62</v>
      </c>
      <c r="B82" s="7" t="s">
        <v>729</v>
      </c>
      <c r="C82" s="7" t="s">
        <v>44</v>
      </c>
      <c r="D82" s="7" t="s">
        <v>953</v>
      </c>
      <c r="E82" s="7" t="s">
        <v>83</v>
      </c>
      <c r="F82" s="10">
        <v>7.2</v>
      </c>
      <c r="G82" s="14"/>
      <c r="H82" s="13">
        <f>ROUND((G82*F82),2)</f>
      </c>
      <c r="O82">
        <f>rekapitulace!H8</f>
      </c>
      <c r="P82">
        <f>O82/100*H82</f>
      </c>
    </row>
    <row r="83" spans="1:16" ht="12.75">
      <c r="A83" s="7">
        <v>63</v>
      </c>
      <c r="B83" s="7" t="s">
        <v>729</v>
      </c>
      <c r="C83" s="7" t="s">
        <v>24</v>
      </c>
      <c r="D83" s="7" t="s">
        <v>953</v>
      </c>
      <c r="E83" s="7" t="s">
        <v>83</v>
      </c>
      <c r="F83" s="10">
        <v>2.4</v>
      </c>
      <c r="G83" s="14"/>
      <c r="H83" s="13">
        <f>ROUND((G83*F83),2)</f>
      </c>
      <c r="O83">
        <f>rekapitulace!H8</f>
      </c>
      <c r="P83">
        <f>O83/100*H83</f>
      </c>
    </row>
    <row r="84" spans="1:16" ht="12.75">
      <c r="A84" s="7">
        <v>64</v>
      </c>
      <c r="B84" s="7" t="s">
        <v>735</v>
      </c>
      <c r="C84" s="7" t="s">
        <v>44</v>
      </c>
      <c r="D84" s="7" t="s">
        <v>1126</v>
      </c>
      <c r="E84" s="7" t="s">
        <v>103</v>
      </c>
      <c r="F84" s="10">
        <v>20</v>
      </c>
      <c r="G84" s="14"/>
      <c r="H84" s="13">
        <f>ROUND((G84*F84),2)</f>
      </c>
      <c r="O84">
        <f>rekapitulace!H8</f>
      </c>
      <c r="P84">
        <f>O84/100*H84</f>
      </c>
    </row>
    <row r="85" spans="1:16" ht="12.75">
      <c r="A85" s="7">
        <v>65</v>
      </c>
      <c r="B85" s="7" t="s">
        <v>759</v>
      </c>
      <c r="C85" s="7" t="s">
        <v>44</v>
      </c>
      <c r="D85" s="7" t="s">
        <v>760</v>
      </c>
      <c r="E85" s="7" t="s">
        <v>103</v>
      </c>
      <c r="F85" s="10">
        <v>32</v>
      </c>
      <c r="G85" s="14"/>
      <c r="H85" s="13">
        <f>ROUND((G85*F85),2)</f>
      </c>
      <c r="O85">
        <f>rekapitulace!H8</f>
      </c>
      <c r="P85">
        <f>O85/100*H85</f>
      </c>
    </row>
    <row r="86" spans="1:16" ht="12.75">
      <c r="A86" s="7">
        <v>66</v>
      </c>
      <c r="B86" s="7" t="s">
        <v>830</v>
      </c>
      <c r="C86" s="7" t="s">
        <v>44</v>
      </c>
      <c r="D86" s="7" t="s">
        <v>888</v>
      </c>
      <c r="E86" s="7" t="s">
        <v>103</v>
      </c>
      <c r="F86" s="10">
        <v>20</v>
      </c>
      <c r="G86" s="14"/>
      <c r="H86" s="13">
        <f>ROUND((G86*F86),2)</f>
      </c>
      <c r="O86">
        <f>rekapitulace!H8</f>
      </c>
      <c r="P86">
        <f>O86/100*H86</f>
      </c>
    </row>
    <row r="87" spans="1:16" ht="12.75">
      <c r="A87" s="7">
        <v>67</v>
      </c>
      <c r="B87" s="7" t="s">
        <v>739</v>
      </c>
      <c r="C87" s="7" t="s">
        <v>44</v>
      </c>
      <c r="D87" s="7" t="s">
        <v>740</v>
      </c>
      <c r="E87" s="7" t="s">
        <v>103</v>
      </c>
      <c r="F87" s="10">
        <v>25</v>
      </c>
      <c r="G87" s="14"/>
      <c r="H87" s="13">
        <f>ROUND((G87*F87),2)</f>
      </c>
      <c r="O87">
        <f>rekapitulace!H8</f>
      </c>
      <c r="P87">
        <f>O87/100*H87</f>
      </c>
    </row>
    <row r="88" spans="1:16" ht="12.75">
      <c r="A88" s="7">
        <v>68</v>
      </c>
      <c r="B88" s="7" t="s">
        <v>739</v>
      </c>
      <c r="C88" s="7" t="s">
        <v>24</v>
      </c>
      <c r="D88" s="7" t="s">
        <v>740</v>
      </c>
      <c r="E88" s="7" t="s">
        <v>103</v>
      </c>
      <c r="F88" s="10">
        <v>16</v>
      </c>
      <c r="G88" s="14"/>
      <c r="H88" s="13">
        <f>ROUND((G88*F88),2)</f>
      </c>
      <c r="O88">
        <f>rekapitulace!H8</f>
      </c>
      <c r="P88">
        <f>O88/100*H88</f>
      </c>
    </row>
    <row r="89" spans="1:16" ht="12.75">
      <c r="A89" s="7">
        <v>69</v>
      </c>
      <c r="B89" s="7" t="s">
        <v>1127</v>
      </c>
      <c r="C89" s="7" t="s">
        <v>44</v>
      </c>
      <c r="D89" s="7" t="s">
        <v>1128</v>
      </c>
      <c r="E89" s="7" t="s">
        <v>103</v>
      </c>
      <c r="F89" s="10">
        <v>20</v>
      </c>
      <c r="G89" s="14"/>
      <c r="H89" s="13">
        <f>ROUND((G89*F89),2)</f>
      </c>
      <c r="O89">
        <f>rekapitulace!H8</f>
      </c>
      <c r="P89">
        <f>O89/100*H89</f>
      </c>
    </row>
    <row r="90" spans="1:16" ht="12.75">
      <c r="A90" s="7">
        <v>70</v>
      </c>
      <c r="B90" s="7" t="s">
        <v>1127</v>
      </c>
      <c r="C90" s="7" t="s">
        <v>24</v>
      </c>
      <c r="D90" s="7" t="s">
        <v>1129</v>
      </c>
      <c r="E90" s="7" t="s">
        <v>103</v>
      </c>
      <c r="F90" s="10">
        <v>32</v>
      </c>
      <c r="G90" s="14"/>
      <c r="H90" s="13">
        <f>ROUND((G90*F90),2)</f>
      </c>
      <c r="O90">
        <f>rekapitulace!H8</f>
      </c>
      <c r="P90">
        <f>O90/100*H90</f>
      </c>
    </row>
    <row r="91" spans="1:16" ht="12.75">
      <c r="A91" s="7">
        <v>71</v>
      </c>
      <c r="B91" s="7" t="s">
        <v>1127</v>
      </c>
      <c r="C91" s="7" t="s">
        <v>34</v>
      </c>
      <c r="D91" s="7" t="s">
        <v>1130</v>
      </c>
      <c r="E91" s="7" t="s">
        <v>103</v>
      </c>
      <c r="F91" s="10">
        <v>32</v>
      </c>
      <c r="G91" s="14"/>
      <c r="H91" s="13">
        <f>ROUND((G91*F91),2)</f>
      </c>
      <c r="O91">
        <f>rekapitulace!H8</f>
      </c>
      <c r="P91">
        <f>O91/100*H91</f>
      </c>
    </row>
    <row r="92" spans="1:16" ht="12.75">
      <c r="A92" s="7">
        <v>72</v>
      </c>
      <c r="B92" s="7" t="s">
        <v>1131</v>
      </c>
      <c r="C92" s="7" t="s">
        <v>44</v>
      </c>
      <c r="D92" s="7" t="s">
        <v>1132</v>
      </c>
      <c r="E92" s="7" t="s">
        <v>46</v>
      </c>
      <c r="F92" s="10">
        <v>1</v>
      </c>
      <c r="G92" s="14"/>
      <c r="H92" s="13">
        <f>ROUND((G92*F92),2)</f>
      </c>
      <c r="O92">
        <f>rekapitulace!H8</f>
      </c>
      <c r="P92">
        <f>O92/100*H92</f>
      </c>
    </row>
    <row r="93" spans="1:16" ht="12.75">
      <c r="A93" s="7">
        <v>73</v>
      </c>
      <c r="B93" s="7" t="s">
        <v>1133</v>
      </c>
      <c r="C93" s="7" t="s">
        <v>44</v>
      </c>
      <c r="D93" s="7" t="s">
        <v>748</v>
      </c>
      <c r="E93" s="7" t="s">
        <v>103</v>
      </c>
      <c r="F93" s="10">
        <v>25</v>
      </c>
      <c r="G93" s="14"/>
      <c r="H93" s="13">
        <f>ROUND((G93*F93),2)</f>
      </c>
      <c r="O93">
        <f>rekapitulace!H8</f>
      </c>
      <c r="P93">
        <f>O93/100*H93</f>
      </c>
    </row>
    <row r="94" spans="1:16" ht="12.75">
      <c r="A94" s="7">
        <v>74</v>
      </c>
      <c r="B94" s="7" t="s">
        <v>1134</v>
      </c>
      <c r="C94" s="7" t="s">
        <v>44</v>
      </c>
      <c r="D94" s="7" t="s">
        <v>1135</v>
      </c>
      <c r="E94" s="7" t="s">
        <v>634</v>
      </c>
      <c r="F94" s="10">
        <v>20</v>
      </c>
      <c r="G94" s="14"/>
      <c r="H94" s="13">
        <f>ROUND((G94*F94),2)</f>
      </c>
      <c r="O94">
        <f>rekapitulace!H8</f>
      </c>
      <c r="P94">
        <f>O94/100*H94</f>
      </c>
    </row>
    <row r="95" spans="1:16" ht="12.75">
      <c r="A95" s="7">
        <v>75</v>
      </c>
      <c r="B95" s="7" t="s">
        <v>1136</v>
      </c>
      <c r="C95" s="7" t="s">
        <v>44</v>
      </c>
      <c r="D95" s="7" t="s">
        <v>748</v>
      </c>
      <c r="E95" s="7" t="s">
        <v>103</v>
      </c>
      <c r="F95" s="10">
        <v>16</v>
      </c>
      <c r="G95" s="14"/>
      <c r="H95" s="13">
        <f>ROUND((G95*F95),2)</f>
      </c>
      <c r="O95">
        <f>rekapitulace!H8</f>
      </c>
      <c r="P95">
        <f>O95/100*H95</f>
      </c>
    </row>
    <row r="96" spans="1:16" ht="12.75">
      <c r="A96" s="7">
        <v>76</v>
      </c>
      <c r="B96" s="7" t="s">
        <v>1137</v>
      </c>
      <c r="C96" s="7" t="s">
        <v>44</v>
      </c>
      <c r="D96" s="7" t="s">
        <v>837</v>
      </c>
      <c r="E96" s="7" t="s">
        <v>83</v>
      </c>
      <c r="F96" s="10">
        <v>3.6</v>
      </c>
      <c r="G96" s="14"/>
      <c r="H96" s="13">
        <f>ROUND((G96*F96),2)</f>
      </c>
      <c r="O96">
        <f>rekapitulace!H8</f>
      </c>
      <c r="P96">
        <f>O96/100*H96</f>
      </c>
    </row>
    <row r="97" spans="1:16" ht="12.75" customHeight="1">
      <c r="A97" s="16"/>
      <c r="B97" s="16"/>
      <c r="C97" s="16" t="s">
        <v>1121</v>
      </c>
      <c r="D97" s="16" t="s">
        <v>757</v>
      </c>
      <c r="E97" s="16"/>
      <c r="F97" s="16"/>
      <c r="G97" s="16"/>
      <c r="H97" s="16">
        <f>SUM(H77:H96)</f>
      </c>
      <c r="P97">
        <f>ROUND(SUM(P77:P96),2)</f>
      </c>
    </row>
    <row r="99" spans="1:8" ht="12.75" customHeight="1">
      <c r="A99" s="9"/>
      <c r="B99" s="9"/>
      <c r="C99" s="9" t="s">
        <v>1138</v>
      </c>
      <c r="D99" s="9" t="s">
        <v>787</v>
      </c>
      <c r="E99" s="9"/>
      <c r="F99" s="11"/>
      <c r="G99" s="9"/>
      <c r="H99" s="11"/>
    </row>
    <row r="100" spans="1:16" ht="12.75">
      <c r="A100" s="7">
        <v>77</v>
      </c>
      <c r="B100" s="7" t="s">
        <v>789</v>
      </c>
      <c r="C100" s="7" t="s">
        <v>44</v>
      </c>
      <c r="D100" s="7" t="s">
        <v>790</v>
      </c>
      <c r="E100" s="7" t="s">
        <v>564</v>
      </c>
      <c r="F100" s="10">
        <v>1</v>
      </c>
      <c r="G100" s="14"/>
      <c r="H100" s="13">
        <f>ROUND((G100*F100),2)</f>
      </c>
      <c r="O100">
        <f>rekapitulace!H8</f>
      </c>
      <c r="P100">
        <f>O100/100*H100</f>
      </c>
    </row>
    <row r="101" spans="1:16" ht="12.75">
      <c r="A101" s="7">
        <v>78</v>
      </c>
      <c r="B101" s="7" t="s">
        <v>791</v>
      </c>
      <c r="C101" s="7" t="s">
        <v>44</v>
      </c>
      <c r="D101" s="7" t="s">
        <v>792</v>
      </c>
      <c r="E101" s="7" t="s">
        <v>564</v>
      </c>
      <c r="F101" s="10">
        <v>3</v>
      </c>
      <c r="G101" s="14"/>
      <c r="H101" s="13">
        <f>ROUND((G101*F101),2)</f>
      </c>
      <c r="O101">
        <f>rekapitulace!H8</f>
      </c>
      <c r="P101">
        <f>O101/100*H101</f>
      </c>
    </row>
    <row r="102" spans="1:16" ht="12.75">
      <c r="A102" s="7">
        <v>79</v>
      </c>
      <c r="B102" s="7" t="s">
        <v>1139</v>
      </c>
      <c r="C102" s="7" t="s">
        <v>44</v>
      </c>
      <c r="D102" s="7" t="s">
        <v>1140</v>
      </c>
      <c r="E102" s="7" t="s">
        <v>46</v>
      </c>
      <c r="F102" s="10">
        <v>1</v>
      </c>
      <c r="G102" s="14"/>
      <c r="H102" s="13">
        <f>ROUND((G102*F102),2)</f>
      </c>
      <c r="O102">
        <f>rekapitulace!H8</f>
      </c>
      <c r="P102">
        <f>O102/100*H102</f>
      </c>
    </row>
    <row r="103" spans="1:16" ht="12.75">
      <c r="A103" s="7">
        <v>80</v>
      </c>
      <c r="B103" s="7" t="s">
        <v>1141</v>
      </c>
      <c r="C103" s="7" t="s">
        <v>44</v>
      </c>
      <c r="D103" s="7" t="s">
        <v>1142</v>
      </c>
      <c r="E103" s="7" t="s">
        <v>564</v>
      </c>
      <c r="F103" s="10">
        <v>3</v>
      </c>
      <c r="G103" s="14"/>
      <c r="H103" s="13">
        <f>ROUND((G103*F103),2)</f>
      </c>
      <c r="O103">
        <f>rekapitulace!H8</f>
      </c>
      <c r="P103">
        <f>O103/100*H103</f>
      </c>
    </row>
    <row r="104" spans="1:16" ht="12.75">
      <c r="A104" s="7">
        <v>81</v>
      </c>
      <c r="B104" s="7" t="s">
        <v>1143</v>
      </c>
      <c r="C104" s="7" t="s">
        <v>44</v>
      </c>
      <c r="D104" s="7" t="s">
        <v>1144</v>
      </c>
      <c r="E104" s="7" t="s">
        <v>564</v>
      </c>
      <c r="F104" s="10">
        <v>4</v>
      </c>
      <c r="G104" s="14"/>
      <c r="H104" s="13">
        <f>ROUND((G104*F104),2)</f>
      </c>
      <c r="O104">
        <f>rekapitulace!H8</f>
      </c>
      <c r="P104">
        <f>O104/100*H104</f>
      </c>
    </row>
    <row r="105" spans="1:16" ht="12.75">
      <c r="A105" s="7">
        <v>82</v>
      </c>
      <c r="B105" s="7" t="s">
        <v>1145</v>
      </c>
      <c r="C105" s="7" t="s">
        <v>44</v>
      </c>
      <c r="D105" s="7" t="s">
        <v>1146</v>
      </c>
      <c r="E105" s="7" t="s">
        <v>564</v>
      </c>
      <c r="F105" s="10">
        <v>1</v>
      </c>
      <c r="G105" s="14"/>
      <c r="H105" s="13">
        <f>ROUND((G105*F105),2)</f>
      </c>
      <c r="O105">
        <f>rekapitulace!H8</f>
      </c>
      <c r="P105">
        <f>O105/100*H105</f>
      </c>
    </row>
    <row r="106" spans="1:16" ht="12.75" customHeight="1">
      <c r="A106" s="16"/>
      <c r="B106" s="16"/>
      <c r="C106" s="16" t="s">
        <v>1138</v>
      </c>
      <c r="D106" s="16" t="s">
        <v>787</v>
      </c>
      <c r="E106" s="16"/>
      <c r="F106" s="16"/>
      <c r="G106" s="16"/>
      <c r="H106" s="16">
        <f>SUM(H100:H105)</f>
      </c>
      <c r="P106">
        <f>ROUND(SUM(P100:P105),2)</f>
      </c>
    </row>
    <row r="108" spans="1:8" ht="12.75" customHeight="1">
      <c r="A108" s="9"/>
      <c r="B108" s="9"/>
      <c r="C108" s="9" t="s">
        <v>1147</v>
      </c>
      <c r="D108" s="9" t="s">
        <v>1025</v>
      </c>
      <c r="E108" s="9"/>
      <c r="F108" s="11"/>
      <c r="G108" s="9"/>
      <c r="H108" s="11"/>
    </row>
    <row r="109" spans="1:16" ht="12.75">
      <c r="A109" s="7">
        <v>83</v>
      </c>
      <c r="B109" s="7" t="s">
        <v>1148</v>
      </c>
      <c r="C109" s="7" t="s">
        <v>44</v>
      </c>
      <c r="D109" s="7" t="s">
        <v>1028</v>
      </c>
      <c r="E109" s="7" t="s">
        <v>1029</v>
      </c>
      <c r="F109" s="10">
        <v>6</v>
      </c>
      <c r="G109" s="14"/>
      <c r="H109" s="13">
        <f>ROUND((G109*F109),2)</f>
      </c>
      <c r="O109">
        <f>rekapitulace!H8</f>
      </c>
      <c r="P109">
        <f>O109/100*H109</f>
      </c>
    </row>
    <row r="110" spans="1:16" ht="12.75">
      <c r="A110" s="7">
        <v>84</v>
      </c>
      <c r="B110" s="7" t="s">
        <v>1149</v>
      </c>
      <c r="C110" s="7" t="s">
        <v>44</v>
      </c>
      <c r="D110" s="7" t="s">
        <v>1031</v>
      </c>
      <c r="E110" s="7" t="s">
        <v>46</v>
      </c>
      <c r="F110" s="10">
        <v>1</v>
      </c>
      <c r="G110" s="14"/>
      <c r="H110" s="13">
        <f>ROUND((G110*F110),2)</f>
      </c>
      <c r="O110">
        <f>rekapitulace!H8</f>
      </c>
      <c r="P110">
        <f>O110/100*H110</f>
      </c>
    </row>
    <row r="111" spans="1:16" ht="12.75">
      <c r="A111" s="7">
        <v>85</v>
      </c>
      <c r="B111" s="7" t="s">
        <v>1150</v>
      </c>
      <c r="C111" s="7" t="s">
        <v>44</v>
      </c>
      <c r="D111" s="7" t="s">
        <v>1033</v>
      </c>
      <c r="E111" s="7" t="s">
        <v>1034</v>
      </c>
      <c r="F111" s="10">
        <v>1</v>
      </c>
      <c r="G111" s="14"/>
      <c r="H111" s="13">
        <f>ROUND((G111*F111),2)</f>
      </c>
      <c r="O111">
        <f>rekapitulace!H8</f>
      </c>
      <c r="P111">
        <f>O111/100*H111</f>
      </c>
    </row>
    <row r="112" spans="1:16" ht="12.75">
      <c r="A112" s="7">
        <v>86</v>
      </c>
      <c r="B112" s="7" t="s">
        <v>1151</v>
      </c>
      <c r="C112" s="7" t="s">
        <v>44</v>
      </c>
      <c r="D112" s="7" t="s">
        <v>1036</v>
      </c>
      <c r="E112" s="7" t="s">
        <v>1034</v>
      </c>
      <c r="F112" s="10">
        <v>1</v>
      </c>
      <c r="G112" s="14"/>
      <c r="H112" s="13">
        <f>ROUND((G112*F112),2)</f>
      </c>
      <c r="O112">
        <f>rekapitulace!H8</f>
      </c>
      <c r="P112">
        <f>O112/100*H112</f>
      </c>
    </row>
    <row r="113" spans="1:16" ht="12.75">
      <c r="A113" s="7">
        <v>87</v>
      </c>
      <c r="B113" s="7" t="s">
        <v>1152</v>
      </c>
      <c r="C113" s="7" t="s">
        <v>44</v>
      </c>
      <c r="D113" s="7" t="s">
        <v>1038</v>
      </c>
      <c r="E113" s="7" t="s">
        <v>1034</v>
      </c>
      <c r="F113" s="10">
        <v>1</v>
      </c>
      <c r="G113" s="14"/>
      <c r="H113" s="13">
        <f>ROUND((G113*F113),2)</f>
      </c>
      <c r="O113">
        <f>rekapitulace!H8</f>
      </c>
      <c r="P113">
        <f>O113/100*H113</f>
      </c>
    </row>
    <row r="114" spans="1:16" ht="12.75">
      <c r="A114" s="7">
        <v>88</v>
      </c>
      <c r="B114" s="7" t="s">
        <v>1153</v>
      </c>
      <c r="C114" s="7" t="s">
        <v>44</v>
      </c>
      <c r="D114" s="7" t="s">
        <v>1040</v>
      </c>
      <c r="E114" s="7" t="s">
        <v>1034</v>
      </c>
      <c r="F114" s="10">
        <v>1</v>
      </c>
      <c r="G114" s="14"/>
      <c r="H114" s="13">
        <f>ROUND((G114*F114),2)</f>
      </c>
      <c r="O114">
        <f>rekapitulace!H8</f>
      </c>
      <c r="P114">
        <f>O114/100*H114</f>
      </c>
    </row>
    <row r="115" spans="1:16" ht="12.75">
      <c r="A115" s="7">
        <v>89</v>
      </c>
      <c r="B115" s="7" t="s">
        <v>1154</v>
      </c>
      <c r="C115" s="7" t="s">
        <v>44</v>
      </c>
      <c r="D115" s="7" t="s">
        <v>1042</v>
      </c>
      <c r="E115" s="7" t="s">
        <v>1034</v>
      </c>
      <c r="F115" s="10">
        <v>1</v>
      </c>
      <c r="G115" s="14"/>
      <c r="H115" s="13">
        <f>ROUND((G115*F115),2)</f>
      </c>
      <c r="O115">
        <f>rekapitulace!H8</f>
      </c>
      <c r="P115">
        <f>O115/100*H115</f>
      </c>
    </row>
    <row r="116" spans="1:16" ht="12.75" customHeight="1">
      <c r="A116" s="16"/>
      <c r="B116" s="16"/>
      <c r="C116" s="16" t="s">
        <v>1147</v>
      </c>
      <c r="D116" s="16" t="s">
        <v>1025</v>
      </c>
      <c r="E116" s="16"/>
      <c r="F116" s="16"/>
      <c r="G116" s="16"/>
      <c r="H116" s="16">
        <f>SUM(H109:H115)</f>
      </c>
      <c r="P116">
        <f>ROUND(SUM(P109:P115),2)</f>
      </c>
    </row>
    <row r="118" spans="1:16" ht="12.75" customHeight="1">
      <c r="A118" s="16"/>
      <c r="B118" s="16"/>
      <c r="C118" s="16"/>
      <c r="D118" s="16" t="s">
        <v>67</v>
      </c>
      <c r="E118" s="16"/>
      <c r="F118" s="16"/>
      <c r="G118" s="16"/>
      <c r="H118" s="16">
        <f>+H53+H68+H74+H97+H106+H116</f>
      </c>
      <c r="P118">
        <f>+P53+P68+P74+P97+P106+P116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spans="1:16" ht="12.75">
      <c r="A14" s="7">
        <v>2</v>
      </c>
      <c r="B14" s="7" t="s">
        <v>48</v>
      </c>
      <c r="C14" s="7" t="s">
        <v>49</v>
      </c>
      <c r="D14" s="7" t="s">
        <v>50</v>
      </c>
      <c r="E14" s="7" t="s">
        <v>51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52</v>
      </c>
    </row>
    <row r="16" spans="1:16" ht="12.75">
      <c r="A16" s="7">
        <v>3</v>
      </c>
      <c r="B16" s="7" t="s">
        <v>48</v>
      </c>
      <c r="C16" s="7" t="s">
        <v>53</v>
      </c>
      <c r="D16" s="7" t="s">
        <v>54</v>
      </c>
      <c r="E16" s="7" t="s">
        <v>51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47</v>
      </c>
    </row>
    <row r="18" spans="1:16" ht="12.75">
      <c r="A18" s="7">
        <v>4</v>
      </c>
      <c r="B18" s="7" t="s">
        <v>55</v>
      </c>
      <c r="C18" s="7" t="s">
        <v>44</v>
      </c>
      <c r="D18" s="7" t="s">
        <v>56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spans="1:16" ht="12.75">
      <c r="A20" s="7">
        <v>5</v>
      </c>
      <c r="B20" s="7" t="s">
        <v>57</v>
      </c>
      <c r="C20" s="7" t="s">
        <v>44</v>
      </c>
      <c r="D20" s="7" t="s">
        <v>58</v>
      </c>
      <c r="E20" s="7" t="s">
        <v>46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47</v>
      </c>
    </row>
    <row r="22" spans="1:16" ht="12.75">
      <c r="A22" s="7">
        <v>6</v>
      </c>
      <c r="B22" s="7" t="s">
        <v>59</v>
      </c>
      <c r="C22" s="7" t="s">
        <v>44</v>
      </c>
      <c r="D22" s="7" t="s">
        <v>60</v>
      </c>
      <c r="E22" s="7" t="s">
        <v>46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47</v>
      </c>
    </row>
    <row r="24" spans="1:16" ht="12.75">
      <c r="A24" s="7">
        <v>7</v>
      </c>
      <c r="B24" s="7" t="s">
        <v>61</v>
      </c>
      <c r="C24" s="7" t="s">
        <v>44</v>
      </c>
      <c r="D24" s="7" t="s">
        <v>62</v>
      </c>
      <c r="E24" s="7" t="s">
        <v>51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47</v>
      </c>
    </row>
    <row r="26" spans="1:16" ht="12.75">
      <c r="A26" s="7">
        <v>8</v>
      </c>
      <c r="B26" s="7" t="s">
        <v>63</v>
      </c>
      <c r="C26" s="7" t="s">
        <v>44</v>
      </c>
      <c r="D26" s="7" t="s">
        <v>64</v>
      </c>
      <c r="E26" s="7" t="s">
        <v>51</v>
      </c>
      <c r="F26" s="10">
        <v>1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52</v>
      </c>
    </row>
    <row r="28" spans="1:16" ht="12.75">
      <c r="A28" s="7">
        <v>9</v>
      </c>
      <c r="B28" s="7" t="s">
        <v>65</v>
      </c>
      <c r="C28" s="7" t="s">
        <v>44</v>
      </c>
      <c r="D28" s="7" t="s">
        <v>66</v>
      </c>
      <c r="E28" s="7" t="s">
        <v>46</v>
      </c>
      <c r="F28" s="10">
        <v>1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47</v>
      </c>
    </row>
    <row r="30" spans="1:16" ht="12.75" customHeight="1">
      <c r="A30" s="16"/>
      <c r="B30" s="16"/>
      <c r="C30" s="16" t="s">
        <v>42</v>
      </c>
      <c r="D30" s="16" t="s">
        <v>41</v>
      </c>
      <c r="E30" s="16"/>
      <c r="F30" s="16"/>
      <c r="G30" s="16"/>
      <c r="H30" s="16">
        <f>SUM(H12:H29)</f>
      </c>
      <c r="P30">
        <f>ROUND(SUM(P12:P29),2)</f>
      </c>
    </row>
    <row r="32" spans="1:16" ht="12.75" customHeight="1">
      <c r="A32" s="16"/>
      <c r="B32" s="16"/>
      <c r="C32" s="16"/>
      <c r="D32" s="16" t="s">
        <v>67</v>
      </c>
      <c r="E32" s="16"/>
      <c r="F32" s="16"/>
      <c r="G32" s="16"/>
      <c r="H32" s="16">
        <f>+H30</f>
      </c>
      <c r="P32">
        <f>+P30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68</v>
      </c>
      <c r="D5" s="5" t="s">
        <v>69</v>
      </c>
      <c r="E5" s="5"/>
    </row>
    <row r="6" spans="1:5" ht="12.75" customHeight="1">
      <c r="A6" t="s">
        <v>17</v>
      </c>
      <c r="C6" s="5" t="s">
        <v>70</v>
      </c>
      <c r="D6" s="5" t="s">
        <v>69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71</v>
      </c>
      <c r="C12" s="7" t="s">
        <v>49</v>
      </c>
      <c r="D12" s="7" t="s">
        <v>72</v>
      </c>
      <c r="E12" s="7" t="s">
        <v>73</v>
      </c>
      <c r="F12" s="10">
        <v>526.756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74</v>
      </c>
    </row>
    <row r="14" spans="1:16" ht="12.75">
      <c r="A14" s="7">
        <v>2</v>
      </c>
      <c r="B14" s="7" t="s">
        <v>71</v>
      </c>
      <c r="C14" s="7" t="s">
        <v>53</v>
      </c>
      <c r="D14" s="7" t="s">
        <v>75</v>
      </c>
      <c r="E14" s="7" t="s">
        <v>73</v>
      </c>
      <c r="F14" s="10">
        <v>58.196</v>
      </c>
      <c r="G14" s="14"/>
      <c r="H14" s="13">
        <f>ROUND((G14*F14),2)</f>
      </c>
      <c r="O14">
        <f>rekapitulace!H8</f>
      </c>
      <c r="P14">
        <f>O14/100*H14</f>
      </c>
    </row>
    <row r="15" ht="306">
      <c r="D15" s="15" t="s">
        <v>76</v>
      </c>
    </row>
    <row r="16" spans="1:16" ht="12.75">
      <c r="A16" s="7">
        <v>3</v>
      </c>
      <c r="B16" s="7" t="s">
        <v>71</v>
      </c>
      <c r="C16" s="7" t="s">
        <v>77</v>
      </c>
      <c r="D16" s="7" t="s">
        <v>78</v>
      </c>
      <c r="E16" s="7" t="s">
        <v>73</v>
      </c>
      <c r="F16" s="10">
        <v>378.375</v>
      </c>
      <c r="G16" s="14"/>
      <c r="H16" s="13">
        <f>ROUND((G16*F16),2)</f>
      </c>
      <c r="O16">
        <f>rekapitulace!H8</f>
      </c>
      <c r="P16">
        <f>O16/100*H16</f>
      </c>
    </row>
    <row r="17" ht="216.75">
      <c r="D17" s="15" t="s">
        <v>79</v>
      </c>
    </row>
    <row r="18" spans="1:16" ht="12.75" customHeight="1">
      <c r="A18" s="16"/>
      <c r="B18" s="16"/>
      <c r="C18" s="16" t="s">
        <v>42</v>
      </c>
      <c r="D18" s="16" t="s">
        <v>41</v>
      </c>
      <c r="E18" s="16"/>
      <c r="F18" s="16"/>
      <c r="G18" s="16"/>
      <c r="H18" s="16">
        <f>SUM(H12:H17)</f>
      </c>
      <c r="P18">
        <f>ROUND(SUM(P12:P17),2)</f>
      </c>
    </row>
    <row r="20" spans="1:8" ht="12.75" customHeight="1">
      <c r="A20" s="9"/>
      <c r="B20" s="9"/>
      <c r="C20" s="9" t="s">
        <v>24</v>
      </c>
      <c r="D20" s="9" t="s">
        <v>80</v>
      </c>
      <c r="E20" s="9"/>
      <c r="F20" s="11"/>
      <c r="G20" s="9"/>
      <c r="H20" s="11"/>
    </row>
    <row r="21" spans="1:16" ht="12.75">
      <c r="A21" s="7">
        <v>4</v>
      </c>
      <c r="B21" s="7" t="s">
        <v>81</v>
      </c>
      <c r="C21" s="7" t="s">
        <v>44</v>
      </c>
      <c r="D21" s="7" t="s">
        <v>82</v>
      </c>
      <c r="E21" s="7" t="s">
        <v>83</v>
      </c>
      <c r="F21" s="10">
        <v>28.65</v>
      </c>
      <c r="G21" s="14"/>
      <c r="H21" s="13">
        <f>ROUND((G21*F21),2)</f>
      </c>
      <c r="O21">
        <f>rekapitulace!H8</f>
      </c>
      <c r="P21">
        <f>O21/100*H21</f>
      </c>
    </row>
    <row r="22" ht="76.5">
      <c r="D22" s="15" t="s">
        <v>84</v>
      </c>
    </row>
    <row r="23" spans="1:16" ht="12.75">
      <c r="A23" s="7">
        <v>5</v>
      </c>
      <c r="B23" s="7" t="s">
        <v>85</v>
      </c>
      <c r="C23" s="7" t="s">
        <v>44</v>
      </c>
      <c r="D23" s="7" t="s">
        <v>86</v>
      </c>
      <c r="E23" s="7" t="s">
        <v>83</v>
      </c>
      <c r="F23" s="10">
        <v>14.42</v>
      </c>
      <c r="G23" s="14"/>
      <c r="H23" s="13">
        <f>ROUND((G23*F23),2)</f>
      </c>
      <c r="O23">
        <f>rekapitulace!H8</f>
      </c>
      <c r="P23">
        <f>O23/100*H23</f>
      </c>
    </row>
    <row r="24" ht="229.5">
      <c r="D24" s="15" t="s">
        <v>87</v>
      </c>
    </row>
    <row r="25" spans="1:16" ht="12.75">
      <c r="A25" s="7">
        <v>6</v>
      </c>
      <c r="B25" s="7" t="s">
        <v>88</v>
      </c>
      <c r="C25" s="7" t="s">
        <v>44</v>
      </c>
      <c r="D25" s="7" t="s">
        <v>89</v>
      </c>
      <c r="E25" s="7" t="s">
        <v>83</v>
      </c>
      <c r="F25" s="10">
        <v>274.24</v>
      </c>
      <c r="G25" s="14"/>
      <c r="H25" s="13">
        <f>ROUND((G25*F25),2)</f>
      </c>
      <c r="O25">
        <f>rekapitulace!H8</f>
      </c>
      <c r="P25">
        <f>O25/100*H25</f>
      </c>
    </row>
    <row r="26" ht="306">
      <c r="D26" s="15" t="s">
        <v>90</v>
      </c>
    </row>
    <row r="27" spans="1:16" ht="12.75">
      <c r="A27" s="7">
        <v>7</v>
      </c>
      <c r="B27" s="7" t="s">
        <v>91</v>
      </c>
      <c r="C27" s="7" t="s">
        <v>44</v>
      </c>
      <c r="D27" s="7" t="s">
        <v>92</v>
      </c>
      <c r="E27" s="7" t="s">
        <v>93</v>
      </c>
      <c r="F27" s="10">
        <v>161.3</v>
      </c>
      <c r="G27" s="14"/>
      <c r="H27" s="13">
        <f>ROUND((G27*F27),2)</f>
      </c>
      <c r="O27">
        <f>rekapitulace!H8</f>
      </c>
      <c r="P27">
        <f>O27/100*H27</f>
      </c>
    </row>
    <row r="28" ht="242.25">
      <c r="D28" s="15" t="s">
        <v>94</v>
      </c>
    </row>
    <row r="29" spans="1:16" ht="12.75">
      <c r="A29" s="7">
        <v>8</v>
      </c>
      <c r="B29" s="7" t="s">
        <v>95</v>
      </c>
      <c r="C29" s="7" t="s">
        <v>44</v>
      </c>
      <c r="D29" s="7" t="s">
        <v>96</v>
      </c>
      <c r="E29" s="7" t="s">
        <v>93</v>
      </c>
      <c r="F29" s="10">
        <v>200.2</v>
      </c>
      <c r="G29" s="14"/>
      <c r="H29" s="13">
        <f>ROUND((G29*F29),2)</f>
      </c>
      <c r="O29">
        <f>rekapitulace!H8</f>
      </c>
      <c r="P29">
        <f>O29/100*H29</f>
      </c>
    </row>
    <row r="30" ht="242.25">
      <c r="D30" s="15" t="s">
        <v>97</v>
      </c>
    </row>
    <row r="31" spans="1:16" ht="12.75">
      <c r="A31" s="7">
        <v>9</v>
      </c>
      <c r="B31" s="7" t="s">
        <v>98</v>
      </c>
      <c r="C31" s="7" t="s">
        <v>44</v>
      </c>
      <c r="D31" s="7" t="s">
        <v>99</v>
      </c>
      <c r="E31" s="7" t="s">
        <v>83</v>
      </c>
      <c r="F31" s="10">
        <v>122.7</v>
      </c>
      <c r="G31" s="14"/>
      <c r="H31" s="13">
        <f>ROUND((G31*F31),2)</f>
      </c>
      <c r="O31">
        <f>rekapitulace!H8</f>
      </c>
      <c r="P31">
        <f>O31/100*H31</f>
      </c>
    </row>
    <row r="32" ht="63.75">
      <c r="D32" s="15" t="s">
        <v>100</v>
      </c>
    </row>
    <row r="33" spans="1:16" ht="12.75">
      <c r="A33" s="7">
        <v>10</v>
      </c>
      <c r="B33" s="7" t="s">
        <v>101</v>
      </c>
      <c r="C33" s="7" t="s">
        <v>44</v>
      </c>
      <c r="D33" s="7" t="s">
        <v>102</v>
      </c>
      <c r="E33" s="7" t="s">
        <v>103</v>
      </c>
      <c r="F33" s="10">
        <v>31.5</v>
      </c>
      <c r="G33" s="14"/>
      <c r="H33" s="13">
        <f>ROUND((G33*F33),2)</f>
      </c>
      <c r="O33">
        <f>rekapitulace!H8</f>
      </c>
      <c r="P33">
        <f>O33/100*H33</f>
      </c>
    </row>
    <row r="34" ht="89.25">
      <c r="D34" s="15" t="s">
        <v>104</v>
      </c>
    </row>
    <row r="35" spans="1:16" ht="12.75" customHeight="1">
      <c r="A35" s="16"/>
      <c r="B35" s="16"/>
      <c r="C35" s="16" t="s">
        <v>24</v>
      </c>
      <c r="D35" s="16" t="s">
        <v>80</v>
      </c>
      <c r="E35" s="16"/>
      <c r="F35" s="16"/>
      <c r="G35" s="16"/>
      <c r="H35" s="16">
        <f>SUM(H21:H34)</f>
      </c>
      <c r="P35">
        <f>ROUND(SUM(P21:P34),2)</f>
      </c>
    </row>
    <row r="37" spans="1:8" ht="12.75" customHeight="1">
      <c r="A37" s="9"/>
      <c r="B37" s="9"/>
      <c r="C37" s="9" t="s">
        <v>37</v>
      </c>
      <c r="D37" s="9" t="s">
        <v>105</v>
      </c>
      <c r="E37" s="9"/>
      <c r="F37" s="11"/>
      <c r="G37" s="9"/>
      <c r="H37" s="11"/>
    </row>
    <row r="38" spans="1:16" ht="12.75">
      <c r="A38" s="7">
        <v>11</v>
      </c>
      <c r="B38" s="7" t="s">
        <v>106</v>
      </c>
      <c r="C38" s="7" t="s">
        <v>44</v>
      </c>
      <c r="D38" s="7" t="s">
        <v>107</v>
      </c>
      <c r="E38" s="7" t="s">
        <v>83</v>
      </c>
      <c r="F38" s="10">
        <v>9.45</v>
      </c>
      <c r="G38" s="14"/>
      <c r="H38" s="13">
        <f>ROUND((G38*F38),2)</f>
      </c>
      <c r="O38">
        <f>rekapitulace!H8</f>
      </c>
      <c r="P38">
        <f>O38/100*H38</f>
      </c>
    </row>
    <row r="39" ht="114.75">
      <c r="D39" s="15" t="s">
        <v>108</v>
      </c>
    </row>
    <row r="40" spans="1:16" ht="12.75">
      <c r="A40" s="7">
        <v>12</v>
      </c>
      <c r="B40" s="7" t="s">
        <v>109</v>
      </c>
      <c r="C40" s="7" t="s">
        <v>44</v>
      </c>
      <c r="D40" s="7" t="s">
        <v>110</v>
      </c>
      <c r="E40" s="7" t="s">
        <v>103</v>
      </c>
      <c r="F40" s="10">
        <v>31.5</v>
      </c>
      <c r="G40" s="14"/>
      <c r="H40" s="13">
        <f>ROUND((G40*F40),2)</f>
      </c>
      <c r="O40">
        <f>rekapitulace!H8</f>
      </c>
      <c r="P40">
        <f>O40/100*H40</f>
      </c>
    </row>
    <row r="41" ht="89.25">
      <c r="D41" s="15" t="s">
        <v>104</v>
      </c>
    </row>
    <row r="42" spans="1:16" ht="12.75">
      <c r="A42" s="7">
        <v>13</v>
      </c>
      <c r="B42" s="7" t="s">
        <v>111</v>
      </c>
      <c r="C42" s="7" t="s">
        <v>44</v>
      </c>
      <c r="D42" s="7" t="s">
        <v>112</v>
      </c>
      <c r="E42" s="7" t="s">
        <v>103</v>
      </c>
      <c r="F42" s="10">
        <v>31.5</v>
      </c>
      <c r="G42" s="14"/>
      <c r="H42" s="13">
        <f>ROUND((G42*F42),2)</f>
      </c>
      <c r="O42">
        <f>rekapitulace!H8</f>
      </c>
      <c r="P42">
        <f>O42/100*H42</f>
      </c>
    </row>
    <row r="43" ht="89.25">
      <c r="D43" s="15" t="s">
        <v>104</v>
      </c>
    </row>
    <row r="44" spans="1:16" ht="12.75">
      <c r="A44" s="7">
        <v>14</v>
      </c>
      <c r="B44" s="7" t="s">
        <v>113</v>
      </c>
      <c r="C44" s="7" t="s">
        <v>44</v>
      </c>
      <c r="D44" s="7" t="s">
        <v>114</v>
      </c>
      <c r="E44" s="7" t="s">
        <v>103</v>
      </c>
      <c r="F44" s="10">
        <v>31.5</v>
      </c>
      <c r="G44" s="14"/>
      <c r="H44" s="13">
        <f>ROUND((G44*F44),2)</f>
      </c>
      <c r="O44">
        <f>rekapitulace!H8</f>
      </c>
      <c r="P44">
        <f>O44/100*H44</f>
      </c>
    </row>
    <row r="45" ht="89.25">
      <c r="D45" s="15" t="s">
        <v>104</v>
      </c>
    </row>
    <row r="46" spans="1:16" ht="12.75">
      <c r="A46" s="7">
        <v>15</v>
      </c>
      <c r="B46" s="7" t="s">
        <v>115</v>
      </c>
      <c r="C46" s="7" t="s">
        <v>44</v>
      </c>
      <c r="D46" s="7" t="s">
        <v>116</v>
      </c>
      <c r="E46" s="7" t="s">
        <v>103</v>
      </c>
      <c r="F46" s="10">
        <v>31.5</v>
      </c>
      <c r="G46" s="14"/>
      <c r="H46" s="13">
        <f>ROUND((G46*F46),2)</f>
      </c>
      <c r="O46">
        <f>rekapitulace!H8</f>
      </c>
      <c r="P46">
        <f>O46/100*H46</f>
      </c>
    </row>
    <row r="47" ht="89.25">
      <c r="D47" s="15" t="s">
        <v>104</v>
      </c>
    </row>
    <row r="48" spans="1:16" ht="12.75" customHeight="1">
      <c r="A48" s="16"/>
      <c r="B48" s="16"/>
      <c r="C48" s="16" t="s">
        <v>37</v>
      </c>
      <c r="D48" s="16" t="s">
        <v>105</v>
      </c>
      <c r="E48" s="16"/>
      <c r="F48" s="16"/>
      <c r="G48" s="16"/>
      <c r="H48" s="16">
        <f>SUM(H38:H47)</f>
      </c>
      <c r="P48">
        <f>ROUND(SUM(P38:P47),2)</f>
      </c>
    </row>
    <row r="50" spans="1:8" ht="12.75" customHeight="1">
      <c r="A50" s="9"/>
      <c r="B50" s="9"/>
      <c r="C50" s="9" t="s">
        <v>118</v>
      </c>
      <c r="D50" s="9" t="s">
        <v>117</v>
      </c>
      <c r="E50" s="9"/>
      <c r="F50" s="11"/>
      <c r="G50" s="9"/>
      <c r="H50" s="11"/>
    </row>
    <row r="51" spans="1:16" ht="12.75">
      <c r="A51" s="7">
        <v>16</v>
      </c>
      <c r="B51" s="7" t="s">
        <v>119</v>
      </c>
      <c r="C51" s="7" t="s">
        <v>44</v>
      </c>
      <c r="D51" s="7" t="s">
        <v>120</v>
      </c>
      <c r="E51" s="7" t="s">
        <v>51</v>
      </c>
      <c r="F51" s="10">
        <v>4</v>
      </c>
      <c r="G51" s="14"/>
      <c r="H51" s="13">
        <f>ROUND((G51*F51),2)</f>
      </c>
      <c r="O51">
        <f>rekapitulace!H8</f>
      </c>
      <c r="P51">
        <f>O51/100*H51</f>
      </c>
    </row>
    <row r="52" ht="25.5">
      <c r="D52" s="15" t="s">
        <v>121</v>
      </c>
    </row>
    <row r="53" spans="1:16" ht="12.75">
      <c r="A53" s="7">
        <v>17</v>
      </c>
      <c r="B53" s="7" t="s">
        <v>122</v>
      </c>
      <c r="C53" s="7" t="s">
        <v>44</v>
      </c>
      <c r="D53" s="7" t="s">
        <v>123</v>
      </c>
      <c r="E53" s="7" t="s">
        <v>51</v>
      </c>
      <c r="F53" s="10">
        <v>1</v>
      </c>
      <c r="G53" s="14"/>
      <c r="H53" s="13">
        <f>ROUND((G53*F53),2)</f>
      </c>
      <c r="O53">
        <f>rekapitulace!H8</f>
      </c>
      <c r="P53">
        <f>O53/100*H53</f>
      </c>
    </row>
    <row r="54" ht="25.5">
      <c r="D54" s="15" t="s">
        <v>52</v>
      </c>
    </row>
    <row r="55" spans="1:16" ht="12.75">
      <c r="A55" s="7">
        <v>18</v>
      </c>
      <c r="B55" s="7" t="s">
        <v>124</v>
      </c>
      <c r="C55" s="7" t="s">
        <v>44</v>
      </c>
      <c r="D55" s="7" t="s">
        <v>125</v>
      </c>
      <c r="E55" s="7" t="s">
        <v>93</v>
      </c>
      <c r="F55" s="10">
        <v>130.9</v>
      </c>
      <c r="G55" s="14"/>
      <c r="H55" s="13">
        <f>ROUND((G55*F55),2)</f>
      </c>
      <c r="O55">
        <f>rekapitulace!H8</f>
      </c>
      <c r="P55">
        <f>O55/100*H55</f>
      </c>
    </row>
    <row r="56" ht="306">
      <c r="D56" s="15" t="s">
        <v>126</v>
      </c>
    </row>
    <row r="57" spans="1:16" ht="12.75" customHeight="1">
      <c r="A57" s="16"/>
      <c r="B57" s="16"/>
      <c r="C57" s="16" t="s">
        <v>118</v>
      </c>
      <c r="D57" s="16" t="s">
        <v>117</v>
      </c>
      <c r="E57" s="16"/>
      <c r="F57" s="16"/>
      <c r="G57" s="16"/>
      <c r="H57" s="16">
        <f>SUM(H51:H56)</f>
      </c>
      <c r="P57">
        <f>ROUND(SUM(P51:P56),2)</f>
      </c>
    </row>
    <row r="59" spans="1:16" ht="12.75" customHeight="1">
      <c r="A59" s="16"/>
      <c r="B59" s="16"/>
      <c r="C59" s="16"/>
      <c r="D59" s="16" t="s">
        <v>67</v>
      </c>
      <c r="E59" s="16"/>
      <c r="F59" s="16"/>
      <c r="G59" s="16"/>
      <c r="H59" s="16">
        <f>+H18+H35+H48+H57</f>
      </c>
      <c r="P59">
        <f>+P18+P35+P48+P57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127</v>
      </c>
      <c r="D5" s="5" t="s">
        <v>128</v>
      </c>
      <c r="E5" s="5"/>
    </row>
    <row r="6" spans="1:5" ht="12.75" customHeight="1">
      <c r="A6" t="s">
        <v>17</v>
      </c>
      <c r="C6" s="5" t="s">
        <v>129</v>
      </c>
      <c r="D6" s="5" t="s">
        <v>130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24</v>
      </c>
      <c r="D11" s="9" t="s">
        <v>80</v>
      </c>
      <c r="E11" s="9"/>
      <c r="F11" s="11"/>
      <c r="G11" s="9"/>
      <c r="H11" s="11"/>
    </row>
    <row r="12" spans="1:16" ht="12.75">
      <c r="A12" s="7">
        <v>1</v>
      </c>
      <c r="B12" s="7" t="s">
        <v>131</v>
      </c>
      <c r="C12" s="7" t="s">
        <v>44</v>
      </c>
      <c r="D12" s="7" t="s">
        <v>132</v>
      </c>
      <c r="E12" s="7" t="s">
        <v>93</v>
      </c>
      <c r="F12" s="10">
        <v>127</v>
      </c>
      <c r="G12" s="14"/>
      <c r="H12" s="13">
        <f>ROUND((G12*F12),2)</f>
      </c>
      <c r="O12">
        <f>rekapitulace!H8</f>
      </c>
      <c r="P12">
        <f>O12/100*H12</f>
      </c>
    </row>
    <row r="13" ht="102">
      <c r="D13" s="15" t="s">
        <v>133</v>
      </c>
    </row>
    <row r="14" spans="1:16" ht="12.75">
      <c r="A14" s="7">
        <v>2</v>
      </c>
      <c r="B14" s="7" t="s">
        <v>134</v>
      </c>
      <c r="C14" s="7" t="s">
        <v>44</v>
      </c>
      <c r="D14" s="7" t="s">
        <v>135</v>
      </c>
      <c r="E14" s="7" t="s">
        <v>83</v>
      </c>
      <c r="F14" s="10">
        <v>11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136</v>
      </c>
    </row>
    <row r="16" spans="1:16" ht="12.75">
      <c r="A16" s="7">
        <v>3</v>
      </c>
      <c r="B16" s="7" t="s">
        <v>137</v>
      </c>
      <c r="C16" s="7" t="s">
        <v>44</v>
      </c>
      <c r="D16" s="7" t="s">
        <v>138</v>
      </c>
      <c r="E16" s="7" t="s">
        <v>83</v>
      </c>
      <c r="F16" s="10">
        <v>20</v>
      </c>
      <c r="G16" s="14"/>
      <c r="H16" s="13">
        <f>ROUND((G16*F16),2)</f>
      </c>
      <c r="O16">
        <f>rekapitulace!H8</f>
      </c>
      <c r="P16">
        <f>O16/100*H16</f>
      </c>
    </row>
    <row r="17" ht="51">
      <c r="D17" s="15" t="s">
        <v>139</v>
      </c>
    </row>
    <row r="18" spans="1:16" ht="12.75">
      <c r="A18" s="7">
        <v>4</v>
      </c>
      <c r="B18" s="7" t="s">
        <v>101</v>
      </c>
      <c r="C18" s="7" t="s">
        <v>44</v>
      </c>
      <c r="D18" s="7" t="s">
        <v>102</v>
      </c>
      <c r="E18" s="7" t="s">
        <v>103</v>
      </c>
      <c r="F18" s="10">
        <v>433</v>
      </c>
      <c r="G18" s="14"/>
      <c r="H18" s="13">
        <f>ROUND((G18*F18),2)</f>
      </c>
      <c r="O18">
        <f>rekapitulace!H8</f>
      </c>
      <c r="P18">
        <f>O18/100*H18</f>
      </c>
    </row>
    <row r="19" ht="369.75">
      <c r="D19" s="15" t="s">
        <v>140</v>
      </c>
    </row>
    <row r="20" spans="1:16" ht="12.75">
      <c r="A20" s="7">
        <v>5</v>
      </c>
      <c r="B20" s="7" t="s">
        <v>141</v>
      </c>
      <c r="C20" s="7" t="s">
        <v>44</v>
      </c>
      <c r="D20" s="7" t="s">
        <v>142</v>
      </c>
      <c r="E20" s="7" t="s">
        <v>83</v>
      </c>
      <c r="F20" s="10">
        <v>11</v>
      </c>
      <c r="G20" s="14"/>
      <c r="H20" s="13">
        <f>ROUND((G20*F20),2)</f>
      </c>
      <c r="O20">
        <f>rekapitulace!H8</f>
      </c>
      <c r="P20">
        <f>O20/100*H20</f>
      </c>
    </row>
    <row r="21" ht="38.25">
      <c r="D21" s="15" t="s">
        <v>143</v>
      </c>
    </row>
    <row r="22" spans="1:16" ht="12.75">
      <c r="A22" s="7">
        <v>6</v>
      </c>
      <c r="B22" s="7" t="s">
        <v>144</v>
      </c>
      <c r="C22" s="7" t="s">
        <v>44</v>
      </c>
      <c r="D22" s="7" t="s">
        <v>145</v>
      </c>
      <c r="E22" s="7" t="s">
        <v>103</v>
      </c>
      <c r="F22" s="10">
        <v>55</v>
      </c>
      <c r="G22" s="14"/>
      <c r="H22" s="13">
        <f>ROUND((G22*F22),2)</f>
      </c>
      <c r="O22">
        <f>rekapitulace!H8</f>
      </c>
      <c r="P22">
        <f>O22/100*H22</f>
      </c>
    </row>
    <row r="23" ht="63.75">
      <c r="D23" s="15" t="s">
        <v>146</v>
      </c>
    </row>
    <row r="24" spans="1:16" ht="12.75">
      <c r="A24" s="7">
        <v>7</v>
      </c>
      <c r="B24" s="7" t="s">
        <v>147</v>
      </c>
      <c r="C24" s="7" t="s">
        <v>44</v>
      </c>
      <c r="D24" s="7" t="s">
        <v>148</v>
      </c>
      <c r="E24" s="7" t="s">
        <v>103</v>
      </c>
      <c r="F24" s="10">
        <v>55</v>
      </c>
      <c r="G24" s="14"/>
      <c r="H24" s="13">
        <f>ROUND((G24*F24),2)</f>
      </c>
      <c r="O24">
        <f>rekapitulace!H8</f>
      </c>
      <c r="P24">
        <f>O24/100*H24</f>
      </c>
    </row>
    <row r="25" ht="63.75">
      <c r="D25" s="15" t="s">
        <v>149</v>
      </c>
    </row>
    <row r="26" spans="1:16" ht="12.75" customHeight="1">
      <c r="A26" s="16"/>
      <c r="B26" s="16"/>
      <c r="C26" s="16" t="s">
        <v>24</v>
      </c>
      <c r="D26" s="16" t="s">
        <v>80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37</v>
      </c>
      <c r="D28" s="9" t="s">
        <v>105</v>
      </c>
      <c r="E28" s="9"/>
      <c r="F28" s="11"/>
      <c r="G28" s="9"/>
      <c r="H28" s="11"/>
    </row>
    <row r="29" spans="1:16" ht="12.75">
      <c r="A29" s="7">
        <v>8</v>
      </c>
      <c r="B29" s="7" t="s">
        <v>150</v>
      </c>
      <c r="C29" s="7" t="s">
        <v>44</v>
      </c>
      <c r="D29" s="7" t="s">
        <v>151</v>
      </c>
      <c r="E29" s="7" t="s">
        <v>103</v>
      </c>
      <c r="F29" s="10">
        <v>23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152</v>
      </c>
    </row>
    <row r="31" spans="1:16" ht="12.75">
      <c r="A31" s="7">
        <v>9</v>
      </c>
      <c r="B31" s="7" t="s">
        <v>153</v>
      </c>
      <c r="C31" s="7" t="s">
        <v>44</v>
      </c>
      <c r="D31" s="7" t="s">
        <v>154</v>
      </c>
      <c r="E31" s="7" t="s">
        <v>103</v>
      </c>
      <c r="F31" s="10">
        <v>75</v>
      </c>
      <c r="G31" s="14"/>
      <c r="H31" s="13">
        <f>ROUND((G31*F31),2)</f>
      </c>
      <c r="O31">
        <f>rekapitulace!H8</f>
      </c>
      <c r="P31">
        <f>O31/100*H31</f>
      </c>
    </row>
    <row r="32" ht="63.75">
      <c r="D32" s="15" t="s">
        <v>155</v>
      </c>
    </row>
    <row r="33" spans="1:16" ht="12.75">
      <c r="A33" s="7">
        <v>10</v>
      </c>
      <c r="B33" s="7" t="s">
        <v>106</v>
      </c>
      <c r="C33" s="7" t="s">
        <v>44</v>
      </c>
      <c r="D33" s="7" t="s">
        <v>107</v>
      </c>
      <c r="E33" s="7" t="s">
        <v>83</v>
      </c>
      <c r="F33" s="10">
        <v>97.79</v>
      </c>
      <c r="G33" s="14"/>
      <c r="H33" s="13">
        <f>ROUND((G33*F33),2)</f>
      </c>
      <c r="O33">
        <f>rekapitulace!H8</f>
      </c>
      <c r="P33">
        <f>O33/100*H33</f>
      </c>
    </row>
    <row r="34" ht="408">
      <c r="D34" s="15" t="s">
        <v>156</v>
      </c>
    </row>
    <row r="35" spans="1:16" ht="12.75">
      <c r="A35" s="7">
        <v>11</v>
      </c>
      <c r="B35" s="7" t="s">
        <v>157</v>
      </c>
      <c r="C35" s="7" t="s">
        <v>44</v>
      </c>
      <c r="D35" s="7" t="s">
        <v>158</v>
      </c>
      <c r="E35" s="7" t="s">
        <v>103</v>
      </c>
      <c r="F35" s="10">
        <v>77</v>
      </c>
      <c r="G35" s="14"/>
      <c r="H35" s="13">
        <f>ROUND((G35*F35),2)</f>
      </c>
      <c r="O35">
        <f>rekapitulace!H8</f>
      </c>
      <c r="P35">
        <f>O35/100*H35</f>
      </c>
    </row>
    <row r="36" ht="51">
      <c r="D36" s="15" t="s">
        <v>159</v>
      </c>
    </row>
    <row r="37" spans="1:16" ht="12.75">
      <c r="A37" s="7">
        <v>12</v>
      </c>
      <c r="B37" s="7" t="s">
        <v>109</v>
      </c>
      <c r="C37" s="7" t="s">
        <v>44</v>
      </c>
      <c r="D37" s="7" t="s">
        <v>110</v>
      </c>
      <c r="E37" s="7" t="s">
        <v>103</v>
      </c>
      <c r="F37" s="10">
        <v>45</v>
      </c>
      <c r="G37" s="14"/>
      <c r="H37" s="13">
        <f>ROUND((G37*F37),2)</f>
      </c>
      <c r="O37">
        <f>rekapitulace!H8</f>
      </c>
      <c r="P37">
        <f>O37/100*H37</f>
      </c>
    </row>
    <row r="38" ht="89.25">
      <c r="D38" s="15" t="s">
        <v>160</v>
      </c>
    </row>
    <row r="39" spans="1:16" ht="12.75">
      <c r="A39" s="7">
        <v>13</v>
      </c>
      <c r="B39" s="7" t="s">
        <v>111</v>
      </c>
      <c r="C39" s="7" t="s">
        <v>44</v>
      </c>
      <c r="D39" s="7" t="s">
        <v>112</v>
      </c>
      <c r="E39" s="7" t="s">
        <v>103</v>
      </c>
      <c r="F39" s="10">
        <v>192</v>
      </c>
      <c r="G39" s="14"/>
      <c r="H39" s="13">
        <f>ROUND((G39*F39),2)</f>
      </c>
      <c r="O39">
        <f>rekapitulace!H8</f>
      </c>
      <c r="P39">
        <f>O39/100*H39</f>
      </c>
    </row>
    <row r="40" ht="191.25">
      <c r="D40" s="15" t="s">
        <v>161</v>
      </c>
    </row>
    <row r="41" spans="1:16" ht="12.75">
      <c r="A41" s="7">
        <v>14</v>
      </c>
      <c r="B41" s="7" t="s">
        <v>113</v>
      </c>
      <c r="C41" s="7" t="s">
        <v>44</v>
      </c>
      <c r="D41" s="7" t="s">
        <v>114</v>
      </c>
      <c r="E41" s="7" t="s">
        <v>103</v>
      </c>
      <c r="F41" s="10">
        <v>70</v>
      </c>
      <c r="G41" s="14"/>
      <c r="H41" s="13">
        <f>ROUND((G41*F41),2)</f>
      </c>
      <c r="O41">
        <f>rekapitulace!H8</f>
      </c>
      <c r="P41">
        <f>O41/100*H41</f>
      </c>
    </row>
    <row r="42" ht="89.25">
      <c r="D42" s="15" t="s">
        <v>162</v>
      </c>
    </row>
    <row r="43" spans="1:16" ht="12.75">
      <c r="A43" s="7">
        <v>15</v>
      </c>
      <c r="B43" s="7" t="s">
        <v>163</v>
      </c>
      <c r="C43" s="7" t="s">
        <v>44</v>
      </c>
      <c r="D43" s="7" t="s">
        <v>164</v>
      </c>
      <c r="E43" s="7" t="s">
        <v>103</v>
      </c>
      <c r="F43" s="10">
        <v>73</v>
      </c>
      <c r="G43" s="14"/>
      <c r="H43" s="13">
        <f>ROUND((G43*F43),2)</f>
      </c>
      <c r="O43">
        <f>rekapitulace!H8</f>
      </c>
      <c r="P43">
        <f>O43/100*H43</f>
      </c>
    </row>
    <row r="44" ht="51">
      <c r="D44" s="15" t="s">
        <v>165</v>
      </c>
    </row>
    <row r="45" spans="1:16" ht="12.75">
      <c r="A45" s="7">
        <v>16</v>
      </c>
      <c r="B45" s="7" t="s">
        <v>115</v>
      </c>
      <c r="C45" s="7" t="s">
        <v>44</v>
      </c>
      <c r="D45" s="7" t="s">
        <v>116</v>
      </c>
      <c r="E45" s="7" t="s">
        <v>103</v>
      </c>
      <c r="F45" s="10">
        <v>45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160</v>
      </c>
    </row>
    <row r="47" spans="1:16" ht="12.75">
      <c r="A47" s="7">
        <v>17</v>
      </c>
      <c r="B47" s="7" t="s">
        <v>166</v>
      </c>
      <c r="C47" s="7" t="s">
        <v>44</v>
      </c>
      <c r="D47" s="7" t="s">
        <v>167</v>
      </c>
      <c r="E47" s="7" t="s">
        <v>103</v>
      </c>
      <c r="F47" s="10">
        <v>73</v>
      </c>
      <c r="G47" s="14"/>
      <c r="H47" s="13">
        <f>ROUND((G47*F47),2)</f>
      </c>
      <c r="O47">
        <f>rekapitulace!H8</f>
      </c>
      <c r="P47">
        <f>O47/100*H47</f>
      </c>
    </row>
    <row r="48" ht="63.75">
      <c r="D48" s="15" t="s">
        <v>168</v>
      </c>
    </row>
    <row r="49" spans="1:16" ht="12.75">
      <c r="A49" s="7">
        <v>18</v>
      </c>
      <c r="B49" s="7" t="s">
        <v>169</v>
      </c>
      <c r="C49" s="7" t="s">
        <v>44</v>
      </c>
      <c r="D49" s="7" t="s">
        <v>170</v>
      </c>
      <c r="E49" s="7" t="s">
        <v>103</v>
      </c>
      <c r="F49" s="10">
        <v>241</v>
      </c>
      <c r="G49" s="14"/>
      <c r="H49" s="13">
        <f>ROUND((G49*F49),2)</f>
      </c>
      <c r="O49">
        <f>rekapitulace!H8</f>
      </c>
      <c r="P49">
        <f>O49/100*H49</f>
      </c>
    </row>
    <row r="50" ht="229.5">
      <c r="D50" s="15" t="s">
        <v>171</v>
      </c>
    </row>
    <row r="51" spans="1:16" ht="12.75">
      <c r="A51" s="7">
        <v>19</v>
      </c>
      <c r="B51" s="7" t="s">
        <v>172</v>
      </c>
      <c r="C51" s="7" t="s">
        <v>49</v>
      </c>
      <c r="D51" s="7" t="s">
        <v>173</v>
      </c>
      <c r="E51" s="7" t="s">
        <v>103</v>
      </c>
      <c r="F51" s="10">
        <v>9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174</v>
      </c>
    </row>
    <row r="53" spans="1:16" ht="12.75">
      <c r="A53" s="7">
        <v>20</v>
      </c>
      <c r="B53" s="7" t="s">
        <v>172</v>
      </c>
      <c r="C53" s="7" t="s">
        <v>53</v>
      </c>
      <c r="D53" s="7" t="s">
        <v>175</v>
      </c>
      <c r="E53" s="7" t="s">
        <v>103</v>
      </c>
      <c r="F53" s="10">
        <v>6</v>
      </c>
      <c r="G53" s="14"/>
      <c r="H53" s="13">
        <f>ROUND((G53*F53),2)</f>
      </c>
      <c r="O53">
        <f>rekapitulace!H8</f>
      </c>
      <c r="P53">
        <f>O53/100*H53</f>
      </c>
    </row>
    <row r="54" ht="127.5">
      <c r="D54" s="15" t="s">
        <v>176</v>
      </c>
    </row>
    <row r="55" spans="1:16" ht="12.75">
      <c r="A55" s="7">
        <v>21</v>
      </c>
      <c r="B55" s="7" t="s">
        <v>177</v>
      </c>
      <c r="C55" s="7" t="s">
        <v>44</v>
      </c>
      <c r="D55" s="7" t="s">
        <v>178</v>
      </c>
      <c r="E55" s="7" t="s">
        <v>103</v>
      </c>
      <c r="F55" s="10">
        <v>11</v>
      </c>
      <c r="G55" s="14"/>
      <c r="H55" s="13">
        <f>ROUND((G55*F55),2)</f>
      </c>
      <c r="O55">
        <f>rekapitulace!H8</f>
      </c>
      <c r="P55">
        <f>O55/100*H55</f>
      </c>
    </row>
    <row r="56" ht="216.75">
      <c r="D56" s="15" t="s">
        <v>179</v>
      </c>
    </row>
    <row r="57" spans="1:16" ht="12.75">
      <c r="A57" s="7">
        <v>22</v>
      </c>
      <c r="B57" s="7" t="s">
        <v>180</v>
      </c>
      <c r="C57" s="7" t="s">
        <v>49</v>
      </c>
      <c r="D57" s="7" t="s">
        <v>181</v>
      </c>
      <c r="E57" s="7" t="s">
        <v>103</v>
      </c>
      <c r="F57" s="10">
        <v>16</v>
      </c>
      <c r="G57" s="14"/>
      <c r="H57" s="13">
        <f>ROUND((G57*F57),2)</f>
      </c>
      <c r="O57">
        <f>rekapitulace!H8</f>
      </c>
      <c r="P57">
        <f>O57/100*H57</f>
      </c>
    </row>
    <row r="58" ht="165.75">
      <c r="D58" s="15" t="s">
        <v>182</v>
      </c>
    </row>
    <row r="59" spans="1:16" ht="12.75">
      <c r="A59" s="7">
        <v>23</v>
      </c>
      <c r="B59" s="7" t="s">
        <v>180</v>
      </c>
      <c r="C59" s="7" t="s">
        <v>53</v>
      </c>
      <c r="D59" s="7" t="s">
        <v>183</v>
      </c>
      <c r="E59" s="7" t="s">
        <v>103</v>
      </c>
      <c r="F59" s="10">
        <v>10</v>
      </c>
      <c r="G59" s="14"/>
      <c r="H59" s="13">
        <f>ROUND((G59*F59),2)</f>
      </c>
      <c r="O59">
        <f>rekapitulace!H8</f>
      </c>
      <c r="P59">
        <f>O59/100*H59</f>
      </c>
    </row>
    <row r="60" ht="191.25">
      <c r="D60" s="15" t="s">
        <v>184</v>
      </c>
    </row>
    <row r="61" spans="1:16" ht="12.75" customHeight="1">
      <c r="A61" s="16"/>
      <c r="B61" s="16"/>
      <c r="C61" s="16" t="s">
        <v>37</v>
      </c>
      <c r="D61" s="16" t="s">
        <v>105</v>
      </c>
      <c r="E61" s="16"/>
      <c r="F61" s="16"/>
      <c r="G61" s="16"/>
      <c r="H61" s="16">
        <f>SUM(H29:H60)</f>
      </c>
      <c r="P61">
        <f>ROUND(SUM(P29:P60),2)</f>
      </c>
    </row>
    <row r="63" spans="1:8" ht="12.75" customHeight="1">
      <c r="A63" s="9"/>
      <c r="B63" s="9"/>
      <c r="C63" s="9" t="s">
        <v>40</v>
      </c>
      <c r="D63" s="9" t="s">
        <v>185</v>
      </c>
      <c r="E63" s="9"/>
      <c r="F63" s="11"/>
      <c r="G63" s="9"/>
      <c r="H63" s="11"/>
    </row>
    <row r="64" spans="1:16" ht="12.75">
      <c r="A64" s="7">
        <v>24</v>
      </c>
      <c r="B64" s="7" t="s">
        <v>186</v>
      </c>
      <c r="C64" s="7" t="s">
        <v>44</v>
      </c>
      <c r="D64" s="7" t="s">
        <v>187</v>
      </c>
      <c r="E64" s="7" t="s">
        <v>51</v>
      </c>
      <c r="F64" s="10">
        <v>1</v>
      </c>
      <c r="G64" s="14"/>
      <c r="H64" s="13">
        <f>ROUND((G64*F64),2)</f>
      </c>
      <c r="O64">
        <f>rekapitulace!H8</f>
      </c>
      <c r="P64">
        <f>O64/100*H64</f>
      </c>
    </row>
    <row r="65" ht="25.5">
      <c r="D65" s="15" t="s">
        <v>52</v>
      </c>
    </row>
    <row r="66" spans="1:16" ht="12.75">
      <c r="A66" s="7">
        <v>25</v>
      </c>
      <c r="B66" s="7" t="s">
        <v>188</v>
      </c>
      <c r="C66" s="7" t="s">
        <v>44</v>
      </c>
      <c r="D66" s="7" t="s">
        <v>189</v>
      </c>
      <c r="E66" s="7" t="s">
        <v>51</v>
      </c>
      <c r="F66" s="10">
        <v>1</v>
      </c>
      <c r="G66" s="14"/>
      <c r="H66" s="13">
        <f>ROUND((G66*F66),2)</f>
      </c>
      <c r="O66">
        <f>rekapitulace!H8</f>
      </c>
      <c r="P66">
        <f>O66/100*H66</f>
      </c>
    </row>
    <row r="67" ht="25.5">
      <c r="D67" s="15" t="s">
        <v>52</v>
      </c>
    </row>
    <row r="68" spans="1:16" ht="12.75" customHeight="1">
      <c r="A68" s="16"/>
      <c r="B68" s="16"/>
      <c r="C68" s="16" t="s">
        <v>40</v>
      </c>
      <c r="D68" s="16" t="s">
        <v>190</v>
      </c>
      <c r="E68" s="16"/>
      <c r="F68" s="16"/>
      <c r="G68" s="16"/>
      <c r="H68" s="16">
        <f>SUM(H64:H67)</f>
      </c>
      <c r="P68">
        <f>ROUND(SUM(P64:P67),2)</f>
      </c>
    </row>
    <row r="70" spans="1:8" ht="12.75" customHeight="1">
      <c r="A70" s="9"/>
      <c r="B70" s="9"/>
      <c r="C70" s="9" t="s">
        <v>118</v>
      </c>
      <c r="D70" s="9" t="s">
        <v>117</v>
      </c>
      <c r="E70" s="9"/>
      <c r="F70" s="11"/>
      <c r="G70" s="9"/>
      <c r="H70" s="11"/>
    </row>
    <row r="71" spans="1:16" ht="12.75">
      <c r="A71" s="7">
        <v>26</v>
      </c>
      <c r="B71" s="7" t="s">
        <v>191</v>
      </c>
      <c r="C71" s="7" t="s">
        <v>44</v>
      </c>
      <c r="D71" s="7" t="s">
        <v>192</v>
      </c>
      <c r="E71" s="7" t="s">
        <v>93</v>
      </c>
      <c r="F71" s="10">
        <v>9</v>
      </c>
      <c r="G71" s="14"/>
      <c r="H71" s="13">
        <f>ROUND((G71*F71),2)</f>
      </c>
      <c r="O71">
        <f>rekapitulace!H8</f>
      </c>
      <c r="P71">
        <f>O71/100*H71</f>
      </c>
    </row>
    <row r="72" ht="25.5">
      <c r="D72" s="15" t="s">
        <v>193</v>
      </c>
    </row>
    <row r="73" spans="1:16" ht="12.75">
      <c r="A73" s="7">
        <v>27</v>
      </c>
      <c r="B73" s="7" t="s">
        <v>194</v>
      </c>
      <c r="C73" s="7" t="s">
        <v>44</v>
      </c>
      <c r="D73" s="7" t="s">
        <v>195</v>
      </c>
      <c r="E73" s="7" t="s">
        <v>51</v>
      </c>
      <c r="F73" s="10">
        <v>11</v>
      </c>
      <c r="G73" s="14"/>
      <c r="H73" s="13">
        <f>ROUND((G73*F73),2)</f>
      </c>
      <c r="O73">
        <f>rekapitulace!H8</f>
      </c>
      <c r="P73">
        <f>O73/100*H73</f>
      </c>
    </row>
    <row r="74" ht="38.25">
      <c r="D74" s="15" t="s">
        <v>196</v>
      </c>
    </row>
    <row r="75" spans="1:16" ht="12.75">
      <c r="A75" s="7">
        <v>28</v>
      </c>
      <c r="B75" s="7" t="s">
        <v>197</v>
      </c>
      <c r="C75" s="7" t="s">
        <v>44</v>
      </c>
      <c r="D75" s="7" t="s">
        <v>198</v>
      </c>
      <c r="E75" s="7" t="s">
        <v>51</v>
      </c>
      <c r="F75" s="10">
        <v>10</v>
      </c>
      <c r="G75" s="14"/>
      <c r="H75" s="13">
        <f>ROUND((G75*F75),2)</f>
      </c>
      <c r="O75">
        <f>rekapitulace!H8</f>
      </c>
      <c r="P75">
        <f>O75/100*H75</f>
      </c>
    </row>
    <row r="76" ht="25.5">
      <c r="D76" s="15" t="s">
        <v>199</v>
      </c>
    </row>
    <row r="77" spans="1:16" ht="12.75">
      <c r="A77" s="7">
        <v>29</v>
      </c>
      <c r="B77" s="7" t="s">
        <v>200</v>
      </c>
      <c r="C77" s="7" t="s">
        <v>44</v>
      </c>
      <c r="D77" s="7" t="s">
        <v>201</v>
      </c>
      <c r="E77" s="7" t="s">
        <v>51</v>
      </c>
      <c r="F77" s="10">
        <v>10</v>
      </c>
      <c r="G77" s="14"/>
      <c r="H77" s="13">
        <f>ROUND((G77*F77),2)</f>
      </c>
      <c r="O77">
        <f>rekapitulace!H8</f>
      </c>
      <c r="P77">
        <f>O77/100*H77</f>
      </c>
    </row>
    <row r="78" ht="25.5">
      <c r="D78" s="15" t="s">
        <v>199</v>
      </c>
    </row>
    <row r="79" spans="1:16" ht="12.75">
      <c r="A79" s="7">
        <v>30</v>
      </c>
      <c r="B79" s="7" t="s">
        <v>202</v>
      </c>
      <c r="C79" s="7" t="s">
        <v>44</v>
      </c>
      <c r="D79" s="7" t="s">
        <v>203</v>
      </c>
      <c r="E79" s="7" t="s">
        <v>51</v>
      </c>
      <c r="F79" s="10">
        <v>9</v>
      </c>
      <c r="G79" s="14"/>
      <c r="H79" s="13">
        <f>ROUND((G79*F79),2)</f>
      </c>
      <c r="O79">
        <f>rekapitulace!H8</f>
      </c>
      <c r="P79">
        <f>O79/100*H79</f>
      </c>
    </row>
    <row r="80" ht="25.5">
      <c r="D80" s="15" t="s">
        <v>204</v>
      </c>
    </row>
    <row r="81" spans="1:16" ht="12.75">
      <c r="A81" s="7">
        <v>31</v>
      </c>
      <c r="B81" s="7" t="s">
        <v>205</v>
      </c>
      <c r="C81" s="7" t="s">
        <v>44</v>
      </c>
      <c r="D81" s="7" t="s">
        <v>206</v>
      </c>
      <c r="E81" s="7" t="s">
        <v>103</v>
      </c>
      <c r="F81" s="10">
        <v>149</v>
      </c>
      <c r="G81" s="14"/>
      <c r="H81" s="13">
        <f>ROUND((G81*F81),2)</f>
      </c>
      <c r="O81">
        <f>rekapitulace!H8</f>
      </c>
      <c r="P81">
        <f>O81/100*H81</f>
      </c>
    </row>
    <row r="82" ht="178.5">
      <c r="D82" s="15" t="s">
        <v>207</v>
      </c>
    </row>
    <row r="83" spans="1:16" ht="12.75">
      <c r="A83" s="7">
        <v>32</v>
      </c>
      <c r="B83" s="7" t="s">
        <v>208</v>
      </c>
      <c r="C83" s="7" t="s">
        <v>44</v>
      </c>
      <c r="D83" s="7" t="s">
        <v>209</v>
      </c>
      <c r="E83" s="7" t="s">
        <v>51</v>
      </c>
      <c r="F83" s="10">
        <v>25</v>
      </c>
      <c r="G83" s="14"/>
      <c r="H83" s="13">
        <f>ROUND((G83*F83),2)</f>
      </c>
      <c r="O83">
        <f>rekapitulace!H8</f>
      </c>
      <c r="P83">
        <f>O83/100*H83</f>
      </c>
    </row>
    <row r="84" ht="25.5">
      <c r="D84" s="15" t="s">
        <v>210</v>
      </c>
    </row>
    <row r="85" spans="1:16" ht="12.75">
      <c r="A85" s="7">
        <v>33</v>
      </c>
      <c r="B85" s="7" t="s">
        <v>211</v>
      </c>
      <c r="C85" s="7" t="s">
        <v>44</v>
      </c>
      <c r="D85" s="7" t="s">
        <v>212</v>
      </c>
      <c r="E85" s="7" t="s">
        <v>93</v>
      </c>
      <c r="F85" s="10">
        <v>72</v>
      </c>
      <c r="G85" s="14"/>
      <c r="H85" s="13">
        <f>ROUND((G85*F85),2)</f>
      </c>
      <c r="O85">
        <f>rekapitulace!H8</f>
      </c>
      <c r="P85">
        <f>O85/100*H85</f>
      </c>
    </row>
    <row r="86" ht="25.5">
      <c r="D86" s="15" t="s">
        <v>213</v>
      </c>
    </row>
    <row r="87" spans="1:16" ht="12.75">
      <c r="A87" s="7">
        <v>34</v>
      </c>
      <c r="B87" s="7" t="s">
        <v>214</v>
      </c>
      <c r="C87" s="7" t="s">
        <v>44</v>
      </c>
      <c r="D87" s="7" t="s">
        <v>215</v>
      </c>
      <c r="E87" s="7" t="s">
        <v>93</v>
      </c>
      <c r="F87" s="10">
        <v>34</v>
      </c>
      <c r="G87" s="14"/>
      <c r="H87" s="13">
        <f>ROUND((G87*F87),2)</f>
      </c>
      <c r="O87">
        <f>rekapitulace!H8</f>
      </c>
      <c r="P87">
        <f>O87/100*H87</f>
      </c>
    </row>
    <row r="88" ht="38.25">
      <c r="D88" s="15" t="s">
        <v>216</v>
      </c>
    </row>
    <row r="89" spans="1:16" ht="12.75">
      <c r="A89" s="7">
        <v>35</v>
      </c>
      <c r="B89" s="7" t="s">
        <v>217</v>
      </c>
      <c r="C89" s="7" t="s">
        <v>44</v>
      </c>
      <c r="D89" s="7" t="s">
        <v>218</v>
      </c>
      <c r="E89" s="7" t="s">
        <v>93</v>
      </c>
      <c r="F89" s="10">
        <v>59</v>
      </c>
      <c r="G89" s="14"/>
      <c r="H89" s="13">
        <f>ROUND((G89*F89),2)</f>
      </c>
      <c r="O89">
        <f>rekapitulace!H8</f>
      </c>
      <c r="P89">
        <f>O89/100*H89</f>
      </c>
    </row>
    <row r="90" ht="38.25">
      <c r="D90" s="15" t="s">
        <v>219</v>
      </c>
    </row>
    <row r="91" spans="1:16" ht="12.75">
      <c r="A91" s="7">
        <v>36</v>
      </c>
      <c r="B91" s="7" t="s">
        <v>220</v>
      </c>
      <c r="C91" s="7" t="s">
        <v>44</v>
      </c>
      <c r="D91" s="7" t="s">
        <v>221</v>
      </c>
      <c r="E91" s="7" t="s">
        <v>93</v>
      </c>
      <c r="F91" s="10">
        <v>100</v>
      </c>
      <c r="G91" s="14"/>
      <c r="H91" s="13">
        <f>ROUND((G91*F91),2)</f>
      </c>
      <c r="O91">
        <f>rekapitulace!H8</f>
      </c>
      <c r="P91">
        <f>O91/100*H91</f>
      </c>
    </row>
    <row r="92" ht="51">
      <c r="D92" s="15" t="s">
        <v>222</v>
      </c>
    </row>
    <row r="93" spans="1:16" ht="12.75">
      <c r="A93" s="7">
        <v>37</v>
      </c>
      <c r="B93" s="7" t="s">
        <v>223</v>
      </c>
      <c r="C93" s="7" t="s">
        <v>44</v>
      </c>
      <c r="D93" s="7" t="s">
        <v>224</v>
      </c>
      <c r="E93" s="7" t="s">
        <v>93</v>
      </c>
      <c r="F93" s="10">
        <v>40</v>
      </c>
      <c r="G93" s="14"/>
      <c r="H93" s="13">
        <f>ROUND((G93*F93),2)</f>
      </c>
      <c r="O93">
        <f>rekapitulace!H8</f>
      </c>
      <c r="P93">
        <f>O93/100*H93</f>
      </c>
    </row>
    <row r="94" ht="63.75">
      <c r="D94" s="15" t="s">
        <v>225</v>
      </c>
    </row>
    <row r="95" spans="1:16" ht="12.75">
      <c r="A95" s="7">
        <v>38</v>
      </c>
      <c r="B95" s="7" t="s">
        <v>226</v>
      </c>
      <c r="C95" s="7" t="s">
        <v>44</v>
      </c>
      <c r="D95" s="7" t="s">
        <v>227</v>
      </c>
      <c r="E95" s="7" t="s">
        <v>93</v>
      </c>
      <c r="F95" s="10">
        <v>127</v>
      </c>
      <c r="G95" s="14"/>
      <c r="H95" s="13">
        <f>ROUND((G95*F95),2)</f>
      </c>
      <c r="O95">
        <f>rekapitulace!H8</f>
      </c>
      <c r="P95">
        <f>O95/100*H95</f>
      </c>
    </row>
    <row r="96" ht="102">
      <c r="D96" s="15" t="s">
        <v>133</v>
      </c>
    </row>
    <row r="97" spans="1:16" ht="12.75">
      <c r="A97" s="7">
        <v>39</v>
      </c>
      <c r="B97" s="7" t="s">
        <v>228</v>
      </c>
      <c r="C97" s="7" t="s">
        <v>44</v>
      </c>
      <c r="D97" s="7" t="s">
        <v>229</v>
      </c>
      <c r="E97" s="7" t="s">
        <v>103</v>
      </c>
      <c r="F97" s="10">
        <v>19</v>
      </c>
      <c r="G97" s="14"/>
      <c r="H97" s="13">
        <f>ROUND((G97*F97),2)</f>
      </c>
      <c r="O97">
        <f>rekapitulace!H8</f>
      </c>
      <c r="P97">
        <f>O97/100*H97</f>
      </c>
    </row>
    <row r="98" ht="89.25">
      <c r="D98" s="15" t="s">
        <v>230</v>
      </c>
    </row>
    <row r="99" spans="1:16" ht="12.75">
      <c r="A99" s="7">
        <v>40</v>
      </c>
      <c r="B99" s="7" t="s">
        <v>231</v>
      </c>
      <c r="C99" s="7" t="s">
        <v>44</v>
      </c>
      <c r="D99" s="7" t="s">
        <v>232</v>
      </c>
      <c r="E99" s="7" t="s">
        <v>51</v>
      </c>
      <c r="F99" s="10">
        <v>1</v>
      </c>
      <c r="G99" s="14"/>
      <c r="H99" s="13">
        <f>ROUND((G99*F99),2)</f>
      </c>
      <c r="O99">
        <f>rekapitulace!H8</f>
      </c>
      <c r="P99">
        <f>O99/100*H99</f>
      </c>
    </row>
    <row r="100" ht="25.5">
      <c r="D100" s="15" t="s">
        <v>52</v>
      </c>
    </row>
    <row r="101" spans="1:16" ht="12.75">
      <c r="A101" s="7">
        <v>41</v>
      </c>
      <c r="B101" s="7" t="s">
        <v>233</v>
      </c>
      <c r="C101" s="7" t="s">
        <v>44</v>
      </c>
      <c r="D101" s="7" t="s">
        <v>234</v>
      </c>
      <c r="E101" s="7" t="s">
        <v>51</v>
      </c>
      <c r="F101" s="10">
        <v>1</v>
      </c>
      <c r="G101" s="14"/>
      <c r="H101" s="13">
        <f>ROUND((G101*F101),2)</f>
      </c>
      <c r="O101">
        <f>rekapitulace!H8</f>
      </c>
      <c r="P101">
        <f>O101/100*H101</f>
      </c>
    </row>
    <row r="102" ht="63.75">
      <c r="D102" s="15" t="s">
        <v>235</v>
      </c>
    </row>
    <row r="103" spans="1:16" ht="12.75" customHeight="1">
      <c r="A103" s="16"/>
      <c r="B103" s="16"/>
      <c r="C103" s="16" t="s">
        <v>118</v>
      </c>
      <c r="D103" s="16" t="s">
        <v>117</v>
      </c>
      <c r="E103" s="16"/>
      <c r="F103" s="16"/>
      <c r="G103" s="16"/>
      <c r="H103" s="16">
        <f>SUM(H71:H102)</f>
      </c>
      <c r="P103">
        <f>ROUND(SUM(P71:P102),2)</f>
      </c>
    </row>
    <row r="105" spans="1:16" ht="12.75" customHeight="1">
      <c r="A105" s="16"/>
      <c r="B105" s="16"/>
      <c r="C105" s="16"/>
      <c r="D105" s="16" t="s">
        <v>67</v>
      </c>
      <c r="E105" s="16"/>
      <c r="F105" s="16"/>
      <c r="G105" s="16"/>
      <c r="H105" s="16">
        <f>+H26+H61+H68+H103</f>
      </c>
      <c r="P105">
        <f>+P26+P61+P68+P103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127</v>
      </c>
      <c r="D5" s="5" t="s">
        <v>128</v>
      </c>
      <c r="E5" s="5"/>
    </row>
    <row r="6" spans="1:5" ht="12.75" customHeight="1">
      <c r="A6" t="s">
        <v>17</v>
      </c>
      <c r="C6" s="5" t="s">
        <v>236</v>
      </c>
      <c r="D6" s="5" t="s">
        <v>237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238</v>
      </c>
      <c r="C12" s="7" t="s">
        <v>44</v>
      </c>
      <c r="D12" s="7" t="s">
        <v>239</v>
      </c>
      <c r="E12" s="7" t="s">
        <v>83</v>
      </c>
      <c r="F12" s="10">
        <v>6.8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240</v>
      </c>
    </row>
    <row r="14" spans="1:16" ht="12.75" customHeight="1">
      <c r="A14" s="16"/>
      <c r="B14" s="16"/>
      <c r="C14" s="16" t="s">
        <v>42</v>
      </c>
      <c r="D14" s="16" t="s">
        <v>41</v>
      </c>
      <c r="E14" s="16"/>
      <c r="F14" s="16"/>
      <c r="G14" s="16"/>
      <c r="H14" s="16">
        <f>SUM(H12:H13)</f>
      </c>
      <c r="P14">
        <f>ROUND(SUM(P12:P13),2)</f>
      </c>
    </row>
    <row r="16" spans="1:8" ht="12.75" customHeight="1">
      <c r="A16" s="9"/>
      <c r="B16" s="9"/>
      <c r="C16" s="9" t="s">
        <v>24</v>
      </c>
      <c r="D16" s="9" t="s">
        <v>80</v>
      </c>
      <c r="E16" s="9"/>
      <c r="F16" s="11"/>
      <c r="G16" s="9"/>
      <c r="H16" s="11"/>
    </row>
    <row r="17" spans="1:16" ht="12.75">
      <c r="A17" s="7">
        <v>2</v>
      </c>
      <c r="B17" s="7" t="s">
        <v>241</v>
      </c>
      <c r="C17" s="7" t="s">
        <v>44</v>
      </c>
      <c r="D17" s="7" t="s">
        <v>242</v>
      </c>
      <c r="E17" s="7" t="s">
        <v>103</v>
      </c>
      <c r="F17" s="10">
        <v>75</v>
      </c>
      <c r="G17" s="14"/>
      <c r="H17" s="13">
        <f>ROUND((G17*F17),2)</f>
      </c>
      <c r="O17">
        <f>rekapitulace!H8</f>
      </c>
      <c r="P17">
        <f>O17/100*H17</f>
      </c>
    </row>
    <row r="18" ht="25.5">
      <c r="D18" s="15" t="s">
        <v>243</v>
      </c>
    </row>
    <row r="19" spans="1:16" ht="12.75">
      <c r="A19" s="7">
        <v>3</v>
      </c>
      <c r="B19" s="7" t="s">
        <v>131</v>
      </c>
      <c r="C19" s="7" t="s">
        <v>44</v>
      </c>
      <c r="D19" s="7" t="s">
        <v>132</v>
      </c>
      <c r="E19" s="7" t="s">
        <v>93</v>
      </c>
      <c r="F19" s="10">
        <v>24</v>
      </c>
      <c r="G19" s="14"/>
      <c r="H19" s="13">
        <f>ROUND((G19*F19),2)</f>
      </c>
      <c r="O19">
        <f>rekapitulace!H8</f>
      </c>
      <c r="P19">
        <f>O19/100*H19</f>
      </c>
    </row>
    <row r="20" ht="89.25">
      <c r="D20" s="15" t="s">
        <v>244</v>
      </c>
    </row>
    <row r="21" spans="1:16" ht="12.75">
      <c r="A21" s="7">
        <v>4</v>
      </c>
      <c r="B21" s="7" t="s">
        <v>245</v>
      </c>
      <c r="C21" s="7" t="s">
        <v>44</v>
      </c>
      <c r="D21" s="7" t="s">
        <v>246</v>
      </c>
      <c r="E21" s="7" t="s">
        <v>83</v>
      </c>
      <c r="F21" s="10">
        <v>26</v>
      </c>
      <c r="G21" s="14"/>
      <c r="H21" s="13">
        <f>ROUND((G21*F21),2)</f>
      </c>
      <c r="O21">
        <f>rekapitulace!H8</f>
      </c>
      <c r="P21">
        <f>O21/100*H21</f>
      </c>
    </row>
    <row r="22" ht="38.25">
      <c r="D22" s="15" t="s">
        <v>247</v>
      </c>
    </row>
    <row r="23" spans="1:16" ht="12.75">
      <c r="A23" s="7">
        <v>5</v>
      </c>
      <c r="B23" s="7" t="s">
        <v>134</v>
      </c>
      <c r="C23" s="7" t="s">
        <v>44</v>
      </c>
      <c r="D23" s="7" t="s">
        <v>135</v>
      </c>
      <c r="E23" s="7" t="s">
        <v>83</v>
      </c>
      <c r="F23" s="10">
        <v>17.4</v>
      </c>
      <c r="G23" s="14"/>
      <c r="H23" s="13">
        <f>ROUND((G23*F23),2)</f>
      </c>
      <c r="O23">
        <f>rekapitulace!H8</f>
      </c>
      <c r="P23">
        <f>O23/100*H23</f>
      </c>
    </row>
    <row r="24" ht="89.25">
      <c r="D24" s="15" t="s">
        <v>248</v>
      </c>
    </row>
    <row r="25" spans="1:16" ht="12.75">
      <c r="A25" s="7">
        <v>6</v>
      </c>
      <c r="B25" s="7" t="s">
        <v>249</v>
      </c>
      <c r="C25" s="7" t="s">
        <v>44</v>
      </c>
      <c r="D25" s="7" t="s">
        <v>250</v>
      </c>
      <c r="E25" s="7" t="s">
        <v>83</v>
      </c>
      <c r="F25" s="10">
        <v>6.8</v>
      </c>
      <c r="G25" s="14"/>
      <c r="H25" s="13">
        <f>ROUND((G25*F25),2)</f>
      </c>
      <c r="O25">
        <f>rekapitulace!H8</f>
      </c>
      <c r="P25">
        <f>O25/100*H25</f>
      </c>
    </row>
    <row r="26" ht="63.75">
      <c r="D26" s="15" t="s">
        <v>251</v>
      </c>
    </row>
    <row r="27" spans="1:16" ht="12.75">
      <c r="A27" s="7">
        <v>7</v>
      </c>
      <c r="B27" s="7" t="s">
        <v>252</v>
      </c>
      <c r="C27" s="7" t="s">
        <v>44</v>
      </c>
      <c r="D27" s="7" t="s">
        <v>253</v>
      </c>
      <c r="E27" s="7" t="s">
        <v>83</v>
      </c>
      <c r="F27" s="10">
        <v>32.8</v>
      </c>
      <c r="G27" s="14"/>
      <c r="H27" s="13">
        <f>ROUND((G27*F27),2)</f>
      </c>
      <c r="O27">
        <f>rekapitulace!H8</f>
      </c>
      <c r="P27">
        <f>O27/100*H27</f>
      </c>
    </row>
    <row r="28" ht="242.25">
      <c r="D28" s="15" t="s">
        <v>254</v>
      </c>
    </row>
    <row r="29" spans="1:16" ht="12.75">
      <c r="A29" s="7">
        <v>8</v>
      </c>
      <c r="B29" s="7" t="s">
        <v>137</v>
      </c>
      <c r="C29" s="7" t="s">
        <v>44</v>
      </c>
      <c r="D29" s="7" t="s">
        <v>138</v>
      </c>
      <c r="E29" s="7" t="s">
        <v>83</v>
      </c>
      <c r="F29" s="10">
        <v>6.8</v>
      </c>
      <c r="G29" s="14"/>
      <c r="H29" s="13">
        <f>ROUND((G29*F29),2)</f>
      </c>
      <c r="O29">
        <f>rekapitulace!H8</f>
      </c>
      <c r="P29">
        <f>O29/100*H29</f>
      </c>
    </row>
    <row r="30" ht="51">
      <c r="D30" s="15" t="s">
        <v>255</v>
      </c>
    </row>
    <row r="31" spans="1:16" ht="12.75">
      <c r="A31" s="7">
        <v>9</v>
      </c>
      <c r="B31" s="7" t="s">
        <v>101</v>
      </c>
      <c r="C31" s="7" t="s">
        <v>44</v>
      </c>
      <c r="D31" s="7" t="s">
        <v>102</v>
      </c>
      <c r="E31" s="7" t="s">
        <v>103</v>
      </c>
      <c r="F31" s="10">
        <v>140</v>
      </c>
      <c r="G31" s="14"/>
      <c r="H31" s="13">
        <f>ROUND((G31*F31),2)</f>
      </c>
      <c r="O31">
        <f>rekapitulace!H8</f>
      </c>
      <c r="P31">
        <f>O31/100*H31</f>
      </c>
    </row>
    <row r="32" ht="178.5">
      <c r="D32" s="15" t="s">
        <v>256</v>
      </c>
    </row>
    <row r="33" spans="1:16" ht="12.75">
      <c r="A33" s="7">
        <v>10</v>
      </c>
      <c r="B33" s="7" t="s">
        <v>141</v>
      </c>
      <c r="C33" s="7" t="s">
        <v>44</v>
      </c>
      <c r="D33" s="7" t="s">
        <v>142</v>
      </c>
      <c r="E33" s="7" t="s">
        <v>83</v>
      </c>
      <c r="F33" s="10">
        <v>17.4</v>
      </c>
      <c r="G33" s="14"/>
      <c r="H33" s="13">
        <f>ROUND((G33*F33),2)</f>
      </c>
      <c r="O33">
        <f>rekapitulace!H8</f>
      </c>
      <c r="P33">
        <f>O33/100*H33</f>
      </c>
    </row>
    <row r="34" ht="38.25">
      <c r="D34" s="15" t="s">
        <v>257</v>
      </c>
    </row>
    <row r="35" spans="1:16" ht="12.75">
      <c r="A35" s="7">
        <v>11</v>
      </c>
      <c r="B35" s="7" t="s">
        <v>144</v>
      </c>
      <c r="C35" s="7" t="s">
        <v>44</v>
      </c>
      <c r="D35" s="7" t="s">
        <v>145</v>
      </c>
      <c r="E35" s="7" t="s">
        <v>103</v>
      </c>
      <c r="F35" s="10">
        <v>87</v>
      </c>
      <c r="G35" s="14"/>
      <c r="H35" s="13">
        <f>ROUND((G35*F35),2)</f>
      </c>
      <c r="O35">
        <f>rekapitulace!H8</f>
      </c>
      <c r="P35">
        <f>O35/100*H35</f>
      </c>
    </row>
    <row r="36" ht="63.75">
      <c r="D36" s="15" t="s">
        <v>258</v>
      </c>
    </row>
    <row r="37" spans="1:16" ht="12.75">
      <c r="A37" s="7">
        <v>12</v>
      </c>
      <c r="B37" s="7" t="s">
        <v>147</v>
      </c>
      <c r="C37" s="7" t="s">
        <v>44</v>
      </c>
      <c r="D37" s="7" t="s">
        <v>148</v>
      </c>
      <c r="E37" s="7" t="s">
        <v>103</v>
      </c>
      <c r="F37" s="10">
        <v>87</v>
      </c>
      <c r="G37" s="14"/>
      <c r="H37" s="13">
        <f>ROUND((G37*F37),2)</f>
      </c>
      <c r="O37">
        <f>rekapitulace!H8</f>
      </c>
      <c r="P37">
        <f>O37/100*H37</f>
      </c>
    </row>
    <row r="38" ht="63.75">
      <c r="D38" s="15" t="s">
        <v>259</v>
      </c>
    </row>
    <row r="39" spans="1:16" ht="12.75" customHeight="1">
      <c r="A39" s="16"/>
      <c r="B39" s="16"/>
      <c r="C39" s="16" t="s">
        <v>24</v>
      </c>
      <c r="D39" s="16" t="s">
        <v>80</v>
      </c>
      <c r="E39" s="16"/>
      <c r="F39" s="16"/>
      <c r="G39" s="16"/>
      <c r="H39" s="16">
        <f>SUM(H17:H38)</f>
      </c>
      <c r="P39">
        <f>ROUND(SUM(P17:P38),2)</f>
      </c>
    </row>
    <row r="41" spans="1:8" ht="12.75" customHeight="1">
      <c r="A41" s="9"/>
      <c r="B41" s="9"/>
      <c r="C41" s="9" t="s">
        <v>34</v>
      </c>
      <c r="D41" s="9" t="s">
        <v>260</v>
      </c>
      <c r="E41" s="9"/>
      <c r="F41" s="11"/>
      <c r="G41" s="9"/>
      <c r="H41" s="11"/>
    </row>
    <row r="42" spans="1:16" ht="12.75">
      <c r="A42" s="7">
        <v>13</v>
      </c>
      <c r="B42" s="7" t="s">
        <v>261</v>
      </c>
      <c r="C42" s="7" t="s">
        <v>44</v>
      </c>
      <c r="D42" s="7" t="s">
        <v>262</v>
      </c>
      <c r="E42" s="7" t="s">
        <v>83</v>
      </c>
      <c r="F42" s="10">
        <v>6.8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251</v>
      </c>
    </row>
    <row r="44" spans="1:16" ht="12.75">
      <c r="A44" s="7">
        <v>14</v>
      </c>
      <c r="B44" s="7" t="s">
        <v>263</v>
      </c>
      <c r="C44" s="7" t="s">
        <v>44</v>
      </c>
      <c r="D44" s="7" t="s">
        <v>264</v>
      </c>
      <c r="E44" s="7" t="s">
        <v>103</v>
      </c>
      <c r="F44" s="10">
        <v>35.7</v>
      </c>
      <c r="G44" s="14"/>
      <c r="H44" s="13">
        <f>ROUND((G44*F44),2)</f>
      </c>
      <c r="O44">
        <f>rekapitulace!H8</f>
      </c>
      <c r="P44">
        <f>O44/100*H44</f>
      </c>
    </row>
    <row r="45" ht="76.5">
      <c r="D45" s="15" t="s">
        <v>265</v>
      </c>
    </row>
    <row r="46" spans="1:16" ht="12.75" customHeight="1">
      <c r="A46" s="16"/>
      <c r="B46" s="16"/>
      <c r="C46" s="16" t="s">
        <v>34</v>
      </c>
      <c r="D46" s="16" t="s">
        <v>260</v>
      </c>
      <c r="E46" s="16"/>
      <c r="F46" s="16"/>
      <c r="G46" s="16"/>
      <c r="H46" s="16">
        <f>SUM(H42:H45)</f>
      </c>
      <c r="P46">
        <f>ROUND(SUM(P42:P45),2)</f>
      </c>
    </row>
    <row r="48" spans="1:8" ht="12.75" customHeight="1">
      <c r="A48" s="9"/>
      <c r="B48" s="9"/>
      <c r="C48" s="9" t="s">
        <v>37</v>
      </c>
      <c r="D48" s="9" t="s">
        <v>105</v>
      </c>
      <c r="E48" s="9"/>
      <c r="F48" s="11"/>
      <c r="G48" s="9"/>
      <c r="H48" s="11"/>
    </row>
    <row r="49" spans="1:16" ht="12.75">
      <c r="A49" s="7">
        <v>15</v>
      </c>
      <c r="B49" s="7" t="s">
        <v>150</v>
      </c>
      <c r="C49" s="7" t="s">
        <v>44</v>
      </c>
      <c r="D49" s="7" t="s">
        <v>151</v>
      </c>
      <c r="E49" s="7" t="s">
        <v>103</v>
      </c>
      <c r="F49" s="10">
        <v>3</v>
      </c>
      <c r="G49" s="14"/>
      <c r="H49" s="13">
        <f>ROUND((G49*F49),2)</f>
      </c>
      <c r="O49">
        <f>rekapitulace!H8</f>
      </c>
      <c r="P49">
        <f>O49/100*H49</f>
      </c>
    </row>
    <row r="50" ht="89.25">
      <c r="D50" s="15" t="s">
        <v>266</v>
      </c>
    </row>
    <row r="51" spans="1:16" ht="12.75">
      <c r="A51" s="7">
        <v>16</v>
      </c>
      <c r="B51" s="7" t="s">
        <v>106</v>
      </c>
      <c r="C51" s="7" t="s">
        <v>44</v>
      </c>
      <c r="D51" s="7" t="s">
        <v>107</v>
      </c>
      <c r="E51" s="7" t="s">
        <v>83</v>
      </c>
      <c r="F51" s="10">
        <v>38.4</v>
      </c>
      <c r="G51" s="14"/>
      <c r="H51" s="13">
        <f>ROUND((G51*F51),2)</f>
      </c>
      <c r="O51">
        <f>rekapitulace!H8</f>
      </c>
      <c r="P51">
        <f>O51/100*H51</f>
      </c>
    </row>
    <row r="52" ht="204">
      <c r="D52" s="15" t="s">
        <v>267</v>
      </c>
    </row>
    <row r="53" spans="1:16" ht="12.75">
      <c r="A53" s="7">
        <v>17</v>
      </c>
      <c r="B53" s="7" t="s">
        <v>109</v>
      </c>
      <c r="C53" s="7" t="s">
        <v>44</v>
      </c>
      <c r="D53" s="7" t="s">
        <v>110</v>
      </c>
      <c r="E53" s="7" t="s">
        <v>103</v>
      </c>
      <c r="F53" s="10">
        <v>110</v>
      </c>
      <c r="G53" s="14"/>
      <c r="H53" s="13">
        <f>ROUND((G53*F53),2)</f>
      </c>
      <c r="O53">
        <f>rekapitulace!H8</f>
      </c>
      <c r="P53">
        <f>O53/100*H53</f>
      </c>
    </row>
    <row r="54" ht="204">
      <c r="D54" s="15" t="s">
        <v>268</v>
      </c>
    </row>
    <row r="55" spans="1:16" ht="12.75">
      <c r="A55" s="7">
        <v>18</v>
      </c>
      <c r="B55" s="7" t="s">
        <v>111</v>
      </c>
      <c r="C55" s="7" t="s">
        <v>44</v>
      </c>
      <c r="D55" s="7" t="s">
        <v>112</v>
      </c>
      <c r="E55" s="7" t="s">
        <v>103</v>
      </c>
      <c r="F55" s="10">
        <v>120</v>
      </c>
      <c r="G55" s="14"/>
      <c r="H55" s="13">
        <f>ROUND((G55*F55),2)</f>
      </c>
      <c r="O55">
        <f>rekapitulace!H8</f>
      </c>
      <c r="P55">
        <f>O55/100*H55</f>
      </c>
    </row>
    <row r="56" ht="216.75">
      <c r="D56" s="15" t="s">
        <v>269</v>
      </c>
    </row>
    <row r="57" spans="1:16" ht="12.75">
      <c r="A57" s="7">
        <v>19</v>
      </c>
      <c r="B57" s="7" t="s">
        <v>113</v>
      </c>
      <c r="C57" s="7" t="s">
        <v>44</v>
      </c>
      <c r="D57" s="7" t="s">
        <v>114</v>
      </c>
      <c r="E57" s="7" t="s">
        <v>103</v>
      </c>
      <c r="F57" s="10">
        <v>114</v>
      </c>
      <c r="G57" s="14"/>
      <c r="H57" s="13">
        <f>ROUND((G57*F57),2)</f>
      </c>
      <c r="O57">
        <f>rekapitulace!H8</f>
      </c>
      <c r="P57">
        <f>O57/100*H57</f>
      </c>
    </row>
    <row r="58" ht="204">
      <c r="D58" s="15" t="s">
        <v>270</v>
      </c>
    </row>
    <row r="59" spans="1:16" ht="12.75">
      <c r="A59" s="7">
        <v>20</v>
      </c>
      <c r="B59" s="7" t="s">
        <v>115</v>
      </c>
      <c r="C59" s="7" t="s">
        <v>44</v>
      </c>
      <c r="D59" s="7" t="s">
        <v>116</v>
      </c>
      <c r="E59" s="7" t="s">
        <v>103</v>
      </c>
      <c r="F59" s="10">
        <v>110</v>
      </c>
      <c r="G59" s="14"/>
      <c r="H59" s="13">
        <f>ROUND((G59*F59),2)</f>
      </c>
      <c r="O59">
        <f>rekapitulace!H8</f>
      </c>
      <c r="P59">
        <f>O59/100*H59</f>
      </c>
    </row>
    <row r="60" ht="204">
      <c r="D60" s="15" t="s">
        <v>268</v>
      </c>
    </row>
    <row r="61" spans="1:16" ht="12.75">
      <c r="A61" s="7">
        <v>21</v>
      </c>
      <c r="B61" s="7" t="s">
        <v>271</v>
      </c>
      <c r="C61" s="7" t="s">
        <v>44</v>
      </c>
      <c r="D61" s="7" t="s">
        <v>272</v>
      </c>
      <c r="E61" s="7" t="s">
        <v>103</v>
      </c>
      <c r="F61" s="10">
        <v>29</v>
      </c>
      <c r="G61" s="14"/>
      <c r="H61" s="13">
        <f>ROUND((G61*F61),2)</f>
      </c>
      <c r="O61">
        <f>rekapitulace!H8</f>
      </c>
      <c r="P61">
        <f>O61/100*H61</f>
      </c>
    </row>
    <row r="62" ht="63.75">
      <c r="D62" s="15" t="s">
        <v>273</v>
      </c>
    </row>
    <row r="63" spans="1:16" ht="12.75">
      <c r="A63" s="7">
        <v>22</v>
      </c>
      <c r="B63" s="7" t="s">
        <v>177</v>
      </c>
      <c r="C63" s="7" t="s">
        <v>44</v>
      </c>
      <c r="D63" s="7" t="s">
        <v>274</v>
      </c>
      <c r="E63" s="7" t="s">
        <v>103</v>
      </c>
      <c r="F63" s="10">
        <v>4</v>
      </c>
      <c r="G63" s="14"/>
      <c r="H63" s="13">
        <f>ROUND((G63*F63),2)</f>
      </c>
      <c r="O63">
        <f>rekapitulace!H8</f>
      </c>
      <c r="P63">
        <f>O63/100*H63</f>
      </c>
    </row>
    <row r="64" ht="89.25">
      <c r="D64" s="15" t="s">
        <v>275</v>
      </c>
    </row>
    <row r="65" spans="1:16" ht="12.75">
      <c r="A65" s="7">
        <v>23</v>
      </c>
      <c r="B65" s="7" t="s">
        <v>180</v>
      </c>
      <c r="C65" s="7" t="s">
        <v>49</v>
      </c>
      <c r="D65" s="7" t="s">
        <v>181</v>
      </c>
      <c r="E65" s="7" t="s">
        <v>103</v>
      </c>
      <c r="F65" s="10">
        <v>11</v>
      </c>
      <c r="G65" s="14"/>
      <c r="H65" s="13">
        <f>ROUND((G65*F65),2)</f>
      </c>
      <c r="O65">
        <f>rekapitulace!H8</f>
      </c>
      <c r="P65">
        <f>O65/100*H65</f>
      </c>
    </row>
    <row r="66" ht="165.75">
      <c r="D66" s="15" t="s">
        <v>276</v>
      </c>
    </row>
    <row r="67" spans="1:16" ht="12.75" customHeight="1">
      <c r="A67" s="16"/>
      <c r="B67" s="16"/>
      <c r="C67" s="16" t="s">
        <v>37</v>
      </c>
      <c r="D67" s="16" t="s">
        <v>105</v>
      </c>
      <c r="E67" s="16"/>
      <c r="F67" s="16"/>
      <c r="G67" s="16"/>
      <c r="H67" s="16">
        <f>SUM(H49:H66)</f>
      </c>
      <c r="P67">
        <f>ROUND(SUM(P49:P66),2)</f>
      </c>
    </row>
    <row r="69" spans="1:8" ht="12.75" customHeight="1">
      <c r="A69" s="9"/>
      <c r="B69" s="9"/>
      <c r="C69" s="9" t="s">
        <v>118</v>
      </c>
      <c r="D69" s="9" t="s">
        <v>117</v>
      </c>
      <c r="E69" s="9"/>
      <c r="F69" s="11"/>
      <c r="G69" s="9"/>
      <c r="H69" s="11"/>
    </row>
    <row r="70" spans="1:16" ht="12.75">
      <c r="A70" s="7">
        <v>24</v>
      </c>
      <c r="B70" s="7" t="s">
        <v>197</v>
      </c>
      <c r="C70" s="7" t="s">
        <v>44</v>
      </c>
      <c r="D70" s="7" t="s">
        <v>198</v>
      </c>
      <c r="E70" s="7" t="s">
        <v>51</v>
      </c>
      <c r="F70" s="10">
        <v>7</v>
      </c>
      <c r="G70" s="14"/>
      <c r="H70" s="13">
        <f>ROUND((G70*F70),2)</f>
      </c>
      <c r="O70">
        <f>rekapitulace!H8</f>
      </c>
      <c r="P70">
        <f>O70/100*H70</f>
      </c>
    </row>
    <row r="71" ht="25.5">
      <c r="D71" s="15" t="s">
        <v>277</v>
      </c>
    </row>
    <row r="72" spans="1:16" ht="12.75">
      <c r="A72" s="7">
        <v>25</v>
      </c>
      <c r="B72" s="7" t="s">
        <v>200</v>
      </c>
      <c r="C72" s="7" t="s">
        <v>44</v>
      </c>
      <c r="D72" s="7" t="s">
        <v>201</v>
      </c>
      <c r="E72" s="7" t="s">
        <v>51</v>
      </c>
      <c r="F72" s="10">
        <v>9</v>
      </c>
      <c r="G72" s="14"/>
      <c r="H72" s="13">
        <f>ROUND((G72*F72),2)</f>
      </c>
      <c r="O72">
        <f>rekapitulace!H8</f>
      </c>
      <c r="P72">
        <f>O72/100*H72</f>
      </c>
    </row>
    <row r="73" ht="25.5">
      <c r="D73" s="15" t="s">
        <v>204</v>
      </c>
    </row>
    <row r="74" spans="1:16" ht="12.75">
      <c r="A74" s="7">
        <v>26</v>
      </c>
      <c r="B74" s="7" t="s">
        <v>202</v>
      </c>
      <c r="C74" s="7" t="s">
        <v>44</v>
      </c>
      <c r="D74" s="7" t="s">
        <v>203</v>
      </c>
      <c r="E74" s="7" t="s">
        <v>51</v>
      </c>
      <c r="F74" s="10">
        <v>7</v>
      </c>
      <c r="G74" s="14"/>
      <c r="H74" s="13">
        <f>ROUND((G74*F74),2)</f>
      </c>
      <c r="O74">
        <f>rekapitulace!H8</f>
      </c>
      <c r="P74">
        <f>O74/100*H74</f>
      </c>
    </row>
    <row r="75" ht="25.5">
      <c r="D75" s="15" t="s">
        <v>277</v>
      </c>
    </row>
    <row r="76" spans="1:16" ht="12.75">
      <c r="A76" s="7">
        <v>27</v>
      </c>
      <c r="B76" s="7" t="s">
        <v>205</v>
      </c>
      <c r="C76" s="7" t="s">
        <v>44</v>
      </c>
      <c r="D76" s="7" t="s">
        <v>278</v>
      </c>
      <c r="E76" s="7" t="s">
        <v>103</v>
      </c>
      <c r="F76" s="10">
        <v>41</v>
      </c>
      <c r="G76" s="14"/>
      <c r="H76" s="13">
        <f>ROUND((G76*F76),2)</f>
      </c>
      <c r="O76">
        <f>rekapitulace!H8</f>
      </c>
      <c r="P76">
        <f>O76/100*H76</f>
      </c>
    </row>
    <row r="77" ht="63.75">
      <c r="D77" s="15" t="s">
        <v>279</v>
      </c>
    </row>
    <row r="78" spans="1:16" ht="12.75">
      <c r="A78" s="7">
        <v>28</v>
      </c>
      <c r="B78" s="7" t="s">
        <v>208</v>
      </c>
      <c r="C78" s="7" t="s">
        <v>44</v>
      </c>
      <c r="D78" s="7" t="s">
        <v>209</v>
      </c>
      <c r="E78" s="7" t="s">
        <v>51</v>
      </c>
      <c r="F78" s="10">
        <v>2</v>
      </c>
      <c r="G78" s="14"/>
      <c r="H78" s="13">
        <f>ROUND((G78*F78),2)</f>
      </c>
      <c r="O78">
        <f>rekapitulace!H8</f>
      </c>
      <c r="P78">
        <f>O78/100*H78</f>
      </c>
    </row>
    <row r="79" ht="25.5">
      <c r="D79" s="15" t="s">
        <v>280</v>
      </c>
    </row>
    <row r="80" spans="1:16" ht="12.75">
      <c r="A80" s="7">
        <v>29</v>
      </c>
      <c r="B80" s="7" t="s">
        <v>211</v>
      </c>
      <c r="C80" s="7" t="s">
        <v>44</v>
      </c>
      <c r="D80" s="7" t="s">
        <v>212</v>
      </c>
      <c r="E80" s="7" t="s">
        <v>93</v>
      </c>
      <c r="F80" s="10">
        <v>11</v>
      </c>
      <c r="G80" s="14"/>
      <c r="H80" s="13">
        <f>ROUND((G80*F80),2)</f>
      </c>
      <c r="O80">
        <f>rekapitulace!H8</f>
      </c>
      <c r="P80">
        <f>O80/100*H80</f>
      </c>
    </row>
    <row r="81" ht="25.5">
      <c r="D81" s="15" t="s">
        <v>281</v>
      </c>
    </row>
    <row r="82" spans="1:16" ht="12.75">
      <c r="A82" s="7">
        <v>30</v>
      </c>
      <c r="B82" s="7" t="s">
        <v>214</v>
      </c>
      <c r="C82" s="7" t="s">
        <v>44</v>
      </c>
      <c r="D82" s="7" t="s">
        <v>215</v>
      </c>
      <c r="E82" s="7" t="s">
        <v>93</v>
      </c>
      <c r="F82" s="10">
        <v>18</v>
      </c>
      <c r="G82" s="14"/>
      <c r="H82" s="13">
        <f>ROUND((G82*F82),2)</f>
      </c>
      <c r="O82">
        <f>rekapitulace!H8</f>
      </c>
      <c r="P82">
        <f>O82/100*H82</f>
      </c>
    </row>
    <row r="83" ht="38.25">
      <c r="D83" s="15" t="s">
        <v>282</v>
      </c>
    </row>
    <row r="84" spans="1:16" ht="12.75">
      <c r="A84" s="7">
        <v>31</v>
      </c>
      <c r="B84" s="7" t="s">
        <v>217</v>
      </c>
      <c r="C84" s="7" t="s">
        <v>44</v>
      </c>
      <c r="D84" s="7" t="s">
        <v>218</v>
      </c>
      <c r="E84" s="7" t="s">
        <v>93</v>
      </c>
      <c r="F84" s="10">
        <v>15</v>
      </c>
      <c r="G84" s="14"/>
      <c r="H84" s="13">
        <f>ROUND((G84*F84),2)</f>
      </c>
      <c r="O84">
        <f>rekapitulace!H8</f>
      </c>
      <c r="P84">
        <f>O84/100*H84</f>
      </c>
    </row>
    <row r="85" ht="38.25">
      <c r="D85" s="15" t="s">
        <v>283</v>
      </c>
    </row>
    <row r="86" spans="1:16" ht="12.75">
      <c r="A86" s="7">
        <v>32</v>
      </c>
      <c r="B86" s="7" t="s">
        <v>284</v>
      </c>
      <c r="C86" s="7" t="s">
        <v>44</v>
      </c>
      <c r="D86" s="7" t="s">
        <v>285</v>
      </c>
      <c r="E86" s="7" t="s">
        <v>93</v>
      </c>
      <c r="F86" s="10">
        <v>9</v>
      </c>
      <c r="G86" s="14"/>
      <c r="H86" s="13">
        <f>ROUND((G86*F86),2)</f>
      </c>
      <c r="O86">
        <f>rekapitulace!H8</f>
      </c>
      <c r="P86">
        <f>O86/100*H86</f>
      </c>
    </row>
    <row r="87" ht="38.25">
      <c r="D87" s="15" t="s">
        <v>286</v>
      </c>
    </row>
    <row r="88" spans="1:16" ht="12.75">
      <c r="A88" s="7">
        <v>33</v>
      </c>
      <c r="B88" s="7" t="s">
        <v>220</v>
      </c>
      <c r="C88" s="7" t="s">
        <v>44</v>
      </c>
      <c r="D88" s="7" t="s">
        <v>221</v>
      </c>
      <c r="E88" s="7" t="s">
        <v>93</v>
      </c>
      <c r="F88" s="10">
        <v>25</v>
      </c>
      <c r="G88" s="14"/>
      <c r="H88" s="13">
        <f>ROUND((G88*F88),2)</f>
      </c>
      <c r="O88">
        <f>rekapitulace!H8</f>
      </c>
      <c r="P88">
        <f>O88/100*H88</f>
      </c>
    </row>
    <row r="89" ht="38.25">
      <c r="D89" s="15" t="s">
        <v>287</v>
      </c>
    </row>
    <row r="90" spans="1:16" ht="12.75">
      <c r="A90" s="7">
        <v>34</v>
      </c>
      <c r="B90" s="7" t="s">
        <v>226</v>
      </c>
      <c r="C90" s="7" t="s">
        <v>44</v>
      </c>
      <c r="D90" s="7" t="s">
        <v>227</v>
      </c>
      <c r="E90" s="7" t="s">
        <v>93</v>
      </c>
      <c r="F90" s="10">
        <v>24</v>
      </c>
      <c r="G90" s="14"/>
      <c r="H90" s="13">
        <f>ROUND((G90*F90),2)</f>
      </c>
      <c r="O90">
        <f>rekapitulace!H8</f>
      </c>
      <c r="P90">
        <f>O90/100*H90</f>
      </c>
    </row>
    <row r="91" ht="89.25">
      <c r="D91" s="15" t="s">
        <v>244</v>
      </c>
    </row>
    <row r="92" spans="1:16" ht="12.75" customHeight="1">
      <c r="A92" s="16"/>
      <c r="B92" s="16"/>
      <c r="C92" s="16" t="s">
        <v>118</v>
      </c>
      <c r="D92" s="16" t="s">
        <v>117</v>
      </c>
      <c r="E92" s="16"/>
      <c r="F92" s="16"/>
      <c r="G92" s="16"/>
      <c r="H92" s="16">
        <f>SUM(H70:H91)</f>
      </c>
      <c r="P92">
        <f>ROUND(SUM(P70:P91),2)</f>
      </c>
    </row>
    <row r="94" spans="1:16" ht="12.75" customHeight="1">
      <c r="A94" s="16"/>
      <c r="B94" s="16"/>
      <c r="C94" s="16"/>
      <c r="D94" s="16" t="s">
        <v>67</v>
      </c>
      <c r="E94" s="16"/>
      <c r="F94" s="16"/>
      <c r="G94" s="16"/>
      <c r="H94" s="16">
        <f>+H14+H39+H46+H67+H92</f>
      </c>
      <c r="P94">
        <f>+P14+P39+P46+P67+P92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288</v>
      </c>
      <c r="D5" s="5" t="s">
        <v>289</v>
      </c>
      <c r="E5" s="5"/>
    </row>
    <row r="6" spans="1:5" ht="12.75" customHeight="1">
      <c r="A6" t="s">
        <v>17</v>
      </c>
      <c r="C6" s="5" t="s">
        <v>290</v>
      </c>
      <c r="D6" s="5" t="s">
        <v>291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238</v>
      </c>
      <c r="C12" s="7" t="s">
        <v>44</v>
      </c>
      <c r="D12" s="7" t="s">
        <v>239</v>
      </c>
      <c r="E12" s="7" t="s">
        <v>83</v>
      </c>
      <c r="F12" s="10">
        <v>79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292</v>
      </c>
    </row>
    <row r="14" spans="1:16" ht="12.75" customHeight="1">
      <c r="A14" s="16"/>
      <c r="B14" s="16"/>
      <c r="C14" s="16" t="s">
        <v>42</v>
      </c>
      <c r="D14" s="16" t="s">
        <v>41</v>
      </c>
      <c r="E14" s="16"/>
      <c r="F14" s="16"/>
      <c r="G14" s="16"/>
      <c r="H14" s="16">
        <f>SUM(H12:H13)</f>
      </c>
      <c r="P14">
        <f>ROUND(SUM(P12:P13),2)</f>
      </c>
    </row>
    <row r="16" spans="1:8" ht="12.75" customHeight="1">
      <c r="A16" s="9"/>
      <c r="B16" s="9"/>
      <c r="C16" s="9" t="s">
        <v>24</v>
      </c>
      <c r="D16" s="9" t="s">
        <v>80</v>
      </c>
      <c r="E16" s="9"/>
      <c r="F16" s="11"/>
      <c r="G16" s="9"/>
      <c r="H16" s="11"/>
    </row>
    <row r="17" spans="1:16" ht="12.75">
      <c r="A17" s="7">
        <v>2</v>
      </c>
      <c r="B17" s="7" t="s">
        <v>293</v>
      </c>
      <c r="C17" s="7" t="s">
        <v>44</v>
      </c>
      <c r="D17" s="7" t="s">
        <v>294</v>
      </c>
      <c r="E17" s="7" t="s">
        <v>83</v>
      </c>
      <c r="F17" s="10">
        <v>79</v>
      </c>
      <c r="G17" s="14"/>
      <c r="H17" s="13">
        <f>ROUND((G17*F17),2)</f>
      </c>
      <c r="O17">
        <f>rekapitulace!H8</f>
      </c>
      <c r="P17">
        <f>O17/100*H17</f>
      </c>
    </row>
    <row r="18" ht="25.5">
      <c r="D18" s="15" t="s">
        <v>295</v>
      </c>
    </row>
    <row r="19" spans="1:16" ht="12.75">
      <c r="A19" s="7">
        <v>3</v>
      </c>
      <c r="B19" s="7" t="s">
        <v>134</v>
      </c>
      <c r="C19" s="7" t="s">
        <v>44</v>
      </c>
      <c r="D19" s="7" t="s">
        <v>135</v>
      </c>
      <c r="E19" s="7" t="s">
        <v>83</v>
      </c>
      <c r="F19" s="10">
        <v>5</v>
      </c>
      <c r="G19" s="14"/>
      <c r="H19" s="13">
        <f>ROUND((G19*F19),2)</f>
      </c>
      <c r="O19">
        <f>rekapitulace!H8</f>
      </c>
      <c r="P19">
        <f>O19/100*H19</f>
      </c>
    </row>
    <row r="20" ht="89.25">
      <c r="D20" s="15" t="s">
        <v>296</v>
      </c>
    </row>
    <row r="21" spans="1:16" ht="12.75">
      <c r="A21" s="7">
        <v>4</v>
      </c>
      <c r="B21" s="7" t="s">
        <v>252</v>
      </c>
      <c r="C21" s="7" t="s">
        <v>44</v>
      </c>
      <c r="D21" s="7" t="s">
        <v>253</v>
      </c>
      <c r="E21" s="7" t="s">
        <v>83</v>
      </c>
      <c r="F21" s="10">
        <v>79</v>
      </c>
      <c r="G21" s="14"/>
      <c r="H21" s="13">
        <f>ROUND((G21*F21),2)</f>
      </c>
      <c r="O21">
        <f>rekapitulace!H8</f>
      </c>
      <c r="P21">
        <f>O21/100*H21</f>
      </c>
    </row>
    <row r="22" ht="102">
      <c r="D22" s="15" t="s">
        <v>297</v>
      </c>
    </row>
    <row r="23" spans="1:16" ht="12.75">
      <c r="A23" s="7">
        <v>5</v>
      </c>
      <c r="B23" s="7" t="s">
        <v>137</v>
      </c>
      <c r="C23" s="7" t="s">
        <v>44</v>
      </c>
      <c r="D23" s="7" t="s">
        <v>138</v>
      </c>
      <c r="E23" s="7" t="s">
        <v>83</v>
      </c>
      <c r="F23" s="10">
        <v>10</v>
      </c>
      <c r="G23" s="14"/>
      <c r="H23" s="13">
        <f>ROUND((G23*F23),2)</f>
      </c>
      <c r="O23">
        <f>rekapitulace!H8</f>
      </c>
      <c r="P23">
        <f>O23/100*H23</f>
      </c>
    </row>
    <row r="24" ht="51">
      <c r="D24" s="15" t="s">
        <v>298</v>
      </c>
    </row>
    <row r="25" spans="1:16" ht="12.75">
      <c r="A25" s="7">
        <v>6</v>
      </c>
      <c r="B25" s="7" t="s">
        <v>101</v>
      </c>
      <c r="C25" s="7" t="s">
        <v>44</v>
      </c>
      <c r="D25" s="7" t="s">
        <v>102</v>
      </c>
      <c r="E25" s="7" t="s">
        <v>103</v>
      </c>
      <c r="F25" s="10">
        <v>305</v>
      </c>
      <c r="G25" s="14"/>
      <c r="H25" s="13">
        <f>ROUND((G25*F25),2)</f>
      </c>
      <c r="O25">
        <f>rekapitulace!H8</f>
      </c>
      <c r="P25">
        <f>O25/100*H25</f>
      </c>
    </row>
    <row r="26" ht="178.5">
      <c r="D26" s="15" t="s">
        <v>299</v>
      </c>
    </row>
    <row r="27" spans="1:16" ht="12.75">
      <c r="A27" s="7">
        <v>7</v>
      </c>
      <c r="B27" s="7" t="s">
        <v>141</v>
      </c>
      <c r="C27" s="7" t="s">
        <v>44</v>
      </c>
      <c r="D27" s="7" t="s">
        <v>142</v>
      </c>
      <c r="E27" s="7" t="s">
        <v>83</v>
      </c>
      <c r="F27" s="10">
        <v>5</v>
      </c>
      <c r="G27" s="14"/>
      <c r="H27" s="13">
        <f>ROUND((G27*F27),2)</f>
      </c>
      <c r="O27">
        <f>rekapitulace!H8</f>
      </c>
      <c r="P27">
        <f>O27/100*H27</f>
      </c>
    </row>
    <row r="28" ht="38.25">
      <c r="D28" s="15" t="s">
        <v>300</v>
      </c>
    </row>
    <row r="29" spans="1:16" ht="12.75">
      <c r="A29" s="7">
        <v>8</v>
      </c>
      <c r="B29" s="7" t="s">
        <v>144</v>
      </c>
      <c r="C29" s="7" t="s">
        <v>44</v>
      </c>
      <c r="D29" s="7" t="s">
        <v>145</v>
      </c>
      <c r="E29" s="7" t="s">
        <v>103</v>
      </c>
      <c r="F29" s="10">
        <v>25</v>
      </c>
      <c r="G29" s="14"/>
      <c r="H29" s="13">
        <f>ROUND((G29*F29),2)</f>
      </c>
      <c r="O29">
        <f>rekapitulace!H8</f>
      </c>
      <c r="P29">
        <f>O29/100*H29</f>
      </c>
    </row>
    <row r="30" ht="63.75">
      <c r="D30" s="15" t="s">
        <v>301</v>
      </c>
    </row>
    <row r="31" spans="1:16" ht="12.75">
      <c r="A31" s="7">
        <v>9</v>
      </c>
      <c r="B31" s="7" t="s">
        <v>147</v>
      </c>
      <c r="C31" s="7" t="s">
        <v>44</v>
      </c>
      <c r="D31" s="7" t="s">
        <v>148</v>
      </c>
      <c r="E31" s="7" t="s">
        <v>103</v>
      </c>
      <c r="F31" s="10">
        <v>25</v>
      </c>
      <c r="G31" s="14"/>
      <c r="H31" s="13">
        <f>ROUND((G31*F31),2)</f>
      </c>
      <c r="O31">
        <f>rekapitulace!H8</f>
      </c>
      <c r="P31">
        <f>O31/100*H31</f>
      </c>
    </row>
    <row r="32" ht="63.75">
      <c r="D32" s="15" t="s">
        <v>302</v>
      </c>
    </row>
    <row r="33" spans="1:16" ht="12.75" customHeight="1">
      <c r="A33" s="16"/>
      <c r="B33" s="16"/>
      <c r="C33" s="16" t="s">
        <v>24</v>
      </c>
      <c r="D33" s="16" t="s">
        <v>80</v>
      </c>
      <c r="E33" s="16"/>
      <c r="F33" s="16"/>
      <c r="G33" s="16"/>
      <c r="H33" s="16">
        <f>SUM(H17:H32)</f>
      </c>
      <c r="P33">
        <f>ROUND(SUM(P17:P32),2)</f>
      </c>
    </row>
    <row r="35" spans="1:8" ht="12.75" customHeight="1">
      <c r="A35" s="9"/>
      <c r="B35" s="9"/>
      <c r="C35" s="9" t="s">
        <v>37</v>
      </c>
      <c r="D35" s="9" t="s">
        <v>105</v>
      </c>
      <c r="E35" s="9"/>
      <c r="F35" s="11"/>
      <c r="G35" s="9"/>
      <c r="H35" s="11"/>
    </row>
    <row r="36" spans="1:16" ht="12.75">
      <c r="A36" s="7">
        <v>10</v>
      </c>
      <c r="B36" s="7" t="s">
        <v>303</v>
      </c>
      <c r="C36" s="7" t="s">
        <v>44</v>
      </c>
      <c r="D36" s="7" t="s">
        <v>304</v>
      </c>
      <c r="E36" s="7" t="s">
        <v>103</v>
      </c>
      <c r="F36" s="10">
        <v>54</v>
      </c>
      <c r="G36" s="14"/>
      <c r="H36" s="13">
        <f>ROUND((G36*F36),2)</f>
      </c>
      <c r="O36">
        <f>rekapitulace!H8</f>
      </c>
      <c r="P36">
        <f>O36/100*H36</f>
      </c>
    </row>
    <row r="37" ht="102">
      <c r="D37" s="15" t="s">
        <v>305</v>
      </c>
    </row>
    <row r="38" spans="1:16" ht="12.75">
      <c r="A38" s="7">
        <v>11</v>
      </c>
      <c r="B38" s="7" t="s">
        <v>106</v>
      </c>
      <c r="C38" s="7" t="s">
        <v>44</v>
      </c>
      <c r="D38" s="7" t="s">
        <v>107</v>
      </c>
      <c r="E38" s="7" t="s">
        <v>83</v>
      </c>
      <c r="F38" s="10">
        <v>45.75</v>
      </c>
      <c r="G38" s="14"/>
      <c r="H38" s="13">
        <f>ROUND((G38*F38),2)</f>
      </c>
      <c r="O38">
        <f>rekapitulace!H8</f>
      </c>
      <c r="P38">
        <f>O38/100*H38</f>
      </c>
    </row>
    <row r="39" ht="216.75">
      <c r="D39" s="15" t="s">
        <v>306</v>
      </c>
    </row>
    <row r="40" spans="1:16" ht="12.75">
      <c r="A40" s="7">
        <v>12</v>
      </c>
      <c r="B40" s="7" t="s">
        <v>157</v>
      </c>
      <c r="C40" s="7" t="s">
        <v>44</v>
      </c>
      <c r="D40" s="7" t="s">
        <v>158</v>
      </c>
      <c r="E40" s="7" t="s">
        <v>103</v>
      </c>
      <c r="F40" s="10">
        <v>251</v>
      </c>
      <c r="G40" s="14"/>
      <c r="H40" s="13">
        <f>ROUND((G40*F40),2)</f>
      </c>
      <c r="O40">
        <f>rekapitulace!H8</f>
      </c>
      <c r="P40">
        <f>O40/100*H40</f>
      </c>
    </row>
    <row r="41" ht="63.75">
      <c r="D41" s="15" t="s">
        <v>307</v>
      </c>
    </row>
    <row r="42" spans="1:16" ht="12.75">
      <c r="A42" s="7">
        <v>13</v>
      </c>
      <c r="B42" s="7" t="s">
        <v>111</v>
      </c>
      <c r="C42" s="7" t="s">
        <v>44</v>
      </c>
      <c r="D42" s="7" t="s">
        <v>112</v>
      </c>
      <c r="E42" s="7" t="s">
        <v>103</v>
      </c>
      <c r="F42" s="10">
        <v>251</v>
      </c>
      <c r="G42" s="14"/>
      <c r="H42" s="13">
        <f>ROUND((G42*F42),2)</f>
      </c>
      <c r="O42">
        <f>rekapitulace!H8</f>
      </c>
      <c r="P42">
        <f>O42/100*H42</f>
      </c>
    </row>
    <row r="43" ht="63.75">
      <c r="D43" s="15" t="s">
        <v>307</v>
      </c>
    </row>
    <row r="44" spans="1:16" ht="12.75">
      <c r="A44" s="7">
        <v>14</v>
      </c>
      <c r="B44" s="7" t="s">
        <v>163</v>
      </c>
      <c r="C44" s="7" t="s">
        <v>44</v>
      </c>
      <c r="D44" s="7" t="s">
        <v>164</v>
      </c>
      <c r="E44" s="7" t="s">
        <v>103</v>
      </c>
      <c r="F44" s="10">
        <v>251</v>
      </c>
      <c r="G44" s="14"/>
      <c r="H44" s="13">
        <f>ROUND((G44*F44),2)</f>
      </c>
      <c r="O44">
        <f>rekapitulace!H8</f>
      </c>
      <c r="P44">
        <f>O44/100*H44</f>
      </c>
    </row>
    <row r="45" ht="63.75">
      <c r="D45" s="15" t="s">
        <v>307</v>
      </c>
    </row>
    <row r="46" spans="1:16" ht="12.75">
      <c r="A46" s="7">
        <v>15</v>
      </c>
      <c r="B46" s="7" t="s">
        <v>308</v>
      </c>
      <c r="C46" s="7" t="s">
        <v>44</v>
      </c>
      <c r="D46" s="7" t="s">
        <v>309</v>
      </c>
      <c r="E46" s="7" t="s">
        <v>103</v>
      </c>
      <c r="F46" s="10">
        <v>54</v>
      </c>
      <c r="G46" s="14"/>
      <c r="H46" s="13">
        <f>ROUND((G46*F46),2)</f>
      </c>
      <c r="O46">
        <f>rekapitulace!H8</f>
      </c>
      <c r="P46">
        <f>O46/100*H46</f>
      </c>
    </row>
    <row r="47" ht="102">
      <c r="D47" s="15" t="s">
        <v>305</v>
      </c>
    </row>
    <row r="48" spans="1:16" ht="12.75" customHeight="1">
      <c r="A48" s="16"/>
      <c r="B48" s="16"/>
      <c r="C48" s="16" t="s">
        <v>37</v>
      </c>
      <c r="D48" s="16" t="s">
        <v>105</v>
      </c>
      <c r="E48" s="16"/>
      <c r="F48" s="16"/>
      <c r="G48" s="16"/>
      <c r="H48" s="16">
        <f>SUM(H36:H47)</f>
      </c>
      <c r="P48">
        <f>ROUND(SUM(P36:P47),2)</f>
      </c>
    </row>
    <row r="50" spans="1:8" ht="12.75" customHeight="1">
      <c r="A50" s="9"/>
      <c r="B50" s="9"/>
      <c r="C50" s="9" t="s">
        <v>118</v>
      </c>
      <c r="D50" s="9" t="s">
        <v>117</v>
      </c>
      <c r="E50" s="9"/>
      <c r="F50" s="11"/>
      <c r="G50" s="9"/>
      <c r="H50" s="11"/>
    </row>
    <row r="51" spans="1:16" ht="12.75">
      <c r="A51" s="7">
        <v>16</v>
      </c>
      <c r="B51" s="7" t="s">
        <v>200</v>
      </c>
      <c r="C51" s="7" t="s">
        <v>44</v>
      </c>
      <c r="D51" s="7" t="s">
        <v>201</v>
      </c>
      <c r="E51" s="7" t="s">
        <v>51</v>
      </c>
      <c r="F51" s="10">
        <v>10</v>
      </c>
      <c r="G51" s="14"/>
      <c r="H51" s="13">
        <f>ROUND((G51*F51),2)</f>
      </c>
      <c r="O51">
        <f>rekapitulace!H8</f>
      </c>
      <c r="P51">
        <f>O51/100*H51</f>
      </c>
    </row>
    <row r="52" ht="25.5">
      <c r="D52" s="15" t="s">
        <v>199</v>
      </c>
    </row>
    <row r="53" spans="1:16" ht="12.75">
      <c r="A53" s="7">
        <v>17</v>
      </c>
      <c r="B53" s="7" t="s">
        <v>202</v>
      </c>
      <c r="C53" s="7" t="s">
        <v>44</v>
      </c>
      <c r="D53" s="7" t="s">
        <v>203</v>
      </c>
      <c r="E53" s="7" t="s">
        <v>51</v>
      </c>
      <c r="F53" s="10">
        <v>5</v>
      </c>
      <c r="G53" s="14"/>
      <c r="H53" s="13">
        <f>ROUND((G53*F53),2)</f>
      </c>
      <c r="O53">
        <f>rekapitulace!H8</f>
      </c>
      <c r="P53">
        <f>O53/100*H53</f>
      </c>
    </row>
    <row r="54" ht="25.5">
      <c r="D54" s="15" t="s">
        <v>310</v>
      </c>
    </row>
    <row r="55" spans="1:16" ht="12.75">
      <c r="A55" s="7">
        <v>18</v>
      </c>
      <c r="B55" s="7" t="s">
        <v>208</v>
      </c>
      <c r="C55" s="7" t="s">
        <v>44</v>
      </c>
      <c r="D55" s="7" t="s">
        <v>209</v>
      </c>
      <c r="E55" s="7" t="s">
        <v>51</v>
      </c>
      <c r="F55" s="10">
        <v>10</v>
      </c>
      <c r="G55" s="14"/>
      <c r="H55" s="13">
        <f>ROUND((G55*F55),2)</f>
      </c>
      <c r="O55">
        <f>rekapitulace!H8</f>
      </c>
      <c r="P55">
        <f>O55/100*H55</f>
      </c>
    </row>
    <row r="56" ht="25.5">
      <c r="D56" s="15" t="s">
        <v>199</v>
      </c>
    </row>
    <row r="57" spans="1:16" ht="12.75">
      <c r="A57" s="7">
        <v>19</v>
      </c>
      <c r="B57" s="7" t="s">
        <v>220</v>
      </c>
      <c r="C57" s="7" t="s">
        <v>44</v>
      </c>
      <c r="D57" s="7" t="s">
        <v>221</v>
      </c>
      <c r="E57" s="7" t="s">
        <v>93</v>
      </c>
      <c r="F57" s="10">
        <v>50</v>
      </c>
      <c r="G57" s="14"/>
      <c r="H57" s="13">
        <f>ROUND((G57*F57),2)</f>
      </c>
      <c r="O57">
        <f>rekapitulace!H8</f>
      </c>
      <c r="P57">
        <f>O57/100*H57</f>
      </c>
    </row>
    <row r="58" ht="38.25">
      <c r="D58" s="15" t="s">
        <v>311</v>
      </c>
    </row>
    <row r="59" spans="1:16" ht="12.75" customHeight="1">
      <c r="A59" s="16"/>
      <c r="B59" s="16"/>
      <c r="C59" s="16" t="s">
        <v>118</v>
      </c>
      <c r="D59" s="16" t="s">
        <v>117</v>
      </c>
      <c r="E59" s="16"/>
      <c r="F59" s="16"/>
      <c r="G59" s="16"/>
      <c r="H59" s="16">
        <f>SUM(H51:H58)</f>
      </c>
      <c r="P59">
        <f>ROUND(SUM(P51:P58),2)</f>
      </c>
    </row>
    <row r="61" spans="1:16" ht="12.75" customHeight="1">
      <c r="A61" s="16"/>
      <c r="B61" s="16"/>
      <c r="C61" s="16"/>
      <c r="D61" s="16" t="s">
        <v>67</v>
      </c>
      <c r="E61" s="16"/>
      <c r="F61" s="16"/>
      <c r="G61" s="16"/>
      <c r="H61" s="16">
        <f>+H14+H33+H48+H59</f>
      </c>
      <c r="P61">
        <f>+P14+P33+P48+P59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288</v>
      </c>
      <c r="D5" s="5" t="s">
        <v>289</v>
      </c>
      <c r="E5" s="5"/>
    </row>
    <row r="6" spans="1:5" ht="12.75" customHeight="1">
      <c r="A6" t="s">
        <v>17</v>
      </c>
      <c r="C6" s="5" t="s">
        <v>312</v>
      </c>
      <c r="D6" s="5" t="s">
        <v>313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314</v>
      </c>
      <c r="C12" s="7" t="s">
        <v>44</v>
      </c>
      <c r="D12" s="7" t="s">
        <v>315</v>
      </c>
      <c r="E12" s="7" t="s">
        <v>51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52</v>
      </c>
    </row>
    <row r="14" spans="1:16" ht="12.75" customHeight="1">
      <c r="A14" s="16"/>
      <c r="B14" s="16"/>
      <c r="C14" s="16" t="s">
        <v>42</v>
      </c>
      <c r="D14" s="16" t="s">
        <v>41</v>
      </c>
      <c r="E14" s="16"/>
      <c r="F14" s="16"/>
      <c r="G14" s="16"/>
      <c r="H14" s="16">
        <f>SUM(H12:H13)</f>
      </c>
      <c r="P14">
        <f>ROUND(SUM(P12:P13),2)</f>
      </c>
    </row>
    <row r="16" spans="1:8" ht="12.75" customHeight="1">
      <c r="A16" s="9"/>
      <c r="B16" s="9"/>
      <c r="C16" s="9" t="s">
        <v>24</v>
      </c>
      <c r="D16" s="9" t="s">
        <v>80</v>
      </c>
      <c r="E16" s="9"/>
      <c r="F16" s="11"/>
      <c r="G16" s="9"/>
      <c r="H16" s="11"/>
    </row>
    <row r="17" spans="1:16" ht="12.75">
      <c r="A17" s="7">
        <v>2</v>
      </c>
      <c r="B17" s="7" t="s">
        <v>245</v>
      </c>
      <c r="C17" s="7" t="s">
        <v>44</v>
      </c>
      <c r="D17" s="7" t="s">
        <v>246</v>
      </c>
      <c r="E17" s="7" t="s">
        <v>83</v>
      </c>
      <c r="F17" s="10">
        <v>13.149</v>
      </c>
      <c r="G17" s="14"/>
      <c r="H17" s="13">
        <f>ROUND((G17*F17),2)</f>
      </c>
      <c r="O17">
        <f>rekapitulace!H8</f>
      </c>
      <c r="P17">
        <f>O17/100*H17</f>
      </c>
    </row>
    <row r="18" ht="38.25">
      <c r="D18" s="15" t="s">
        <v>316</v>
      </c>
    </row>
    <row r="19" spans="1:16" ht="12.75">
      <c r="A19" s="7">
        <v>3</v>
      </c>
      <c r="B19" s="7" t="s">
        <v>252</v>
      </c>
      <c r="C19" s="7" t="s">
        <v>44</v>
      </c>
      <c r="D19" s="7" t="s">
        <v>253</v>
      </c>
      <c r="E19" s="7" t="s">
        <v>83</v>
      </c>
      <c r="F19" s="10">
        <v>13.149</v>
      </c>
      <c r="G19" s="14"/>
      <c r="H19" s="13">
        <f>ROUND((G19*F19),2)</f>
      </c>
      <c r="O19">
        <f>rekapitulace!H8</f>
      </c>
      <c r="P19">
        <f>O19/100*H19</f>
      </c>
    </row>
    <row r="20" ht="127.5">
      <c r="D20" s="15" t="s">
        <v>317</v>
      </c>
    </row>
    <row r="21" spans="1:16" ht="12.75">
      <c r="A21" s="7">
        <v>4</v>
      </c>
      <c r="B21" s="7" t="s">
        <v>318</v>
      </c>
      <c r="C21" s="7" t="s">
        <v>44</v>
      </c>
      <c r="D21" s="7" t="s">
        <v>319</v>
      </c>
      <c r="E21" s="7" t="s">
        <v>83</v>
      </c>
      <c r="F21" s="10">
        <v>19.5</v>
      </c>
      <c r="G21" s="14"/>
      <c r="H21" s="13">
        <f>ROUND((G21*F21),2)</f>
      </c>
      <c r="O21">
        <f>rekapitulace!H8</f>
      </c>
      <c r="P21">
        <f>O21/100*H21</f>
      </c>
    </row>
    <row r="22" ht="89.25">
      <c r="D22" s="15" t="s">
        <v>320</v>
      </c>
    </row>
    <row r="23" spans="1:16" ht="12.75" customHeight="1">
      <c r="A23" s="16"/>
      <c r="B23" s="16"/>
      <c r="C23" s="16" t="s">
        <v>24</v>
      </c>
      <c r="D23" s="16" t="s">
        <v>80</v>
      </c>
      <c r="E23" s="16"/>
      <c r="F23" s="16"/>
      <c r="G23" s="16"/>
      <c r="H23" s="16">
        <f>SUM(H17:H22)</f>
      </c>
      <c r="P23">
        <f>ROUND(SUM(P17:P22),2)</f>
      </c>
    </row>
    <row r="25" spans="1:8" ht="12.75" customHeight="1">
      <c r="A25" s="9"/>
      <c r="B25" s="9"/>
      <c r="C25" s="9" t="s">
        <v>34</v>
      </c>
      <c r="D25" s="9" t="s">
        <v>260</v>
      </c>
      <c r="E25" s="9"/>
      <c r="F25" s="11"/>
      <c r="G25" s="9"/>
      <c r="H25" s="11"/>
    </row>
    <row r="26" spans="1:16" ht="12.75">
      <c r="A26" s="7">
        <v>5</v>
      </c>
      <c r="B26" s="7" t="s">
        <v>321</v>
      </c>
      <c r="C26" s="7" t="s">
        <v>44</v>
      </c>
      <c r="D26" s="7" t="s">
        <v>322</v>
      </c>
      <c r="E26" s="7" t="s">
        <v>103</v>
      </c>
      <c r="F26" s="10">
        <v>54.6</v>
      </c>
      <c r="G26" s="14"/>
      <c r="H26" s="13">
        <f>ROUND((G26*F26),2)</f>
      </c>
      <c r="O26">
        <f>rekapitulace!H8</f>
      </c>
      <c r="P26">
        <f>O26/100*H26</f>
      </c>
    </row>
    <row r="27" ht="38.25">
      <c r="D27" s="15" t="s">
        <v>323</v>
      </c>
    </row>
    <row r="28" spans="1:16" ht="12.75" customHeight="1">
      <c r="A28" s="16"/>
      <c r="B28" s="16"/>
      <c r="C28" s="16" t="s">
        <v>34</v>
      </c>
      <c r="D28" s="16" t="s">
        <v>260</v>
      </c>
      <c r="E28" s="16"/>
      <c r="F28" s="16"/>
      <c r="G28" s="16"/>
      <c r="H28" s="16">
        <f>SUM(H26:H27)</f>
      </c>
      <c r="P28">
        <f>ROUND(SUM(P26:P27),2)</f>
      </c>
    </row>
    <row r="30" spans="1:8" ht="12.75" customHeight="1">
      <c r="A30" s="9"/>
      <c r="B30" s="9"/>
      <c r="C30" s="9" t="s">
        <v>35</v>
      </c>
      <c r="D30" s="9" t="s">
        <v>324</v>
      </c>
      <c r="E30" s="9"/>
      <c r="F30" s="11"/>
      <c r="G30" s="9"/>
      <c r="H30" s="11"/>
    </row>
    <row r="31" spans="1:16" ht="12.75">
      <c r="A31" s="7">
        <v>6</v>
      </c>
      <c r="B31" s="7" t="s">
        <v>325</v>
      </c>
      <c r="C31" s="7" t="s">
        <v>44</v>
      </c>
      <c r="D31" s="7" t="s">
        <v>326</v>
      </c>
      <c r="E31" s="7" t="s">
        <v>83</v>
      </c>
      <c r="F31" s="10">
        <v>43.304</v>
      </c>
      <c r="G31" s="14"/>
      <c r="H31" s="13">
        <f>ROUND((G31*F31),2)</f>
      </c>
      <c r="O31">
        <f>rekapitulace!H8</f>
      </c>
      <c r="P31">
        <f>O31/100*H31</f>
      </c>
    </row>
    <row r="32" ht="191.25">
      <c r="D32" s="15" t="s">
        <v>327</v>
      </c>
    </row>
    <row r="33" spans="1:16" ht="12.75" customHeight="1">
      <c r="A33" s="16"/>
      <c r="B33" s="16"/>
      <c r="C33" s="16" t="s">
        <v>35</v>
      </c>
      <c r="D33" s="16" t="s">
        <v>324</v>
      </c>
      <c r="E33" s="16"/>
      <c r="F33" s="16"/>
      <c r="G33" s="16"/>
      <c r="H33" s="16">
        <f>SUM(H31:H32)</f>
      </c>
      <c r="P33">
        <f>ROUND(SUM(P31:P32),2)</f>
      </c>
    </row>
    <row r="35" spans="1:8" ht="12.75" customHeight="1">
      <c r="A35" s="9"/>
      <c r="B35" s="9"/>
      <c r="C35" s="9" t="s">
        <v>38</v>
      </c>
      <c r="D35" s="9" t="s">
        <v>328</v>
      </c>
      <c r="E35" s="9"/>
      <c r="F35" s="11"/>
      <c r="G35" s="9"/>
      <c r="H35" s="11"/>
    </row>
    <row r="36" spans="1:16" ht="12.75">
      <c r="A36" s="7">
        <v>7</v>
      </c>
      <c r="B36" s="7" t="s">
        <v>329</v>
      </c>
      <c r="C36" s="7" t="s">
        <v>44</v>
      </c>
      <c r="D36" s="7" t="s">
        <v>330</v>
      </c>
      <c r="E36" s="7" t="s">
        <v>103</v>
      </c>
      <c r="F36" s="10">
        <v>128.25</v>
      </c>
      <c r="G36" s="14"/>
      <c r="H36" s="13">
        <f>ROUND((G36*F36),2)</f>
      </c>
      <c r="O36">
        <f>rekapitulace!H8</f>
      </c>
      <c r="P36">
        <f>O36/100*H36</f>
      </c>
    </row>
    <row r="37" ht="293.25">
      <c r="D37" s="15" t="s">
        <v>331</v>
      </c>
    </row>
    <row r="38" spans="1:16" ht="12.75" customHeight="1">
      <c r="A38" s="16"/>
      <c r="B38" s="16"/>
      <c r="C38" s="16" t="s">
        <v>38</v>
      </c>
      <c r="D38" s="16" t="s">
        <v>328</v>
      </c>
      <c r="E38" s="16"/>
      <c r="F38" s="16"/>
      <c r="G38" s="16"/>
      <c r="H38" s="16">
        <f>SUM(H36:H37)</f>
      </c>
      <c r="P38">
        <f>ROUND(SUM(P36:P37),2)</f>
      </c>
    </row>
    <row r="40" spans="1:8" ht="12.75" customHeight="1">
      <c r="A40" s="9"/>
      <c r="B40" s="9"/>
      <c r="C40" s="9" t="s">
        <v>118</v>
      </c>
      <c r="D40" s="9" t="s">
        <v>117</v>
      </c>
      <c r="E40" s="9"/>
      <c r="F40" s="11"/>
      <c r="G40" s="9"/>
      <c r="H40" s="11"/>
    </row>
    <row r="41" spans="1:16" ht="12.75">
      <c r="A41" s="7">
        <v>8</v>
      </c>
      <c r="B41" s="7" t="s">
        <v>332</v>
      </c>
      <c r="C41" s="7" t="s">
        <v>44</v>
      </c>
      <c r="D41" s="7" t="s">
        <v>333</v>
      </c>
      <c r="E41" s="7" t="s">
        <v>93</v>
      </c>
      <c r="F41" s="10">
        <v>24.4</v>
      </c>
      <c r="G41" s="14"/>
      <c r="H41" s="13">
        <f>ROUND((G41*F41),2)</f>
      </c>
      <c r="O41">
        <f>rekapitulace!H8</f>
      </c>
      <c r="P41">
        <f>O41/100*H41</f>
      </c>
    </row>
    <row r="42" ht="89.25">
      <c r="D42" s="15" t="s">
        <v>334</v>
      </c>
    </row>
    <row r="43" spans="1:16" ht="12.75">
      <c r="A43" s="7">
        <v>9</v>
      </c>
      <c r="B43" s="7" t="s">
        <v>335</v>
      </c>
      <c r="C43" s="7" t="s">
        <v>44</v>
      </c>
      <c r="D43" s="7" t="s">
        <v>336</v>
      </c>
      <c r="E43" s="7" t="s">
        <v>51</v>
      </c>
      <c r="F43" s="10">
        <v>2</v>
      </c>
      <c r="G43" s="14"/>
      <c r="H43" s="13">
        <f>ROUND((G43*F43),2)</f>
      </c>
      <c r="O43">
        <f>rekapitulace!H8</f>
      </c>
      <c r="P43">
        <f>O43/100*H43</f>
      </c>
    </row>
    <row r="44" ht="25.5">
      <c r="D44" s="15" t="s">
        <v>280</v>
      </c>
    </row>
    <row r="45" spans="1:16" ht="12.75">
      <c r="A45" s="7">
        <v>10</v>
      </c>
      <c r="B45" s="7" t="s">
        <v>337</v>
      </c>
      <c r="C45" s="7" t="s">
        <v>44</v>
      </c>
      <c r="D45" s="7" t="s">
        <v>338</v>
      </c>
      <c r="E45" s="7" t="s">
        <v>103</v>
      </c>
      <c r="F45" s="10">
        <v>128.25</v>
      </c>
      <c r="G45" s="14"/>
      <c r="H45" s="13">
        <f>ROUND((G45*F45),2)</f>
      </c>
      <c r="O45">
        <f>rekapitulace!H8</f>
      </c>
      <c r="P45">
        <f>O45/100*H45</f>
      </c>
    </row>
    <row r="46" ht="102">
      <c r="D46" s="15" t="s">
        <v>339</v>
      </c>
    </row>
    <row r="47" spans="1:16" ht="12.75">
      <c r="A47" s="7">
        <v>11</v>
      </c>
      <c r="B47" s="7" t="s">
        <v>340</v>
      </c>
      <c r="C47" s="7" t="s">
        <v>44</v>
      </c>
      <c r="D47" s="7" t="s">
        <v>341</v>
      </c>
      <c r="E47" s="7" t="s">
        <v>83</v>
      </c>
      <c r="F47" s="10">
        <v>26.824</v>
      </c>
      <c r="G47" s="14"/>
      <c r="H47" s="13">
        <f>ROUND((G47*F47),2)</f>
      </c>
      <c r="O47">
        <f>rekapitulace!H8</f>
      </c>
      <c r="P47">
        <f>O47/100*H47</f>
      </c>
    </row>
    <row r="48" ht="191.25">
      <c r="D48" s="15" t="s">
        <v>342</v>
      </c>
    </row>
    <row r="49" spans="1:16" ht="12.75" customHeight="1">
      <c r="A49" s="16"/>
      <c r="B49" s="16"/>
      <c r="C49" s="16" t="s">
        <v>118</v>
      </c>
      <c r="D49" s="16" t="s">
        <v>117</v>
      </c>
      <c r="E49" s="16"/>
      <c r="F49" s="16"/>
      <c r="G49" s="16"/>
      <c r="H49" s="16">
        <f>SUM(H41:H48)</f>
      </c>
      <c r="P49">
        <f>ROUND(SUM(P41:P48),2)</f>
      </c>
    </row>
    <row r="51" spans="1:16" ht="12.75" customHeight="1">
      <c r="A51" s="16"/>
      <c r="B51" s="16"/>
      <c r="C51" s="16"/>
      <c r="D51" s="16" t="s">
        <v>67</v>
      </c>
      <c r="E51" s="16"/>
      <c r="F51" s="16"/>
      <c r="G51" s="16"/>
      <c r="H51" s="16">
        <f>+H14+H23+H28+H33+H38+H49</f>
      </c>
      <c r="P51">
        <f>+P14+P23+P28+P33+P38+P49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343</v>
      </c>
      <c r="D5" s="5" t="s">
        <v>19</v>
      </c>
      <c r="E5" s="5"/>
    </row>
    <row r="6" spans="1:5" ht="12.75" customHeight="1">
      <c r="A6" t="s">
        <v>17</v>
      </c>
      <c r="C6" s="5" t="s">
        <v>344</v>
      </c>
      <c r="D6" s="5" t="s">
        <v>19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238</v>
      </c>
      <c r="C12" s="7" t="s">
        <v>44</v>
      </c>
      <c r="D12" s="7" t="s">
        <v>239</v>
      </c>
      <c r="E12" s="7" t="s">
        <v>83</v>
      </c>
      <c r="F12" s="10">
        <v>1067.321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345</v>
      </c>
    </row>
    <row r="14" spans="1:16" ht="12.75">
      <c r="A14" s="7">
        <v>2</v>
      </c>
      <c r="B14" s="7" t="s">
        <v>346</v>
      </c>
      <c r="C14" s="7" t="s">
        <v>44</v>
      </c>
      <c r="D14" s="7" t="s">
        <v>347</v>
      </c>
      <c r="E14" s="7" t="s">
        <v>83</v>
      </c>
      <c r="F14" s="10">
        <v>807.9</v>
      </c>
      <c r="G14" s="14"/>
      <c r="H14" s="13">
        <f>ROUND((G14*F14),2)</f>
      </c>
      <c r="O14">
        <f>rekapitulace!H8</f>
      </c>
      <c r="P14">
        <f>O14/100*H14</f>
      </c>
    </row>
    <row r="15" ht="76.5">
      <c r="D15" s="15" t="s">
        <v>348</v>
      </c>
    </row>
    <row r="16" spans="1:16" ht="12.75">
      <c r="A16" s="7">
        <v>3</v>
      </c>
      <c r="B16" s="7" t="s">
        <v>349</v>
      </c>
      <c r="C16" s="7" t="s">
        <v>44</v>
      </c>
      <c r="D16" s="7" t="s">
        <v>350</v>
      </c>
      <c r="E16" s="7" t="s">
        <v>46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351</v>
      </c>
    </row>
    <row r="18" spans="1:16" ht="12.75">
      <c r="A18" s="7">
        <v>4</v>
      </c>
      <c r="B18" s="7" t="s">
        <v>352</v>
      </c>
      <c r="C18" s="7" t="s">
        <v>44</v>
      </c>
      <c r="D18" s="7" t="s">
        <v>353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351</v>
      </c>
    </row>
    <row r="20" spans="1:16" ht="12.75">
      <c r="A20" s="7">
        <v>5</v>
      </c>
      <c r="B20" s="7" t="s">
        <v>354</v>
      </c>
      <c r="C20" s="7" t="s">
        <v>44</v>
      </c>
      <c r="D20" s="7" t="s">
        <v>355</v>
      </c>
      <c r="E20" s="7" t="s">
        <v>46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351</v>
      </c>
    </row>
    <row r="22" spans="1:16" ht="12.75">
      <c r="A22" s="7">
        <v>6</v>
      </c>
      <c r="B22" s="7" t="s">
        <v>356</v>
      </c>
      <c r="C22" s="7" t="s">
        <v>44</v>
      </c>
      <c r="D22" s="7" t="s">
        <v>357</v>
      </c>
      <c r="E22" s="7" t="s">
        <v>46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351</v>
      </c>
    </row>
    <row r="24" spans="1:16" ht="12.75">
      <c r="A24" s="7">
        <v>7</v>
      </c>
      <c r="B24" s="7" t="s">
        <v>358</v>
      </c>
      <c r="C24" s="7" t="s">
        <v>44</v>
      </c>
      <c r="D24" s="7" t="s">
        <v>359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351</v>
      </c>
    </row>
    <row r="26" spans="1:16" ht="12.75">
      <c r="A26" s="7">
        <v>8</v>
      </c>
      <c r="B26" s="7" t="s">
        <v>360</v>
      </c>
      <c r="C26" s="7" t="s">
        <v>44</v>
      </c>
      <c r="D26" s="7" t="s">
        <v>361</v>
      </c>
      <c r="E26" s="7" t="s">
        <v>51</v>
      </c>
      <c r="F26" s="10">
        <v>1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52</v>
      </c>
    </row>
    <row r="28" spans="1:16" ht="12.75">
      <c r="A28" s="7">
        <v>9</v>
      </c>
      <c r="B28" s="7" t="s">
        <v>314</v>
      </c>
      <c r="C28" s="7" t="s">
        <v>44</v>
      </c>
      <c r="D28" s="7" t="s">
        <v>315</v>
      </c>
      <c r="E28" s="7" t="s">
        <v>51</v>
      </c>
      <c r="F28" s="10">
        <v>1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52</v>
      </c>
    </row>
    <row r="30" spans="1:16" ht="12.75" customHeight="1">
      <c r="A30" s="16"/>
      <c r="B30" s="16"/>
      <c r="C30" s="16" t="s">
        <v>42</v>
      </c>
      <c r="D30" s="16" t="s">
        <v>41</v>
      </c>
      <c r="E30" s="16"/>
      <c r="F30" s="16"/>
      <c r="G30" s="16"/>
      <c r="H30" s="16">
        <f>SUM(H12:H29)</f>
      </c>
      <c r="P30">
        <f>ROUND(SUM(P12:P29),2)</f>
      </c>
    </row>
    <row r="32" spans="1:8" ht="12.75" customHeight="1">
      <c r="A32" s="9"/>
      <c r="B32" s="9"/>
      <c r="C32" s="9" t="s">
        <v>24</v>
      </c>
      <c r="D32" s="9" t="s">
        <v>80</v>
      </c>
      <c r="E32" s="9"/>
      <c r="F32" s="11"/>
      <c r="G32" s="9"/>
      <c r="H32" s="11"/>
    </row>
    <row r="33" spans="1:16" ht="12.75">
      <c r="A33" s="7">
        <v>10</v>
      </c>
      <c r="B33" s="7" t="s">
        <v>245</v>
      </c>
      <c r="C33" s="7" t="s">
        <v>44</v>
      </c>
      <c r="D33" s="7" t="s">
        <v>246</v>
      </c>
      <c r="E33" s="7" t="s">
        <v>83</v>
      </c>
      <c r="F33" s="10">
        <v>64.95</v>
      </c>
      <c r="G33" s="14"/>
      <c r="H33" s="13">
        <f>ROUND((G33*F33),2)</f>
      </c>
      <c r="O33">
        <f>rekapitulace!H8</f>
      </c>
      <c r="P33">
        <f>O33/100*H33</f>
      </c>
    </row>
    <row r="34" ht="357">
      <c r="D34" s="15" t="s">
        <v>362</v>
      </c>
    </row>
    <row r="35" spans="1:16" ht="12.75">
      <c r="A35" s="7">
        <v>11</v>
      </c>
      <c r="B35" s="7" t="s">
        <v>134</v>
      </c>
      <c r="C35" s="7" t="s">
        <v>44</v>
      </c>
      <c r="D35" s="7" t="s">
        <v>363</v>
      </c>
      <c r="E35" s="7" t="s">
        <v>83</v>
      </c>
      <c r="F35" s="10">
        <v>807.9</v>
      </c>
      <c r="G35" s="14"/>
      <c r="H35" s="13">
        <f>ROUND((G35*F35),2)</f>
      </c>
      <c r="O35">
        <f>rekapitulace!H8</f>
      </c>
      <c r="P35">
        <f>O35/100*H35</f>
      </c>
    </row>
    <row r="36" ht="114.75">
      <c r="D36" s="15" t="s">
        <v>364</v>
      </c>
    </row>
    <row r="37" spans="1:16" ht="12.75">
      <c r="A37" s="7">
        <v>12</v>
      </c>
      <c r="B37" s="7" t="s">
        <v>365</v>
      </c>
      <c r="C37" s="7" t="s">
        <v>44</v>
      </c>
      <c r="D37" s="7" t="s">
        <v>366</v>
      </c>
      <c r="E37" s="7" t="s">
        <v>83</v>
      </c>
      <c r="F37" s="10">
        <v>1055.028</v>
      </c>
      <c r="G37" s="14"/>
      <c r="H37" s="13">
        <f>ROUND((G37*F37),2)</f>
      </c>
      <c r="O37">
        <f>rekapitulace!H8</f>
      </c>
      <c r="P37">
        <f>O37/100*H37</f>
      </c>
    </row>
    <row r="38" ht="409.5">
      <c r="D38" s="15" t="s">
        <v>367</v>
      </c>
    </row>
    <row r="39" spans="1:16" ht="12.75">
      <c r="A39" s="7">
        <v>13</v>
      </c>
      <c r="B39" s="7" t="s">
        <v>252</v>
      </c>
      <c r="C39" s="7" t="s">
        <v>44</v>
      </c>
      <c r="D39" s="7" t="s">
        <v>253</v>
      </c>
      <c r="E39" s="7" t="s">
        <v>83</v>
      </c>
      <c r="F39" s="10">
        <v>1132.271</v>
      </c>
      <c r="G39" s="14"/>
      <c r="H39" s="13">
        <f>ROUND((G39*F39),2)</f>
      </c>
      <c r="O39">
        <f>rekapitulace!H8</f>
      </c>
      <c r="P39">
        <f>O39/100*H39</f>
      </c>
    </row>
    <row r="40" ht="409.5">
      <c r="D40" s="15" t="s">
        <v>368</v>
      </c>
    </row>
    <row r="41" spans="1:16" ht="12.75">
      <c r="A41" s="7">
        <v>14</v>
      </c>
      <c r="B41" s="7" t="s">
        <v>369</v>
      </c>
      <c r="C41" s="7" t="s">
        <v>44</v>
      </c>
      <c r="D41" s="7" t="s">
        <v>370</v>
      </c>
      <c r="E41" s="7" t="s">
        <v>83</v>
      </c>
      <c r="F41" s="10">
        <v>807.9</v>
      </c>
      <c r="G41" s="14"/>
      <c r="H41" s="13">
        <f>ROUND((G41*F41),2)</f>
      </c>
      <c r="O41">
        <f>rekapitulace!H8</f>
      </c>
      <c r="P41">
        <f>O41/100*H41</f>
      </c>
    </row>
    <row r="42" ht="293.25">
      <c r="D42" s="15" t="s">
        <v>371</v>
      </c>
    </row>
    <row r="43" spans="1:16" ht="12.75" customHeight="1">
      <c r="A43" s="16"/>
      <c r="B43" s="16"/>
      <c r="C43" s="16" t="s">
        <v>24</v>
      </c>
      <c r="D43" s="16" t="s">
        <v>80</v>
      </c>
      <c r="E43" s="16"/>
      <c r="F43" s="16"/>
      <c r="G43" s="16"/>
      <c r="H43" s="16">
        <f>SUM(H33:H42)</f>
      </c>
      <c r="P43">
        <f>ROUND(SUM(P33:P42),2)</f>
      </c>
    </row>
    <row r="45" spans="1:8" ht="12.75" customHeight="1">
      <c r="A45" s="9"/>
      <c r="B45" s="9"/>
      <c r="C45" s="9" t="s">
        <v>34</v>
      </c>
      <c r="D45" s="9" t="s">
        <v>260</v>
      </c>
      <c r="E45" s="9"/>
      <c r="F45" s="11"/>
      <c r="G45" s="9"/>
      <c r="H45" s="11"/>
    </row>
    <row r="46" spans="1:16" ht="12.75">
      <c r="A46" s="7">
        <v>15</v>
      </c>
      <c r="B46" s="7" t="s">
        <v>372</v>
      </c>
      <c r="C46" s="7" t="s">
        <v>44</v>
      </c>
      <c r="D46" s="7" t="s">
        <v>373</v>
      </c>
      <c r="E46" s="7" t="s">
        <v>83</v>
      </c>
      <c r="F46" s="10">
        <v>0.91</v>
      </c>
      <c r="G46" s="14"/>
      <c r="H46" s="13">
        <f>ROUND((G46*F46),2)</f>
      </c>
      <c r="O46">
        <f>rekapitulace!H8</f>
      </c>
      <c r="P46">
        <f>O46/100*H46</f>
      </c>
    </row>
    <row r="47" ht="89.25">
      <c r="D47" s="15" t="s">
        <v>374</v>
      </c>
    </row>
    <row r="48" spans="1:16" ht="12.75">
      <c r="A48" s="7">
        <v>16</v>
      </c>
      <c r="B48" s="7" t="s">
        <v>375</v>
      </c>
      <c r="C48" s="7" t="s">
        <v>44</v>
      </c>
      <c r="D48" s="7" t="s">
        <v>376</v>
      </c>
      <c r="E48" s="7" t="s">
        <v>103</v>
      </c>
      <c r="F48" s="10">
        <v>92.823</v>
      </c>
      <c r="G48" s="14"/>
      <c r="H48" s="13">
        <f>ROUND((G48*F48),2)</f>
      </c>
      <c r="O48">
        <f>rekapitulace!H8</f>
      </c>
      <c r="P48">
        <f>O48/100*H48</f>
      </c>
    </row>
    <row r="49" ht="140.25">
      <c r="D49" s="15" t="s">
        <v>377</v>
      </c>
    </row>
    <row r="50" spans="1:16" ht="12.75">
      <c r="A50" s="7">
        <v>17</v>
      </c>
      <c r="B50" s="7" t="s">
        <v>378</v>
      </c>
      <c r="C50" s="7" t="s">
        <v>44</v>
      </c>
      <c r="D50" s="7" t="s">
        <v>379</v>
      </c>
      <c r="E50" s="7" t="s">
        <v>93</v>
      </c>
      <c r="F50" s="10">
        <v>696</v>
      </c>
      <c r="G50" s="14"/>
      <c r="H50" s="13">
        <f>ROUND((G50*F50),2)</f>
      </c>
      <c r="O50">
        <f>rekapitulace!H8</f>
      </c>
      <c r="P50">
        <f>O50/100*H50</f>
      </c>
    </row>
    <row r="51" ht="38.25">
      <c r="D51" s="15" t="s">
        <v>380</v>
      </c>
    </row>
    <row r="52" spans="1:16" ht="12.75">
      <c r="A52" s="7">
        <v>18</v>
      </c>
      <c r="B52" s="7" t="s">
        <v>381</v>
      </c>
      <c r="C52" s="7" t="s">
        <v>44</v>
      </c>
      <c r="D52" s="7" t="s">
        <v>382</v>
      </c>
      <c r="E52" s="7" t="s">
        <v>103</v>
      </c>
      <c r="F52" s="10">
        <v>468.2</v>
      </c>
      <c r="G52" s="14"/>
      <c r="H52" s="13">
        <f>ROUND((G52*F52),2)</f>
      </c>
      <c r="O52">
        <f>rekapitulace!H8</f>
      </c>
      <c r="P52">
        <f>O52/100*H52</f>
      </c>
    </row>
    <row r="53" ht="140.25">
      <c r="D53" s="15" t="s">
        <v>383</v>
      </c>
    </row>
    <row r="54" spans="1:16" ht="12.75">
      <c r="A54" s="7">
        <v>19</v>
      </c>
      <c r="B54" s="7" t="s">
        <v>384</v>
      </c>
      <c r="C54" s="7" t="s">
        <v>44</v>
      </c>
      <c r="D54" s="7" t="s">
        <v>385</v>
      </c>
      <c r="E54" s="7" t="s">
        <v>103</v>
      </c>
      <c r="F54" s="10">
        <v>468.2</v>
      </c>
      <c r="G54" s="14"/>
      <c r="H54" s="13">
        <f>ROUND((G54*F54),2)</f>
      </c>
      <c r="O54">
        <f>rekapitulace!H8</f>
      </c>
      <c r="P54">
        <f>O54/100*H54</f>
      </c>
    </row>
    <row r="55" ht="76.5">
      <c r="D55" s="15" t="s">
        <v>386</v>
      </c>
    </row>
    <row r="56" spans="1:16" ht="12.75">
      <c r="A56" s="7">
        <v>20</v>
      </c>
      <c r="B56" s="7" t="s">
        <v>387</v>
      </c>
      <c r="C56" s="7" t="s">
        <v>44</v>
      </c>
      <c r="D56" s="7" t="s">
        <v>388</v>
      </c>
      <c r="E56" s="7" t="s">
        <v>93</v>
      </c>
      <c r="F56" s="10">
        <v>696</v>
      </c>
      <c r="G56" s="14"/>
      <c r="H56" s="13">
        <f>ROUND((G56*F56),2)</f>
      </c>
      <c r="O56">
        <f>rekapitulace!H8</f>
      </c>
      <c r="P56">
        <f>O56/100*H56</f>
      </c>
    </row>
    <row r="57" ht="76.5">
      <c r="D57" s="15" t="s">
        <v>389</v>
      </c>
    </row>
    <row r="58" spans="1:16" ht="12.75">
      <c r="A58" s="7">
        <v>21</v>
      </c>
      <c r="B58" s="7" t="s">
        <v>390</v>
      </c>
      <c r="C58" s="7" t="s">
        <v>44</v>
      </c>
      <c r="D58" s="7" t="s">
        <v>391</v>
      </c>
      <c r="E58" s="7" t="s">
        <v>83</v>
      </c>
      <c r="F58" s="10">
        <v>120.412</v>
      </c>
      <c r="G58" s="14"/>
      <c r="H58" s="13">
        <f>ROUND((G58*F58),2)</f>
      </c>
      <c r="O58">
        <f>rekapitulace!H8</f>
      </c>
      <c r="P58">
        <f>O58/100*H58</f>
      </c>
    </row>
    <row r="59" ht="369.75">
      <c r="D59" s="15" t="s">
        <v>392</v>
      </c>
    </row>
    <row r="60" spans="1:16" ht="12.75">
      <c r="A60" s="7">
        <v>22</v>
      </c>
      <c r="B60" s="7" t="s">
        <v>393</v>
      </c>
      <c r="C60" s="7" t="s">
        <v>44</v>
      </c>
      <c r="D60" s="7" t="s">
        <v>394</v>
      </c>
      <c r="E60" s="7" t="s">
        <v>73</v>
      </c>
      <c r="F60" s="10">
        <v>19.264</v>
      </c>
      <c r="G60" s="14"/>
      <c r="H60" s="13">
        <f>ROUND((G60*F60),2)</f>
      </c>
      <c r="O60">
        <f>rekapitulace!H8</f>
      </c>
      <c r="P60">
        <f>O60/100*H60</f>
      </c>
    </row>
    <row r="61" ht="89.25">
      <c r="D61" s="15" t="s">
        <v>395</v>
      </c>
    </row>
    <row r="62" spans="1:16" ht="12.75">
      <c r="A62" s="7">
        <v>23</v>
      </c>
      <c r="B62" s="7" t="s">
        <v>321</v>
      </c>
      <c r="C62" s="7" t="s">
        <v>44</v>
      </c>
      <c r="D62" s="7" t="s">
        <v>396</v>
      </c>
      <c r="E62" s="7" t="s">
        <v>103</v>
      </c>
      <c r="F62" s="10">
        <v>30</v>
      </c>
      <c r="G62" s="14"/>
      <c r="H62" s="13">
        <f>ROUND((G62*F62),2)</f>
      </c>
      <c r="O62">
        <f>rekapitulace!H8</f>
      </c>
      <c r="P62">
        <f>O62/100*H62</f>
      </c>
    </row>
    <row r="63" ht="51">
      <c r="D63" s="15" t="s">
        <v>397</v>
      </c>
    </row>
    <row r="64" spans="1:16" ht="12.75" customHeight="1">
      <c r="A64" s="16"/>
      <c r="B64" s="16"/>
      <c r="C64" s="16" t="s">
        <v>34</v>
      </c>
      <c r="D64" s="16" t="s">
        <v>260</v>
      </c>
      <c r="E64" s="16"/>
      <c r="F64" s="16"/>
      <c r="G64" s="16"/>
      <c r="H64" s="16">
        <f>SUM(H46:H63)</f>
      </c>
      <c r="P64">
        <f>ROUND(SUM(P46:P63),2)</f>
      </c>
    </row>
    <row r="66" spans="1:8" ht="12.75" customHeight="1">
      <c r="A66" s="9"/>
      <c r="B66" s="9"/>
      <c r="C66" s="9" t="s">
        <v>35</v>
      </c>
      <c r="D66" s="9" t="s">
        <v>324</v>
      </c>
      <c r="E66" s="9"/>
      <c r="F66" s="11"/>
      <c r="G66" s="9"/>
      <c r="H66" s="11"/>
    </row>
    <row r="67" spans="1:16" ht="12.75">
      <c r="A67" s="7">
        <v>24</v>
      </c>
      <c r="B67" s="7" t="s">
        <v>398</v>
      </c>
      <c r="C67" s="7" t="s">
        <v>44</v>
      </c>
      <c r="D67" s="7" t="s">
        <v>399</v>
      </c>
      <c r="E67" s="7" t="s">
        <v>83</v>
      </c>
      <c r="F67" s="10">
        <v>75.634</v>
      </c>
      <c r="G67" s="14"/>
      <c r="H67" s="13">
        <f>ROUND((G67*F67),2)</f>
      </c>
      <c r="O67">
        <f>rekapitulace!H8</f>
      </c>
      <c r="P67">
        <f>O67/100*H67</f>
      </c>
    </row>
    <row r="68" ht="153">
      <c r="D68" s="15" t="s">
        <v>400</v>
      </c>
    </row>
    <row r="69" spans="1:16" ht="12.75">
      <c r="A69" s="7">
        <v>25</v>
      </c>
      <c r="B69" s="7" t="s">
        <v>401</v>
      </c>
      <c r="C69" s="7" t="s">
        <v>44</v>
      </c>
      <c r="D69" s="7" t="s">
        <v>402</v>
      </c>
      <c r="E69" s="7" t="s">
        <v>73</v>
      </c>
      <c r="F69" s="10">
        <v>11.276</v>
      </c>
      <c r="G69" s="14"/>
      <c r="H69" s="13">
        <f>ROUND((G69*F69),2)</f>
      </c>
      <c r="O69">
        <f>rekapitulace!H8</f>
      </c>
      <c r="P69">
        <f>O69/100*H69</f>
      </c>
    </row>
    <row r="70" ht="89.25">
      <c r="D70" s="15" t="s">
        <v>403</v>
      </c>
    </row>
    <row r="71" spans="1:16" ht="12.75">
      <c r="A71" s="7">
        <v>26</v>
      </c>
      <c r="B71" s="7" t="s">
        <v>404</v>
      </c>
      <c r="C71" s="7" t="s">
        <v>44</v>
      </c>
      <c r="D71" s="7" t="s">
        <v>405</v>
      </c>
      <c r="E71" s="7" t="s">
        <v>73</v>
      </c>
      <c r="F71" s="10">
        <v>33.15</v>
      </c>
      <c r="G71" s="14"/>
      <c r="H71" s="13">
        <f>ROUND((G71*F71),2)</f>
      </c>
      <c r="O71">
        <f>rekapitulace!H8</f>
      </c>
      <c r="P71">
        <f>O71/100*H71</f>
      </c>
    </row>
    <row r="72" ht="63.75">
      <c r="D72" s="15" t="s">
        <v>406</v>
      </c>
    </row>
    <row r="73" spans="1:16" ht="12.75">
      <c r="A73" s="7">
        <v>27</v>
      </c>
      <c r="B73" s="7" t="s">
        <v>407</v>
      </c>
      <c r="C73" s="7" t="s">
        <v>44</v>
      </c>
      <c r="D73" s="7" t="s">
        <v>408</v>
      </c>
      <c r="E73" s="7" t="s">
        <v>83</v>
      </c>
      <c r="F73" s="10">
        <v>15.165</v>
      </c>
      <c r="G73" s="14"/>
      <c r="H73" s="13">
        <f>ROUND((G73*F73),2)</f>
      </c>
      <c r="O73">
        <f>rekapitulace!H8</f>
      </c>
      <c r="P73">
        <f>O73/100*H73</f>
      </c>
    </row>
    <row r="74" ht="357">
      <c r="D74" s="15" t="s">
        <v>409</v>
      </c>
    </row>
    <row r="75" spans="1:16" ht="12.75">
      <c r="A75" s="7">
        <v>28</v>
      </c>
      <c r="B75" s="7" t="s">
        <v>410</v>
      </c>
      <c r="C75" s="7" t="s">
        <v>44</v>
      </c>
      <c r="D75" s="7" t="s">
        <v>411</v>
      </c>
      <c r="E75" s="7" t="s">
        <v>73</v>
      </c>
      <c r="F75" s="10">
        <v>3.186</v>
      </c>
      <c r="G75" s="14"/>
      <c r="H75" s="13">
        <f>ROUND((G75*F75),2)</f>
      </c>
      <c r="O75">
        <f>rekapitulace!H8</f>
      </c>
      <c r="P75">
        <f>O75/100*H75</f>
      </c>
    </row>
    <row r="76" ht="89.25">
      <c r="D76" s="15" t="s">
        <v>412</v>
      </c>
    </row>
    <row r="77" spans="1:16" ht="12.75">
      <c r="A77" s="7">
        <v>29</v>
      </c>
      <c r="B77" s="7" t="s">
        <v>413</v>
      </c>
      <c r="C77" s="7" t="s">
        <v>44</v>
      </c>
      <c r="D77" s="7" t="s">
        <v>414</v>
      </c>
      <c r="E77" s="7" t="s">
        <v>103</v>
      </c>
      <c r="F77" s="10">
        <v>714</v>
      </c>
      <c r="G77" s="14"/>
      <c r="H77" s="13">
        <f>ROUND((G77*F77),2)</f>
      </c>
      <c r="O77">
        <f>rekapitulace!H8</f>
      </c>
      <c r="P77">
        <f>O77/100*H77</f>
      </c>
    </row>
    <row r="78" ht="38.25">
      <c r="D78" s="15" t="s">
        <v>415</v>
      </c>
    </row>
    <row r="79" spans="1:16" ht="12.75">
      <c r="A79" s="7">
        <v>30</v>
      </c>
      <c r="B79" s="7" t="s">
        <v>416</v>
      </c>
      <c r="C79" s="7" t="s">
        <v>44</v>
      </c>
      <c r="D79" s="7" t="s">
        <v>417</v>
      </c>
      <c r="E79" s="7" t="s">
        <v>73</v>
      </c>
      <c r="F79" s="10">
        <v>33</v>
      </c>
      <c r="G79" s="14"/>
      <c r="H79" s="13">
        <f>ROUND((G79*F79),2)</f>
      </c>
      <c r="O79">
        <f>rekapitulace!H8</f>
      </c>
      <c r="P79">
        <f>O79/100*H79</f>
      </c>
    </row>
    <row r="80" ht="25.5">
      <c r="D80" s="15" t="s">
        <v>418</v>
      </c>
    </row>
    <row r="81" spans="1:16" ht="12.75">
      <c r="A81" s="7">
        <v>31</v>
      </c>
      <c r="B81" s="7" t="s">
        <v>419</v>
      </c>
      <c r="C81" s="7" t="s">
        <v>44</v>
      </c>
      <c r="D81" s="7" t="s">
        <v>420</v>
      </c>
      <c r="E81" s="7" t="s">
        <v>83</v>
      </c>
      <c r="F81" s="10">
        <v>2.856</v>
      </c>
      <c r="G81" s="14"/>
      <c r="H81" s="13">
        <f>ROUND((G81*F81),2)</f>
      </c>
      <c r="O81">
        <f>rekapitulace!H8</f>
      </c>
      <c r="P81">
        <f>O81/100*H81</f>
      </c>
    </row>
    <row r="82" ht="63.75">
      <c r="D82" s="15" t="s">
        <v>421</v>
      </c>
    </row>
    <row r="83" spans="1:16" ht="12.75" customHeight="1">
      <c r="A83" s="16"/>
      <c r="B83" s="16"/>
      <c r="C83" s="16" t="s">
        <v>35</v>
      </c>
      <c r="D83" s="16" t="s">
        <v>324</v>
      </c>
      <c r="E83" s="16"/>
      <c r="F83" s="16"/>
      <c r="G83" s="16"/>
      <c r="H83" s="16">
        <f>SUM(H67:H82)</f>
      </c>
      <c r="P83">
        <f>ROUND(SUM(P67:P82),2)</f>
      </c>
    </row>
    <row r="85" spans="1:8" ht="12.75" customHeight="1">
      <c r="A85" s="9"/>
      <c r="B85" s="9"/>
      <c r="C85" s="9" t="s">
        <v>36</v>
      </c>
      <c r="D85" s="9" t="s">
        <v>422</v>
      </c>
      <c r="E85" s="9"/>
      <c r="F85" s="11"/>
      <c r="G85" s="9"/>
      <c r="H85" s="11"/>
    </row>
    <row r="86" spans="1:16" ht="12.75">
      <c r="A86" s="7">
        <v>32</v>
      </c>
      <c r="B86" s="7" t="s">
        <v>423</v>
      </c>
      <c r="C86" s="7" t="s">
        <v>44</v>
      </c>
      <c r="D86" s="7" t="s">
        <v>424</v>
      </c>
      <c r="E86" s="7" t="s">
        <v>83</v>
      </c>
      <c r="F86" s="10">
        <v>24.383</v>
      </c>
      <c r="G86" s="14"/>
      <c r="H86" s="13">
        <f>ROUND((G86*F86),2)</f>
      </c>
      <c r="O86">
        <f>rekapitulace!H8</f>
      </c>
      <c r="P86">
        <f>O86/100*H86</f>
      </c>
    </row>
    <row r="87" ht="51">
      <c r="D87" s="15" t="s">
        <v>425</v>
      </c>
    </row>
    <row r="88" spans="1:16" ht="12.75">
      <c r="A88" s="7">
        <v>33</v>
      </c>
      <c r="B88" s="7" t="s">
        <v>426</v>
      </c>
      <c r="C88" s="7" t="s">
        <v>44</v>
      </c>
      <c r="D88" s="7" t="s">
        <v>427</v>
      </c>
      <c r="E88" s="7" t="s">
        <v>73</v>
      </c>
      <c r="F88" s="10">
        <v>4.876</v>
      </c>
      <c r="G88" s="14"/>
      <c r="H88" s="13">
        <f>ROUND((G88*F88),2)</f>
      </c>
      <c r="O88">
        <f>rekapitulace!H8</f>
      </c>
      <c r="P88">
        <f>O88/100*H88</f>
      </c>
    </row>
    <row r="89" ht="89.25">
      <c r="D89" s="15" t="s">
        <v>428</v>
      </c>
    </row>
    <row r="90" spans="1:16" ht="12.75">
      <c r="A90" s="7">
        <v>34</v>
      </c>
      <c r="B90" s="7" t="s">
        <v>429</v>
      </c>
      <c r="C90" s="7" t="s">
        <v>44</v>
      </c>
      <c r="D90" s="7" t="s">
        <v>430</v>
      </c>
      <c r="E90" s="7" t="s">
        <v>83</v>
      </c>
      <c r="F90" s="10">
        <v>70</v>
      </c>
      <c r="G90" s="14"/>
      <c r="H90" s="13">
        <f>ROUND((G90*F90),2)</f>
      </c>
      <c r="O90">
        <f>rekapitulace!H8</f>
      </c>
      <c r="P90">
        <f>O90/100*H90</f>
      </c>
    </row>
    <row r="91" ht="38.25">
      <c r="D91" s="15" t="s">
        <v>431</v>
      </c>
    </row>
    <row r="92" spans="1:16" ht="12.75">
      <c r="A92" s="7">
        <v>35</v>
      </c>
      <c r="B92" s="7" t="s">
        <v>432</v>
      </c>
      <c r="C92" s="7" t="s">
        <v>44</v>
      </c>
      <c r="D92" s="7" t="s">
        <v>433</v>
      </c>
      <c r="E92" s="7" t="s">
        <v>73</v>
      </c>
      <c r="F92" s="10">
        <v>172.681</v>
      </c>
      <c r="G92" s="14"/>
      <c r="H92" s="13">
        <f>ROUND((G92*F92),2)</f>
      </c>
      <c r="O92">
        <f>rekapitulace!H8</f>
      </c>
      <c r="P92">
        <f>O92/100*H92</f>
      </c>
    </row>
    <row r="93" ht="63.75">
      <c r="D93" s="15" t="s">
        <v>434</v>
      </c>
    </row>
    <row r="94" spans="1:16" ht="12.75">
      <c r="A94" s="7">
        <v>36</v>
      </c>
      <c r="B94" s="7" t="s">
        <v>435</v>
      </c>
      <c r="C94" s="7" t="s">
        <v>44</v>
      </c>
      <c r="D94" s="7" t="s">
        <v>436</v>
      </c>
      <c r="E94" s="7" t="s">
        <v>73</v>
      </c>
      <c r="F94" s="10">
        <v>14.7</v>
      </c>
      <c r="G94" s="14"/>
      <c r="H94" s="13">
        <f>ROUND((G94*F94),2)</f>
      </c>
      <c r="O94">
        <f>rekapitulace!H8</f>
      </c>
      <c r="P94">
        <f>O94/100*H94</f>
      </c>
    </row>
    <row r="95" ht="51">
      <c r="D95" s="15" t="s">
        <v>437</v>
      </c>
    </row>
    <row r="96" spans="1:16" ht="12.75">
      <c r="A96" s="7">
        <v>37</v>
      </c>
      <c r="B96" s="7" t="s">
        <v>438</v>
      </c>
      <c r="C96" s="7" t="s">
        <v>44</v>
      </c>
      <c r="D96" s="7" t="s">
        <v>439</v>
      </c>
      <c r="E96" s="7" t="s">
        <v>83</v>
      </c>
      <c r="F96" s="10">
        <v>26.355</v>
      </c>
      <c r="G96" s="14"/>
      <c r="H96" s="13">
        <f>ROUND((G96*F96),2)</f>
      </c>
      <c r="O96">
        <f>rekapitulace!H8</f>
      </c>
      <c r="P96">
        <f>O96/100*H96</f>
      </c>
    </row>
    <row r="97" ht="409.5">
      <c r="D97" s="15" t="s">
        <v>440</v>
      </c>
    </row>
    <row r="98" spans="1:16" ht="12.75">
      <c r="A98" s="7">
        <v>38</v>
      </c>
      <c r="B98" s="7" t="s">
        <v>441</v>
      </c>
      <c r="C98" s="7" t="s">
        <v>44</v>
      </c>
      <c r="D98" s="7" t="s">
        <v>442</v>
      </c>
      <c r="E98" s="7" t="s">
        <v>83</v>
      </c>
      <c r="F98" s="10">
        <v>1.598</v>
      </c>
      <c r="G98" s="14"/>
      <c r="H98" s="13">
        <f>ROUND((G98*F98),2)</f>
      </c>
      <c r="O98">
        <f>rekapitulace!H8</f>
      </c>
      <c r="P98">
        <f>O98/100*H98</f>
      </c>
    </row>
    <row r="99" ht="114.75">
      <c r="D99" s="15" t="s">
        <v>443</v>
      </c>
    </row>
    <row r="100" spans="1:16" ht="12.75">
      <c r="A100" s="7">
        <v>39</v>
      </c>
      <c r="B100" s="7" t="s">
        <v>444</v>
      </c>
      <c r="C100" s="7" t="s">
        <v>44</v>
      </c>
      <c r="D100" s="7" t="s">
        <v>445</v>
      </c>
      <c r="E100" s="7" t="s">
        <v>83</v>
      </c>
      <c r="F100" s="10">
        <v>5.783</v>
      </c>
      <c r="G100" s="14"/>
      <c r="H100" s="13">
        <f>ROUND((G100*F100),2)</f>
      </c>
      <c r="O100">
        <f>rekapitulace!H8</f>
      </c>
      <c r="P100">
        <f>O100/100*H100</f>
      </c>
    </row>
    <row r="101" ht="409.5">
      <c r="D101" s="15" t="s">
        <v>446</v>
      </c>
    </row>
    <row r="102" spans="1:16" ht="12.75">
      <c r="A102" s="7">
        <v>40</v>
      </c>
      <c r="B102" s="7" t="s">
        <v>447</v>
      </c>
      <c r="C102" s="7" t="s">
        <v>44</v>
      </c>
      <c r="D102" s="7" t="s">
        <v>448</v>
      </c>
      <c r="E102" s="7" t="s">
        <v>83</v>
      </c>
      <c r="F102" s="10">
        <v>89</v>
      </c>
      <c r="G102" s="14"/>
      <c r="H102" s="13">
        <f>ROUND((G102*F102),2)</f>
      </c>
      <c r="O102">
        <f>rekapitulace!H8</f>
      </c>
      <c r="P102">
        <f>O102/100*H102</f>
      </c>
    </row>
    <row r="103" ht="216.75">
      <c r="D103" s="15" t="s">
        <v>449</v>
      </c>
    </row>
    <row r="104" spans="1:16" ht="12.75">
      <c r="A104" s="7">
        <v>41</v>
      </c>
      <c r="B104" s="7" t="s">
        <v>450</v>
      </c>
      <c r="C104" s="7" t="s">
        <v>44</v>
      </c>
      <c r="D104" s="7" t="s">
        <v>451</v>
      </c>
      <c r="E104" s="7" t="s">
        <v>83</v>
      </c>
      <c r="F104" s="10">
        <v>7.711</v>
      </c>
      <c r="G104" s="14"/>
      <c r="H104" s="13">
        <f>ROUND((G104*F104),2)</f>
      </c>
      <c r="O104">
        <f>rekapitulace!H8</f>
      </c>
      <c r="P104">
        <f>O104/100*H104</f>
      </c>
    </row>
    <row r="105" ht="357">
      <c r="D105" s="15" t="s">
        <v>452</v>
      </c>
    </row>
    <row r="106" spans="1:16" ht="12.75" customHeight="1">
      <c r="A106" s="16"/>
      <c r="B106" s="16"/>
      <c r="C106" s="16" t="s">
        <v>36</v>
      </c>
      <c r="D106" s="16" t="s">
        <v>422</v>
      </c>
      <c r="E106" s="16"/>
      <c r="F106" s="16"/>
      <c r="G106" s="16"/>
      <c r="H106" s="16">
        <f>SUM(H86:H105)</f>
      </c>
      <c r="P106">
        <f>ROUND(SUM(P86:P105),2)</f>
      </c>
    </row>
    <row r="108" spans="1:8" ht="12.75" customHeight="1">
      <c r="A108" s="9"/>
      <c r="B108" s="9"/>
      <c r="C108" s="9" t="s">
        <v>37</v>
      </c>
      <c r="D108" s="9" t="s">
        <v>105</v>
      </c>
      <c r="E108" s="9"/>
      <c r="F108" s="11"/>
      <c r="G108" s="9"/>
      <c r="H108" s="11"/>
    </row>
    <row r="109" spans="1:16" ht="12.75">
      <c r="A109" s="7">
        <v>42</v>
      </c>
      <c r="B109" s="7" t="s">
        <v>453</v>
      </c>
      <c r="C109" s="7" t="s">
        <v>44</v>
      </c>
      <c r="D109" s="7" t="s">
        <v>454</v>
      </c>
      <c r="E109" s="7" t="s">
        <v>103</v>
      </c>
      <c r="F109" s="10">
        <v>11</v>
      </c>
      <c r="G109" s="14"/>
      <c r="H109" s="13">
        <f>ROUND((G109*F109),2)</f>
      </c>
      <c r="O109">
        <f>rekapitulace!H8</f>
      </c>
      <c r="P109">
        <f>O109/100*H109</f>
      </c>
    </row>
    <row r="110" ht="63.75">
      <c r="D110" s="15" t="s">
        <v>455</v>
      </c>
    </row>
    <row r="111" spans="1:16" ht="12.75" customHeight="1">
      <c r="A111" s="16"/>
      <c r="B111" s="16"/>
      <c r="C111" s="16" t="s">
        <v>37</v>
      </c>
      <c r="D111" s="16" t="s">
        <v>105</v>
      </c>
      <c r="E111" s="16"/>
      <c r="F111" s="16"/>
      <c r="G111" s="16"/>
      <c r="H111" s="16">
        <f>SUM(H109:H110)</f>
      </c>
      <c r="P111">
        <f>ROUND(SUM(P109:P110),2)</f>
      </c>
    </row>
    <row r="113" spans="1:8" ht="12.75" customHeight="1">
      <c r="A113" s="9"/>
      <c r="B113" s="9"/>
      <c r="C113" s="9" t="s">
        <v>39</v>
      </c>
      <c r="D113" s="9" t="s">
        <v>456</v>
      </c>
      <c r="E113" s="9"/>
      <c r="F113" s="11"/>
      <c r="G113" s="9"/>
      <c r="H113" s="11"/>
    </row>
    <row r="114" spans="1:16" ht="12.75">
      <c r="A114" s="7">
        <v>43</v>
      </c>
      <c r="B114" s="7" t="s">
        <v>457</v>
      </c>
      <c r="C114" s="7" t="s">
        <v>44</v>
      </c>
      <c r="D114" s="7" t="s">
        <v>458</v>
      </c>
      <c r="E114" s="7" t="s">
        <v>103</v>
      </c>
      <c r="F114" s="10">
        <v>11</v>
      </c>
      <c r="G114" s="14"/>
      <c r="H114" s="13">
        <f>ROUND((G114*F114),2)</f>
      </c>
      <c r="O114">
        <f>rekapitulace!H8</f>
      </c>
      <c r="P114">
        <f>O114/100*H114</f>
      </c>
    </row>
    <row r="115" ht="63.75">
      <c r="D115" s="15" t="s">
        <v>455</v>
      </c>
    </row>
    <row r="116" spans="1:16" ht="12.75">
      <c r="A116" s="7">
        <v>44</v>
      </c>
      <c r="B116" s="7" t="s">
        <v>459</v>
      </c>
      <c r="C116" s="7" t="s">
        <v>44</v>
      </c>
      <c r="D116" s="7" t="s">
        <v>460</v>
      </c>
      <c r="E116" s="7" t="s">
        <v>103</v>
      </c>
      <c r="F116" s="10">
        <v>56.98</v>
      </c>
      <c r="G116" s="14"/>
      <c r="H116" s="13">
        <f>ROUND((G116*F116),2)</f>
      </c>
      <c r="O116">
        <f>rekapitulace!H8</f>
      </c>
      <c r="P116">
        <f>O116/100*H116</f>
      </c>
    </row>
    <row r="117" ht="114.75">
      <c r="D117" s="15" t="s">
        <v>461</v>
      </c>
    </row>
    <row r="118" spans="1:16" ht="12.75">
      <c r="A118" s="7">
        <v>45</v>
      </c>
      <c r="B118" s="7" t="s">
        <v>462</v>
      </c>
      <c r="C118" s="7" t="s">
        <v>44</v>
      </c>
      <c r="D118" s="7" t="s">
        <v>463</v>
      </c>
      <c r="E118" s="7" t="s">
        <v>103</v>
      </c>
      <c r="F118" s="10">
        <v>58.25</v>
      </c>
      <c r="G118" s="14"/>
      <c r="H118" s="13">
        <f>ROUND((G118*F118),2)</f>
      </c>
      <c r="O118">
        <f>rekapitulace!H8</f>
      </c>
      <c r="P118">
        <f>O118/100*H118</f>
      </c>
    </row>
    <row r="119" ht="89.25">
      <c r="D119" s="15" t="s">
        <v>464</v>
      </c>
    </row>
    <row r="120" spans="1:16" ht="12.75" customHeight="1">
      <c r="A120" s="16"/>
      <c r="B120" s="16"/>
      <c r="C120" s="16" t="s">
        <v>39</v>
      </c>
      <c r="D120" s="16" t="s">
        <v>456</v>
      </c>
      <c r="E120" s="16"/>
      <c r="F120" s="16"/>
      <c r="G120" s="16"/>
      <c r="H120" s="16">
        <f>SUM(H114:H119)</f>
      </c>
      <c r="P120">
        <f>ROUND(SUM(P114:P119),2)</f>
      </c>
    </row>
    <row r="122" spans="1:8" ht="12.75" customHeight="1">
      <c r="A122" s="9"/>
      <c r="B122" s="9"/>
      <c r="C122" s="9" t="s">
        <v>40</v>
      </c>
      <c r="D122" s="9" t="s">
        <v>190</v>
      </c>
      <c r="E122" s="9"/>
      <c r="F122" s="11"/>
      <c r="G122" s="9"/>
      <c r="H122" s="11"/>
    </row>
    <row r="123" spans="1:16" ht="12.75">
      <c r="A123" s="7">
        <v>46</v>
      </c>
      <c r="B123" s="7" t="s">
        <v>465</v>
      </c>
      <c r="C123" s="7" t="s">
        <v>44</v>
      </c>
      <c r="D123" s="7" t="s">
        <v>466</v>
      </c>
      <c r="E123" s="7" t="s">
        <v>93</v>
      </c>
      <c r="F123" s="10">
        <v>13</v>
      </c>
      <c r="G123" s="14"/>
      <c r="H123" s="13">
        <f>ROUND((G123*F123),2)</f>
      </c>
      <c r="O123">
        <f>rekapitulace!H8</f>
      </c>
      <c r="P123">
        <f>O123/100*H123</f>
      </c>
    </row>
    <row r="124" ht="51">
      <c r="D124" s="15" t="s">
        <v>467</v>
      </c>
    </row>
    <row r="125" spans="1:16" ht="12.75" customHeight="1">
      <c r="A125" s="16"/>
      <c r="B125" s="16"/>
      <c r="C125" s="16" t="s">
        <v>40</v>
      </c>
      <c r="D125" s="16" t="s">
        <v>190</v>
      </c>
      <c r="E125" s="16"/>
      <c r="F125" s="16"/>
      <c r="G125" s="16"/>
      <c r="H125" s="16">
        <f>SUM(H123:H124)</f>
      </c>
      <c r="P125">
        <f>ROUND(SUM(P123:P124),2)</f>
      </c>
    </row>
    <row r="127" spans="1:8" ht="12.75" customHeight="1">
      <c r="A127" s="9"/>
      <c r="B127" s="9"/>
      <c r="C127" s="9" t="s">
        <v>118</v>
      </c>
      <c r="D127" s="9" t="s">
        <v>117</v>
      </c>
      <c r="E127" s="9"/>
      <c r="F127" s="11"/>
      <c r="G127" s="9"/>
      <c r="H127" s="11"/>
    </row>
    <row r="128" spans="1:16" ht="12.75">
      <c r="A128" s="7">
        <v>47</v>
      </c>
      <c r="B128" s="7" t="s">
        <v>468</v>
      </c>
      <c r="C128" s="7" t="s">
        <v>44</v>
      </c>
      <c r="D128" s="7" t="s">
        <v>469</v>
      </c>
      <c r="E128" s="7" t="s">
        <v>51</v>
      </c>
      <c r="F128" s="10">
        <v>32</v>
      </c>
      <c r="G128" s="14"/>
      <c r="H128" s="13">
        <f>ROUND((G128*F128),2)</f>
      </c>
      <c r="O128">
        <f>rekapitulace!H8</f>
      </c>
      <c r="P128">
        <f>O128/100*H128</f>
      </c>
    </row>
    <row r="129" ht="25.5">
      <c r="D129" s="15" t="s">
        <v>470</v>
      </c>
    </row>
    <row r="130" spans="1:16" ht="12.75">
      <c r="A130" s="7">
        <v>48</v>
      </c>
      <c r="B130" s="7" t="s">
        <v>471</v>
      </c>
      <c r="C130" s="7" t="s">
        <v>44</v>
      </c>
      <c r="D130" s="7" t="s">
        <v>472</v>
      </c>
      <c r="E130" s="7" t="s">
        <v>51</v>
      </c>
      <c r="F130" s="10">
        <v>2</v>
      </c>
      <c r="G130" s="14"/>
      <c r="H130" s="13">
        <f>ROUND((G130*F130),2)</f>
      </c>
      <c r="O130">
        <f>rekapitulace!H8</f>
      </c>
      <c r="P130">
        <f>O130/100*H130</f>
      </c>
    </row>
    <row r="131" ht="25.5">
      <c r="D131" s="15" t="s">
        <v>280</v>
      </c>
    </row>
    <row r="132" spans="1:16" ht="12.75">
      <c r="A132" s="7">
        <v>49</v>
      </c>
      <c r="B132" s="7" t="s">
        <v>473</v>
      </c>
      <c r="C132" s="7" t="s">
        <v>44</v>
      </c>
      <c r="D132" s="7" t="s">
        <v>474</v>
      </c>
      <c r="E132" s="7" t="s">
        <v>51</v>
      </c>
      <c r="F132" s="10">
        <v>3</v>
      </c>
      <c r="G132" s="14"/>
      <c r="H132" s="13">
        <f>ROUND((G132*F132),2)</f>
      </c>
      <c r="O132">
        <f>rekapitulace!H8</f>
      </c>
      <c r="P132">
        <f>O132/100*H132</f>
      </c>
    </row>
    <row r="133" ht="25.5">
      <c r="D133" s="15" t="s">
        <v>475</v>
      </c>
    </row>
    <row r="134" spans="1:16" ht="12.75">
      <c r="A134" s="7">
        <v>50</v>
      </c>
      <c r="B134" s="7" t="s">
        <v>476</v>
      </c>
      <c r="C134" s="7" t="s">
        <v>44</v>
      </c>
      <c r="D134" s="7" t="s">
        <v>477</v>
      </c>
      <c r="E134" s="7" t="s">
        <v>93</v>
      </c>
      <c r="F134" s="10">
        <v>12</v>
      </c>
      <c r="G134" s="14"/>
      <c r="H134" s="13">
        <f>ROUND((G134*F134),2)</f>
      </c>
      <c r="O134">
        <f>rekapitulace!H8</f>
      </c>
      <c r="P134">
        <f>O134/100*H134</f>
      </c>
    </row>
    <row r="135" ht="25.5">
      <c r="D135" s="15" t="s">
        <v>478</v>
      </c>
    </row>
    <row r="136" spans="1:16" ht="12.75">
      <c r="A136" s="7">
        <v>51</v>
      </c>
      <c r="B136" s="7" t="s">
        <v>479</v>
      </c>
      <c r="C136" s="7" t="s">
        <v>44</v>
      </c>
      <c r="D136" s="7" t="s">
        <v>480</v>
      </c>
      <c r="E136" s="7" t="s">
        <v>51</v>
      </c>
      <c r="F136" s="10">
        <v>4</v>
      </c>
      <c r="G136" s="14"/>
      <c r="H136" s="13">
        <f>ROUND((G136*F136),2)</f>
      </c>
      <c r="O136">
        <f>rekapitulace!H8</f>
      </c>
      <c r="P136">
        <f>O136/100*H136</f>
      </c>
    </row>
    <row r="137" ht="25.5">
      <c r="D137" s="15" t="s">
        <v>121</v>
      </c>
    </row>
    <row r="138" spans="1:16" ht="12.75">
      <c r="A138" s="7">
        <v>52</v>
      </c>
      <c r="B138" s="7" t="s">
        <v>481</v>
      </c>
      <c r="C138" s="7" t="s">
        <v>44</v>
      </c>
      <c r="D138" s="7" t="s">
        <v>482</v>
      </c>
      <c r="E138" s="7" t="s">
        <v>51</v>
      </c>
      <c r="F138" s="10">
        <v>1</v>
      </c>
      <c r="G138" s="14"/>
      <c r="H138" s="13">
        <f>ROUND((G138*F138),2)</f>
      </c>
      <c r="O138">
        <f>rekapitulace!H8</f>
      </c>
      <c r="P138">
        <f>O138/100*H138</f>
      </c>
    </row>
    <row r="139" ht="25.5">
      <c r="D139" s="15" t="s">
        <v>52</v>
      </c>
    </row>
    <row r="140" spans="1:16" ht="12.75">
      <c r="A140" s="7">
        <v>53</v>
      </c>
      <c r="B140" s="7" t="s">
        <v>483</v>
      </c>
      <c r="C140" s="7" t="s">
        <v>44</v>
      </c>
      <c r="D140" s="7" t="s">
        <v>484</v>
      </c>
      <c r="E140" s="7" t="s">
        <v>51</v>
      </c>
      <c r="F140" s="10">
        <v>3</v>
      </c>
      <c r="G140" s="14"/>
      <c r="H140" s="13">
        <f>ROUND((G140*F140),2)</f>
      </c>
      <c r="O140">
        <f>rekapitulace!H8</f>
      </c>
      <c r="P140">
        <f>O140/100*H140</f>
      </c>
    </row>
    <row r="141" ht="25.5">
      <c r="D141" s="15" t="s">
        <v>475</v>
      </c>
    </row>
    <row r="142" spans="1:16" ht="12.75">
      <c r="A142" s="7">
        <v>54</v>
      </c>
      <c r="B142" s="7" t="s">
        <v>485</v>
      </c>
      <c r="C142" s="7" t="s">
        <v>44</v>
      </c>
      <c r="D142" s="7" t="s">
        <v>486</v>
      </c>
      <c r="E142" s="7" t="s">
        <v>51</v>
      </c>
      <c r="F142" s="10">
        <v>3</v>
      </c>
      <c r="G142" s="14"/>
      <c r="H142" s="13">
        <f>ROUND((G142*F142),2)</f>
      </c>
      <c r="O142">
        <f>rekapitulace!H8</f>
      </c>
      <c r="P142">
        <f>O142/100*H142</f>
      </c>
    </row>
    <row r="143" ht="25.5">
      <c r="D143" s="15" t="s">
        <v>475</v>
      </c>
    </row>
    <row r="144" spans="1:16" ht="12.75">
      <c r="A144" s="7">
        <v>55</v>
      </c>
      <c r="B144" s="7" t="s">
        <v>487</v>
      </c>
      <c r="C144" s="7" t="s">
        <v>44</v>
      </c>
      <c r="D144" s="7" t="s">
        <v>488</v>
      </c>
      <c r="E144" s="7" t="s">
        <v>51</v>
      </c>
      <c r="F144" s="10">
        <v>3</v>
      </c>
      <c r="G144" s="14"/>
      <c r="H144" s="13">
        <f>ROUND((G144*F144),2)</f>
      </c>
      <c r="O144">
        <f>rekapitulace!H8</f>
      </c>
      <c r="P144">
        <f>O144/100*H144</f>
      </c>
    </row>
    <row r="145" ht="25.5">
      <c r="D145" s="15" t="s">
        <v>475</v>
      </c>
    </row>
    <row r="146" spans="1:16" ht="12.75">
      <c r="A146" s="7">
        <v>56</v>
      </c>
      <c r="B146" s="7" t="s">
        <v>489</v>
      </c>
      <c r="C146" s="7" t="s">
        <v>44</v>
      </c>
      <c r="D146" s="7" t="s">
        <v>490</v>
      </c>
      <c r="E146" s="7" t="s">
        <v>51</v>
      </c>
      <c r="F146" s="10">
        <v>3</v>
      </c>
      <c r="G146" s="14"/>
      <c r="H146" s="13">
        <f>ROUND((G146*F146),2)</f>
      </c>
      <c r="O146">
        <f>rekapitulace!H8</f>
      </c>
      <c r="P146">
        <f>O146/100*H146</f>
      </c>
    </row>
    <row r="147" ht="25.5">
      <c r="D147" s="15" t="s">
        <v>475</v>
      </c>
    </row>
    <row r="148" spans="1:16" ht="12.75" customHeight="1">
      <c r="A148" s="16"/>
      <c r="B148" s="16"/>
      <c r="C148" s="16" t="s">
        <v>118</v>
      </c>
      <c r="D148" s="16" t="s">
        <v>117</v>
      </c>
      <c r="E148" s="16"/>
      <c r="F148" s="16"/>
      <c r="G148" s="16"/>
      <c r="H148" s="16">
        <f>SUM(H128:H147)</f>
      </c>
      <c r="P148">
        <f>ROUND(SUM(P128:P147),2)</f>
      </c>
    </row>
    <row r="150" spans="1:16" ht="12.75" customHeight="1">
      <c r="A150" s="16"/>
      <c r="B150" s="16"/>
      <c r="C150" s="16"/>
      <c r="D150" s="16" t="s">
        <v>67</v>
      </c>
      <c r="E150" s="16"/>
      <c r="F150" s="16"/>
      <c r="G150" s="16"/>
      <c r="H150" s="16">
        <f>+H30+H43+H64+H83+H106+H111+H120+H125+H148</f>
      </c>
      <c r="P150">
        <f>+P30+P43+P64+P83+P106+P111+P120+P125+P148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491</v>
      </c>
      <c r="D5" s="5" t="s">
        <v>492</v>
      </c>
      <c r="E5" s="5"/>
    </row>
    <row r="6" spans="1:5" ht="12.75" customHeight="1">
      <c r="A6" t="s">
        <v>17</v>
      </c>
      <c r="C6" s="5" t="s">
        <v>493</v>
      </c>
      <c r="D6" s="5" t="s">
        <v>492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495</v>
      </c>
      <c r="D11" s="9" t="s">
        <v>494</v>
      </c>
      <c r="E11" s="9"/>
      <c r="F11" s="11"/>
      <c r="G11" s="9"/>
      <c r="H11" s="11"/>
    </row>
    <row r="12" spans="1:16" ht="12.75">
      <c r="A12" s="7">
        <v>1</v>
      </c>
      <c r="B12" s="7" t="s">
        <v>496</v>
      </c>
      <c r="C12" s="7" t="s">
        <v>44</v>
      </c>
      <c r="D12" s="7" t="s">
        <v>497</v>
      </c>
      <c r="E12" s="7" t="s">
        <v>51</v>
      </c>
      <c r="F12" s="10">
        <v>216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498</v>
      </c>
      <c r="C13" s="7" t="s">
        <v>44</v>
      </c>
      <c r="D13" s="7" t="s">
        <v>499</v>
      </c>
      <c r="E13" s="7" t="s">
        <v>51</v>
      </c>
      <c r="F13" s="10">
        <v>144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500</v>
      </c>
      <c r="C14" s="7" t="s">
        <v>44</v>
      </c>
      <c r="D14" s="7" t="s">
        <v>501</v>
      </c>
      <c r="E14" s="7" t="s">
        <v>51</v>
      </c>
      <c r="F14" s="10">
        <v>36</v>
      </c>
      <c r="G14" s="14"/>
      <c r="H14" s="13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502</v>
      </c>
      <c r="C15" s="7" t="s">
        <v>44</v>
      </c>
      <c r="D15" s="7" t="s">
        <v>503</v>
      </c>
      <c r="E15" s="7" t="s">
        <v>51</v>
      </c>
      <c r="F15" s="10">
        <v>5</v>
      </c>
      <c r="G15" s="14"/>
      <c r="H15" s="13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504</v>
      </c>
      <c r="C16" s="7" t="s">
        <v>44</v>
      </c>
      <c r="D16" s="7" t="s">
        <v>505</v>
      </c>
      <c r="E16" s="7" t="s">
        <v>51</v>
      </c>
      <c r="F16" s="10">
        <v>5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506</v>
      </c>
      <c r="C17" s="7" t="s">
        <v>44</v>
      </c>
      <c r="D17" s="7" t="s">
        <v>507</v>
      </c>
      <c r="E17" s="7" t="s">
        <v>51</v>
      </c>
      <c r="F17" s="10">
        <v>3</v>
      </c>
      <c r="G17" s="14"/>
      <c r="H17" s="13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508</v>
      </c>
      <c r="C18" s="7" t="s">
        <v>44</v>
      </c>
      <c r="D18" s="7" t="s">
        <v>509</v>
      </c>
      <c r="E18" s="7" t="s">
        <v>51</v>
      </c>
      <c r="F18" s="10">
        <v>9</v>
      </c>
      <c r="G18" s="14"/>
      <c r="H18" s="13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510</v>
      </c>
      <c r="C19" s="7" t="s">
        <v>44</v>
      </c>
      <c r="D19" s="7" t="s">
        <v>511</v>
      </c>
      <c r="E19" s="7" t="s">
        <v>93</v>
      </c>
      <c r="F19" s="10">
        <v>110</v>
      </c>
      <c r="G19" s="14"/>
      <c r="H19" s="13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512</v>
      </c>
      <c r="C20" s="7" t="s">
        <v>44</v>
      </c>
      <c r="D20" s="7" t="s">
        <v>513</v>
      </c>
      <c r="E20" s="7" t="s">
        <v>51</v>
      </c>
      <c r="F20" s="10">
        <v>8</v>
      </c>
      <c r="G20" s="14"/>
      <c r="H20" s="13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514</v>
      </c>
      <c r="C21" s="7" t="s">
        <v>44</v>
      </c>
      <c r="D21" s="7" t="s">
        <v>515</v>
      </c>
      <c r="E21" s="7" t="s">
        <v>51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516</v>
      </c>
      <c r="C22" s="7" t="s">
        <v>44</v>
      </c>
      <c r="D22" s="7" t="s">
        <v>517</v>
      </c>
      <c r="E22" s="7" t="s">
        <v>93</v>
      </c>
      <c r="F22" s="10">
        <v>60</v>
      </c>
      <c r="G22" s="14"/>
      <c r="H22" s="13">
        <f>ROUND((G22*F22),2)</f>
      </c>
      <c r="O22">
        <f>rekapitulace!H8</f>
      </c>
      <c r="P22">
        <f>O22/100*H22</f>
      </c>
    </row>
    <row r="23" spans="1:16" ht="12.75">
      <c r="A23" s="7">
        <v>12</v>
      </c>
      <c r="B23" s="7" t="s">
        <v>518</v>
      </c>
      <c r="C23" s="7" t="s">
        <v>44</v>
      </c>
      <c r="D23" s="7" t="s">
        <v>519</v>
      </c>
      <c r="E23" s="7" t="s">
        <v>93</v>
      </c>
      <c r="F23" s="10">
        <v>943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13</v>
      </c>
      <c r="B24" s="7" t="s">
        <v>520</v>
      </c>
      <c r="C24" s="7" t="s">
        <v>44</v>
      </c>
      <c r="D24" s="7" t="s">
        <v>521</v>
      </c>
      <c r="E24" s="7" t="s">
        <v>51</v>
      </c>
      <c r="F24" s="10">
        <v>36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14</v>
      </c>
      <c r="B25" s="7" t="s">
        <v>522</v>
      </c>
      <c r="C25" s="7" t="s">
        <v>44</v>
      </c>
      <c r="D25" s="7" t="s">
        <v>523</v>
      </c>
      <c r="E25" s="7" t="s">
        <v>51</v>
      </c>
      <c r="F25" s="10">
        <v>2</v>
      </c>
      <c r="G25" s="14"/>
      <c r="H25" s="13">
        <f>ROUND((G25*F25),2)</f>
      </c>
      <c r="O25">
        <f>rekapitulace!H8</f>
      </c>
      <c r="P25">
        <f>O25/100*H25</f>
      </c>
    </row>
    <row r="26" spans="1:16" ht="12.75">
      <c r="A26" s="7">
        <v>15</v>
      </c>
      <c r="B26" s="7" t="s">
        <v>524</v>
      </c>
      <c r="C26" s="7" t="s">
        <v>44</v>
      </c>
      <c r="D26" s="7" t="s">
        <v>525</v>
      </c>
      <c r="E26" s="7" t="s">
        <v>51</v>
      </c>
      <c r="F26" s="10">
        <v>3</v>
      </c>
      <c r="G26" s="14"/>
      <c r="H26" s="13">
        <f>ROUND((G26*F26),2)</f>
      </c>
      <c r="O26">
        <f>rekapitulace!H8</f>
      </c>
      <c r="P26">
        <f>O26/100*H26</f>
      </c>
    </row>
    <row r="27" spans="1:16" ht="12.75">
      <c r="A27" s="7">
        <v>16</v>
      </c>
      <c r="B27" s="7" t="s">
        <v>526</v>
      </c>
      <c r="C27" s="7" t="s">
        <v>44</v>
      </c>
      <c r="D27" s="7" t="s">
        <v>527</v>
      </c>
      <c r="E27" s="7" t="s">
        <v>93</v>
      </c>
      <c r="F27" s="10">
        <v>355</v>
      </c>
      <c r="G27" s="14"/>
      <c r="H27" s="13">
        <f>ROUND((G27*F27),2)</f>
      </c>
      <c r="O27">
        <f>rekapitulace!H8</f>
      </c>
      <c r="P27">
        <f>O27/100*H27</f>
      </c>
    </row>
    <row r="28" spans="1:16" ht="12.75">
      <c r="A28" s="7">
        <v>17</v>
      </c>
      <c r="B28" s="7" t="s">
        <v>528</v>
      </c>
      <c r="C28" s="7" t="s">
        <v>44</v>
      </c>
      <c r="D28" s="7" t="s">
        <v>529</v>
      </c>
      <c r="E28" s="7" t="s">
        <v>51</v>
      </c>
      <c r="F28" s="10">
        <v>2</v>
      </c>
      <c r="G28" s="14"/>
      <c r="H28" s="13">
        <f>ROUND((G28*F28),2)</f>
      </c>
      <c r="O28">
        <f>rekapitulace!H8</f>
      </c>
      <c r="P28">
        <f>O28/100*H28</f>
      </c>
    </row>
    <row r="29" spans="1:16" ht="12.75">
      <c r="A29" s="7">
        <v>18</v>
      </c>
      <c r="B29" s="7" t="s">
        <v>530</v>
      </c>
      <c r="C29" s="7" t="s">
        <v>44</v>
      </c>
      <c r="D29" s="7" t="s">
        <v>531</v>
      </c>
      <c r="E29" s="7" t="s">
        <v>51</v>
      </c>
      <c r="F29" s="10">
        <v>14</v>
      </c>
      <c r="G29" s="14"/>
      <c r="H29" s="13">
        <f>ROUND((G29*F29),2)</f>
      </c>
      <c r="O29">
        <f>rekapitulace!H8</f>
      </c>
      <c r="P29">
        <f>O29/100*H29</f>
      </c>
    </row>
    <row r="30" spans="1:16" ht="12.75">
      <c r="A30" s="7">
        <v>19</v>
      </c>
      <c r="B30" s="7" t="s">
        <v>532</v>
      </c>
      <c r="C30" s="7" t="s">
        <v>44</v>
      </c>
      <c r="D30" s="7" t="s">
        <v>533</v>
      </c>
      <c r="E30" s="7" t="s">
        <v>51</v>
      </c>
      <c r="F30" s="10">
        <v>28</v>
      </c>
      <c r="G30" s="14"/>
      <c r="H30" s="13">
        <f>ROUND((G30*F30),2)</f>
      </c>
      <c r="O30">
        <f>rekapitulace!H8</f>
      </c>
      <c r="P30">
        <f>O30/100*H30</f>
      </c>
    </row>
    <row r="31" spans="1:16" ht="12.75">
      <c r="A31" s="7">
        <v>20</v>
      </c>
      <c r="B31" s="7" t="s">
        <v>534</v>
      </c>
      <c r="C31" s="7" t="s">
        <v>44</v>
      </c>
      <c r="D31" s="7" t="s">
        <v>535</v>
      </c>
      <c r="E31" s="7" t="s">
        <v>51</v>
      </c>
      <c r="F31" s="10">
        <v>3</v>
      </c>
      <c r="G31" s="14"/>
      <c r="H31" s="13">
        <f>ROUND((G31*F31),2)</f>
      </c>
      <c r="O31">
        <f>rekapitulace!H8</f>
      </c>
      <c r="P31">
        <f>O31/100*H31</f>
      </c>
    </row>
    <row r="32" spans="1:16" ht="12.75">
      <c r="A32" s="7">
        <v>21</v>
      </c>
      <c r="B32" s="7" t="s">
        <v>536</v>
      </c>
      <c r="C32" s="7" t="s">
        <v>44</v>
      </c>
      <c r="D32" s="7" t="s">
        <v>537</v>
      </c>
      <c r="E32" s="7" t="s">
        <v>51</v>
      </c>
      <c r="F32" s="10">
        <v>4</v>
      </c>
      <c r="G32" s="14"/>
      <c r="H32" s="13">
        <f>ROUND((G32*F32),2)</f>
      </c>
      <c r="O32">
        <f>rekapitulace!H8</f>
      </c>
      <c r="P32">
        <f>O32/100*H32</f>
      </c>
    </row>
    <row r="33" spans="1:16" ht="12.75">
      <c r="A33" s="7">
        <v>22</v>
      </c>
      <c r="B33" s="7" t="s">
        <v>538</v>
      </c>
      <c r="C33" s="7" t="s">
        <v>44</v>
      </c>
      <c r="D33" s="7" t="s">
        <v>539</v>
      </c>
      <c r="E33" s="7" t="s">
        <v>51</v>
      </c>
      <c r="F33" s="10">
        <v>5</v>
      </c>
      <c r="G33" s="14"/>
      <c r="H33" s="13">
        <f>ROUND((G33*F33),2)</f>
      </c>
      <c r="O33">
        <f>rekapitulace!H8</f>
      </c>
      <c r="P33">
        <f>O33/100*H33</f>
      </c>
    </row>
    <row r="34" spans="1:16" ht="12.75">
      <c r="A34" s="7">
        <v>23</v>
      </c>
      <c r="B34" s="7" t="s">
        <v>540</v>
      </c>
      <c r="C34" s="7" t="s">
        <v>44</v>
      </c>
      <c r="D34" s="7" t="s">
        <v>541</v>
      </c>
      <c r="E34" s="7" t="s">
        <v>93</v>
      </c>
      <c r="F34" s="10">
        <v>110</v>
      </c>
      <c r="G34" s="14"/>
      <c r="H34" s="13">
        <f>ROUND((G34*F34),2)</f>
      </c>
      <c r="O34">
        <f>rekapitulace!H8</f>
      </c>
      <c r="P34">
        <f>O34/100*H34</f>
      </c>
    </row>
    <row r="35" spans="1:16" ht="12.75">
      <c r="A35" s="7">
        <v>24</v>
      </c>
      <c r="B35" s="7" t="s">
        <v>542</v>
      </c>
      <c r="C35" s="7" t="s">
        <v>44</v>
      </c>
      <c r="D35" s="7" t="s">
        <v>543</v>
      </c>
      <c r="E35" s="7" t="s">
        <v>51</v>
      </c>
      <c r="F35" s="10">
        <v>8</v>
      </c>
      <c r="G35" s="14"/>
      <c r="H35" s="13">
        <f>ROUND((G35*F35),2)</f>
      </c>
      <c r="O35">
        <f>rekapitulace!H8</f>
      </c>
      <c r="P35">
        <f>O35/100*H35</f>
      </c>
    </row>
    <row r="36" spans="1:16" ht="12.75">
      <c r="A36" s="7">
        <v>25</v>
      </c>
      <c r="B36" s="7" t="s">
        <v>544</v>
      </c>
      <c r="C36" s="7" t="s">
        <v>44</v>
      </c>
      <c r="D36" s="7" t="s">
        <v>545</v>
      </c>
      <c r="E36" s="7" t="s">
        <v>93</v>
      </c>
      <c r="F36" s="10">
        <v>60</v>
      </c>
      <c r="G36" s="14"/>
      <c r="H36" s="13">
        <f>ROUND((G36*F36),2)</f>
      </c>
      <c r="O36">
        <f>rekapitulace!H8</f>
      </c>
      <c r="P36">
        <f>O36/100*H36</f>
      </c>
    </row>
    <row r="37" spans="1:16" ht="12.75">
      <c r="A37" s="7">
        <v>26</v>
      </c>
      <c r="B37" s="7" t="s">
        <v>546</v>
      </c>
      <c r="C37" s="7" t="s">
        <v>44</v>
      </c>
      <c r="D37" s="7" t="s">
        <v>547</v>
      </c>
      <c r="E37" s="7" t="s">
        <v>93</v>
      </c>
      <c r="F37" s="10">
        <v>943</v>
      </c>
      <c r="G37" s="14"/>
      <c r="H37" s="13">
        <f>ROUND((G37*F37),2)</f>
      </c>
      <c r="O37">
        <f>rekapitulace!H8</f>
      </c>
      <c r="P37">
        <f>O37/100*H37</f>
      </c>
    </row>
    <row r="38" spans="1:16" ht="12.75">
      <c r="A38" s="7">
        <v>27</v>
      </c>
      <c r="B38" s="7" t="s">
        <v>548</v>
      </c>
      <c r="C38" s="7" t="s">
        <v>44</v>
      </c>
      <c r="D38" s="7" t="s">
        <v>549</v>
      </c>
      <c r="E38" s="7" t="s">
        <v>550</v>
      </c>
      <c r="F38" s="10">
        <v>3</v>
      </c>
      <c r="G38" s="14"/>
      <c r="H38" s="13">
        <f>ROUND((G38*F38),2)</f>
      </c>
      <c r="O38">
        <f>rekapitulace!H8</f>
      </c>
      <c r="P38">
        <f>O38/100*H38</f>
      </c>
    </row>
    <row r="39" spans="1:16" ht="12.75">
      <c r="A39" s="7">
        <v>28</v>
      </c>
      <c r="B39" s="7" t="s">
        <v>551</v>
      </c>
      <c r="C39" s="7" t="s">
        <v>44</v>
      </c>
      <c r="D39" s="7" t="s">
        <v>552</v>
      </c>
      <c r="E39" s="7" t="s">
        <v>51</v>
      </c>
      <c r="F39" s="10">
        <v>355</v>
      </c>
      <c r="G39" s="14"/>
      <c r="H39" s="13">
        <f>ROUND((G39*F39),2)</f>
      </c>
      <c r="O39">
        <f>rekapitulace!H8</f>
      </c>
      <c r="P39">
        <f>O39/100*H39</f>
      </c>
    </row>
    <row r="40" spans="1:16" ht="12.75">
      <c r="A40" s="7">
        <v>29</v>
      </c>
      <c r="B40" s="7" t="s">
        <v>553</v>
      </c>
      <c r="C40" s="7" t="s">
        <v>44</v>
      </c>
      <c r="D40" s="7" t="s">
        <v>554</v>
      </c>
      <c r="E40" s="7" t="s">
        <v>51</v>
      </c>
      <c r="F40" s="10">
        <v>14</v>
      </c>
      <c r="G40" s="14"/>
      <c r="H40" s="13">
        <f>ROUND((G40*F40),2)</f>
      </c>
      <c r="O40">
        <f>rekapitulace!H8</f>
      </c>
      <c r="P40">
        <f>O40/100*H40</f>
      </c>
    </row>
    <row r="41" spans="1:16" ht="12.75">
      <c r="A41" s="7">
        <v>30</v>
      </c>
      <c r="B41" s="7" t="s">
        <v>555</v>
      </c>
      <c r="C41" s="7" t="s">
        <v>44</v>
      </c>
      <c r="D41" s="7" t="s">
        <v>556</v>
      </c>
      <c r="E41" s="7" t="s">
        <v>557</v>
      </c>
      <c r="F41" s="10">
        <v>16</v>
      </c>
      <c r="G41" s="14"/>
      <c r="H41" s="13">
        <f>ROUND((G41*F41),2)</f>
      </c>
      <c r="O41">
        <f>rekapitulace!H8</f>
      </c>
      <c r="P41">
        <f>O41/100*H41</f>
      </c>
    </row>
    <row r="42" spans="1:16" ht="12.75">
      <c r="A42" s="7">
        <v>31</v>
      </c>
      <c r="B42" s="7" t="s">
        <v>558</v>
      </c>
      <c r="C42" s="7" t="s">
        <v>44</v>
      </c>
      <c r="D42" s="7" t="s">
        <v>559</v>
      </c>
      <c r="E42" s="7" t="s">
        <v>46</v>
      </c>
      <c r="F42" s="10">
        <v>4</v>
      </c>
      <c r="G42" s="14"/>
      <c r="H42" s="13">
        <f>ROUND((G42*F42),2)</f>
      </c>
      <c r="O42">
        <f>rekapitulace!H8</f>
      </c>
      <c r="P42">
        <f>O42/100*H42</f>
      </c>
    </row>
    <row r="43" spans="1:16" ht="12.75">
      <c r="A43" s="7">
        <v>32</v>
      </c>
      <c r="B43" s="7" t="s">
        <v>560</v>
      </c>
      <c r="C43" s="7" t="s">
        <v>44</v>
      </c>
      <c r="D43" s="7" t="s">
        <v>561</v>
      </c>
      <c r="E43" s="7" t="s">
        <v>93</v>
      </c>
      <c r="F43" s="10">
        <v>110</v>
      </c>
      <c r="G43" s="14"/>
      <c r="H43" s="13">
        <f>ROUND((G43*F43),2)</f>
      </c>
      <c r="O43">
        <f>rekapitulace!H8</f>
      </c>
      <c r="P43">
        <f>O43/100*H43</f>
      </c>
    </row>
    <row r="44" spans="1:16" ht="12.75">
      <c r="A44" s="7">
        <v>33</v>
      </c>
      <c r="B44" s="7" t="s">
        <v>562</v>
      </c>
      <c r="C44" s="7" t="s">
        <v>44</v>
      </c>
      <c r="D44" s="7" t="s">
        <v>563</v>
      </c>
      <c r="E44" s="7" t="s">
        <v>564</v>
      </c>
      <c r="F44" s="10">
        <v>1</v>
      </c>
      <c r="G44" s="14"/>
      <c r="H44" s="13">
        <f>ROUND((G44*F44),2)</f>
      </c>
      <c r="O44">
        <f>rekapitulace!H8</f>
      </c>
      <c r="P44">
        <f>O44/100*H44</f>
      </c>
    </row>
    <row r="45" spans="1:16" ht="12.75">
      <c r="A45" s="7">
        <v>34</v>
      </c>
      <c r="B45" s="7" t="s">
        <v>565</v>
      </c>
      <c r="C45" s="7" t="s">
        <v>44</v>
      </c>
      <c r="D45" s="7" t="s">
        <v>566</v>
      </c>
      <c r="E45" s="7" t="s">
        <v>93</v>
      </c>
      <c r="F45" s="10">
        <v>710</v>
      </c>
      <c r="G45" s="14"/>
      <c r="H45" s="13">
        <f>ROUND((G45*F45),2)</f>
      </c>
      <c r="O45">
        <f>rekapitulace!H8</f>
      </c>
      <c r="P45">
        <f>O45/100*H45</f>
      </c>
    </row>
    <row r="46" spans="1:16" ht="12.75">
      <c r="A46" s="7">
        <v>35</v>
      </c>
      <c r="B46" s="7" t="s">
        <v>567</v>
      </c>
      <c r="C46" s="7" t="s">
        <v>44</v>
      </c>
      <c r="D46" s="7" t="s">
        <v>568</v>
      </c>
      <c r="E46" s="7" t="s">
        <v>93</v>
      </c>
      <c r="F46" s="10">
        <v>355</v>
      </c>
      <c r="G46" s="14"/>
      <c r="H46" s="13">
        <f>ROUND((G46*F46),2)</f>
      </c>
      <c r="O46">
        <f>rekapitulace!H8</f>
      </c>
      <c r="P46">
        <f>O46/100*H46</f>
      </c>
    </row>
    <row r="47" spans="1:16" ht="12.75">
      <c r="A47" s="7">
        <v>36</v>
      </c>
      <c r="B47" s="7" t="s">
        <v>569</v>
      </c>
      <c r="C47" s="7" t="s">
        <v>44</v>
      </c>
      <c r="D47" s="7" t="s">
        <v>570</v>
      </c>
      <c r="E47" s="7" t="s">
        <v>46</v>
      </c>
      <c r="F47" s="10">
        <v>1</v>
      </c>
      <c r="G47" s="14"/>
      <c r="H47" s="13">
        <f>ROUND((G47*F47),2)</f>
      </c>
      <c r="O47">
        <f>rekapitulace!H8</f>
      </c>
      <c r="P47">
        <f>O47/100*H47</f>
      </c>
    </row>
    <row r="48" spans="1:16" ht="12.75">
      <c r="A48" s="7">
        <v>37</v>
      </c>
      <c r="B48" s="7" t="s">
        <v>571</v>
      </c>
      <c r="C48" s="7" t="s">
        <v>44</v>
      </c>
      <c r="D48" s="7" t="s">
        <v>572</v>
      </c>
      <c r="E48" s="7" t="s">
        <v>557</v>
      </c>
      <c r="F48" s="10">
        <v>24</v>
      </c>
      <c r="G48" s="14"/>
      <c r="H48" s="13">
        <f>ROUND((G48*F48),2)</f>
      </c>
      <c r="O48">
        <f>rekapitulace!H8</f>
      </c>
      <c r="P48">
        <f>O48/100*H48</f>
      </c>
    </row>
    <row r="49" spans="1:16" ht="12.75" customHeight="1">
      <c r="A49" s="16"/>
      <c r="B49" s="16"/>
      <c r="C49" s="16" t="s">
        <v>495</v>
      </c>
      <c r="D49" s="16" t="s">
        <v>494</v>
      </c>
      <c r="E49" s="16"/>
      <c r="F49" s="16"/>
      <c r="G49" s="16"/>
      <c r="H49" s="16">
        <f>SUM(H12:H48)</f>
      </c>
      <c r="P49">
        <f>ROUND(SUM(P12:P48),2)</f>
      </c>
    </row>
    <row r="51" spans="1:8" ht="12.75" customHeight="1">
      <c r="A51" s="9"/>
      <c r="B51" s="9"/>
      <c r="C51" s="9" t="s">
        <v>574</v>
      </c>
      <c r="D51" s="9" t="s">
        <v>573</v>
      </c>
      <c r="E51" s="9"/>
      <c r="F51" s="11"/>
      <c r="G51" s="9"/>
      <c r="H51" s="11"/>
    </row>
    <row r="52" spans="1:16" ht="12.75">
      <c r="A52" s="7">
        <v>38</v>
      </c>
      <c r="B52" s="7" t="s">
        <v>575</v>
      </c>
      <c r="C52" s="7" t="s">
        <v>44</v>
      </c>
      <c r="D52" s="7" t="s">
        <v>576</v>
      </c>
      <c r="E52" s="7" t="s">
        <v>577</v>
      </c>
      <c r="F52" s="10">
        <v>0.11</v>
      </c>
      <c r="G52" s="14"/>
      <c r="H52" s="13">
        <f>ROUND((G52*F52),2)</f>
      </c>
      <c r="O52">
        <f>rekapitulace!H8</f>
      </c>
      <c r="P52">
        <f>O52/100*H52</f>
      </c>
    </row>
    <row r="53" spans="1:16" ht="12.75">
      <c r="A53" s="7">
        <v>39</v>
      </c>
      <c r="B53" s="7" t="s">
        <v>578</v>
      </c>
      <c r="C53" s="7" t="s">
        <v>44</v>
      </c>
      <c r="D53" s="7" t="s">
        <v>579</v>
      </c>
      <c r="E53" s="7" t="s">
        <v>51</v>
      </c>
      <c r="F53" s="10">
        <v>5</v>
      </c>
      <c r="G53" s="14"/>
      <c r="H53" s="13">
        <f>ROUND((G53*F53),2)</f>
      </c>
      <c r="O53">
        <f>rekapitulace!H8</f>
      </c>
      <c r="P53">
        <f>O53/100*H53</f>
      </c>
    </row>
    <row r="54" spans="1:16" ht="12.75">
      <c r="A54" s="7">
        <v>40</v>
      </c>
      <c r="B54" s="7" t="s">
        <v>580</v>
      </c>
      <c r="C54" s="7" t="s">
        <v>44</v>
      </c>
      <c r="D54" s="7" t="s">
        <v>581</v>
      </c>
      <c r="E54" s="7" t="s">
        <v>83</v>
      </c>
      <c r="F54" s="10">
        <v>5</v>
      </c>
      <c r="G54" s="14"/>
      <c r="H54" s="13">
        <f>ROUND((G54*F54),2)</f>
      </c>
      <c r="O54">
        <f>rekapitulace!H8</f>
      </c>
      <c r="P54">
        <f>O54/100*H54</f>
      </c>
    </row>
    <row r="55" spans="1:16" ht="12.75">
      <c r="A55" s="7">
        <v>41</v>
      </c>
      <c r="B55" s="7" t="s">
        <v>582</v>
      </c>
      <c r="C55" s="7" t="s">
        <v>44</v>
      </c>
      <c r="D55" s="7" t="s">
        <v>583</v>
      </c>
      <c r="E55" s="7" t="s">
        <v>83</v>
      </c>
      <c r="F55" s="10">
        <v>1</v>
      </c>
      <c r="G55" s="14"/>
      <c r="H55" s="13">
        <f>ROUND((G55*F55),2)</f>
      </c>
      <c r="O55">
        <f>rekapitulace!H8</f>
      </c>
      <c r="P55">
        <f>O55/100*H55</f>
      </c>
    </row>
    <row r="56" spans="1:16" ht="12.75">
      <c r="A56" s="7">
        <v>42</v>
      </c>
      <c r="B56" s="7" t="s">
        <v>584</v>
      </c>
      <c r="C56" s="7" t="s">
        <v>44</v>
      </c>
      <c r="D56" s="7" t="s">
        <v>585</v>
      </c>
      <c r="E56" s="7" t="s">
        <v>83</v>
      </c>
      <c r="F56" s="10">
        <v>1</v>
      </c>
      <c r="G56" s="14"/>
      <c r="H56" s="13">
        <f>ROUND((G56*F56),2)</f>
      </c>
      <c r="O56">
        <f>rekapitulace!H8</f>
      </c>
      <c r="P56">
        <f>O56/100*H56</f>
      </c>
    </row>
    <row r="57" spans="1:16" ht="12.75">
      <c r="A57" s="7">
        <v>43</v>
      </c>
      <c r="B57" s="7" t="s">
        <v>586</v>
      </c>
      <c r="C57" s="7" t="s">
        <v>44</v>
      </c>
      <c r="D57" s="7" t="s">
        <v>587</v>
      </c>
      <c r="E57" s="7" t="s">
        <v>93</v>
      </c>
      <c r="F57" s="10">
        <v>110</v>
      </c>
      <c r="G57" s="14"/>
      <c r="H57" s="13">
        <f>ROUND((G57*F57),2)</f>
      </c>
      <c r="O57">
        <f>rekapitulace!H8</f>
      </c>
      <c r="P57">
        <f>O57/100*H57</f>
      </c>
    </row>
    <row r="58" spans="1:16" ht="12.75">
      <c r="A58" s="7">
        <v>44</v>
      </c>
      <c r="B58" s="7" t="s">
        <v>588</v>
      </c>
      <c r="C58" s="7" t="s">
        <v>44</v>
      </c>
      <c r="D58" s="7" t="s">
        <v>589</v>
      </c>
      <c r="E58" s="7" t="s">
        <v>93</v>
      </c>
      <c r="F58" s="10">
        <v>110</v>
      </c>
      <c r="G58" s="14"/>
      <c r="H58" s="13">
        <f>ROUND((G58*F58),2)</f>
      </c>
      <c r="O58">
        <f>rekapitulace!H8</f>
      </c>
      <c r="P58">
        <f>O58/100*H58</f>
      </c>
    </row>
    <row r="59" spans="1:16" ht="12.75">
      <c r="A59" s="7">
        <v>45</v>
      </c>
      <c r="B59" s="7" t="s">
        <v>590</v>
      </c>
      <c r="C59" s="7" t="s">
        <v>44</v>
      </c>
      <c r="D59" s="7" t="s">
        <v>591</v>
      </c>
      <c r="E59" s="7" t="s">
        <v>51</v>
      </c>
      <c r="F59" s="10">
        <v>4</v>
      </c>
      <c r="G59" s="14"/>
      <c r="H59" s="13">
        <f>ROUND((G59*F59),2)</f>
      </c>
      <c r="O59">
        <f>rekapitulace!H8</f>
      </c>
      <c r="P59">
        <f>O59/100*H59</f>
      </c>
    </row>
    <row r="60" spans="1:16" ht="12.75">
      <c r="A60" s="7">
        <v>46</v>
      </c>
      <c r="B60" s="7" t="s">
        <v>592</v>
      </c>
      <c r="C60" s="7" t="s">
        <v>44</v>
      </c>
      <c r="D60" s="7" t="s">
        <v>593</v>
      </c>
      <c r="E60" s="7" t="s">
        <v>51</v>
      </c>
      <c r="F60" s="10">
        <v>5</v>
      </c>
      <c r="G60" s="14"/>
      <c r="H60" s="13">
        <f>ROUND((G60*F60),2)</f>
      </c>
      <c r="O60">
        <f>rekapitulace!H8</f>
      </c>
      <c r="P60">
        <f>O60/100*H60</f>
      </c>
    </row>
    <row r="61" spans="1:16" ht="12.75">
      <c r="A61" s="7">
        <v>47</v>
      </c>
      <c r="B61" s="7" t="s">
        <v>594</v>
      </c>
      <c r="C61" s="7" t="s">
        <v>44</v>
      </c>
      <c r="D61" s="7" t="s">
        <v>595</v>
      </c>
      <c r="E61" s="7" t="s">
        <v>93</v>
      </c>
      <c r="F61" s="10">
        <v>10</v>
      </c>
      <c r="G61" s="14"/>
      <c r="H61" s="13">
        <f>ROUND((G61*F61),2)</f>
      </c>
      <c r="O61">
        <f>rekapitulace!H8</f>
      </c>
      <c r="P61">
        <f>O61/100*H61</f>
      </c>
    </row>
    <row r="62" spans="1:16" ht="12.75">
      <c r="A62" s="7">
        <v>48</v>
      </c>
      <c r="B62" s="7" t="s">
        <v>596</v>
      </c>
      <c r="C62" s="7" t="s">
        <v>44</v>
      </c>
      <c r="D62" s="7" t="s">
        <v>597</v>
      </c>
      <c r="E62" s="7" t="s">
        <v>93</v>
      </c>
      <c r="F62" s="10">
        <v>110</v>
      </c>
      <c r="G62" s="14"/>
      <c r="H62" s="13">
        <f>ROUND((G62*F62),2)</f>
      </c>
      <c r="O62">
        <f>rekapitulace!H8</f>
      </c>
      <c r="P62">
        <f>O62/100*H62</f>
      </c>
    </row>
    <row r="63" spans="1:16" ht="12.75">
      <c r="A63" s="7">
        <v>49</v>
      </c>
      <c r="B63" s="7" t="s">
        <v>598</v>
      </c>
      <c r="C63" s="7" t="s">
        <v>44</v>
      </c>
      <c r="D63" s="7" t="s">
        <v>599</v>
      </c>
      <c r="E63" s="7" t="s">
        <v>93</v>
      </c>
      <c r="F63" s="10">
        <v>140</v>
      </c>
      <c r="G63" s="14"/>
      <c r="H63" s="13">
        <f>ROUND((G63*F63),2)</f>
      </c>
      <c r="O63">
        <f>rekapitulace!H8</f>
      </c>
      <c r="P63">
        <f>O63/100*H63</f>
      </c>
    </row>
    <row r="64" spans="1:16" ht="12.75">
      <c r="A64" s="7">
        <v>50</v>
      </c>
      <c r="B64" s="7" t="s">
        <v>600</v>
      </c>
      <c r="C64" s="7" t="s">
        <v>44</v>
      </c>
      <c r="D64" s="7" t="s">
        <v>601</v>
      </c>
      <c r="E64" s="7" t="s">
        <v>93</v>
      </c>
      <c r="F64" s="10">
        <v>110</v>
      </c>
      <c r="G64" s="14"/>
      <c r="H64" s="13">
        <f>ROUND((G64*F64),2)</f>
      </c>
      <c r="O64">
        <f>rekapitulace!H8</f>
      </c>
      <c r="P64">
        <f>O64/100*H64</f>
      </c>
    </row>
    <row r="65" spans="1:16" ht="12.75">
      <c r="A65" s="7">
        <v>51</v>
      </c>
      <c r="B65" s="7" t="s">
        <v>602</v>
      </c>
      <c r="C65" s="7" t="s">
        <v>44</v>
      </c>
      <c r="D65" s="7" t="s">
        <v>603</v>
      </c>
      <c r="E65" s="7" t="s">
        <v>83</v>
      </c>
      <c r="F65" s="10">
        <v>5</v>
      </c>
      <c r="G65" s="14"/>
      <c r="H65" s="13">
        <f>ROUND((G65*F65),2)</f>
      </c>
      <c r="O65">
        <f>rekapitulace!H8</f>
      </c>
      <c r="P65">
        <f>O65/100*H65</f>
      </c>
    </row>
    <row r="66" spans="1:16" ht="12.75">
      <c r="A66" s="7">
        <v>52</v>
      </c>
      <c r="B66" s="7" t="s">
        <v>604</v>
      </c>
      <c r="C66" s="7" t="s">
        <v>44</v>
      </c>
      <c r="D66" s="7" t="s">
        <v>605</v>
      </c>
      <c r="E66" s="7" t="s">
        <v>83</v>
      </c>
      <c r="F66" s="10">
        <v>5</v>
      </c>
      <c r="G66" s="14"/>
      <c r="H66" s="13">
        <f>ROUND((G66*F66),2)</f>
      </c>
      <c r="O66">
        <f>rekapitulace!H8</f>
      </c>
      <c r="P66">
        <f>O66/100*H66</f>
      </c>
    </row>
    <row r="67" spans="1:16" ht="12.75">
      <c r="A67" s="7">
        <v>53</v>
      </c>
      <c r="B67" s="7" t="s">
        <v>606</v>
      </c>
      <c r="C67" s="7" t="s">
        <v>44</v>
      </c>
      <c r="D67" s="7" t="s">
        <v>607</v>
      </c>
      <c r="E67" s="7" t="s">
        <v>83</v>
      </c>
      <c r="F67" s="10">
        <v>5</v>
      </c>
      <c r="G67" s="14"/>
      <c r="H67" s="13">
        <f>ROUND((G67*F67),2)</f>
      </c>
      <c r="O67">
        <f>rekapitulace!H8</f>
      </c>
      <c r="P67">
        <f>O67/100*H67</f>
      </c>
    </row>
    <row r="68" spans="1:16" ht="12.75">
      <c r="A68" s="7">
        <v>54</v>
      </c>
      <c r="B68" s="7" t="s">
        <v>608</v>
      </c>
      <c r="C68" s="7" t="s">
        <v>44</v>
      </c>
      <c r="D68" s="7" t="s">
        <v>609</v>
      </c>
      <c r="E68" s="7" t="s">
        <v>83</v>
      </c>
      <c r="F68" s="10">
        <v>5</v>
      </c>
      <c r="G68" s="14"/>
      <c r="H68" s="13">
        <f>ROUND((G68*F68),2)</f>
      </c>
      <c r="O68">
        <f>rekapitulace!H8</f>
      </c>
      <c r="P68">
        <f>O68/100*H68</f>
      </c>
    </row>
    <row r="69" spans="1:16" ht="12.75">
      <c r="A69" s="7">
        <v>55</v>
      </c>
      <c r="B69" s="7" t="s">
        <v>610</v>
      </c>
      <c r="C69" s="7" t="s">
        <v>44</v>
      </c>
      <c r="D69" s="7" t="s">
        <v>611</v>
      </c>
      <c r="E69" s="7" t="s">
        <v>93</v>
      </c>
      <c r="F69" s="10">
        <v>110</v>
      </c>
      <c r="G69" s="14"/>
      <c r="H69" s="13">
        <f>ROUND((G69*F69),2)</f>
      </c>
      <c r="O69">
        <f>rekapitulace!H8</f>
      </c>
      <c r="P69">
        <f>O69/100*H69</f>
      </c>
    </row>
    <row r="70" spans="1:16" ht="12.75">
      <c r="A70" s="7">
        <v>56</v>
      </c>
      <c r="B70" s="7" t="s">
        <v>612</v>
      </c>
      <c r="C70" s="7" t="s">
        <v>44</v>
      </c>
      <c r="D70" s="7" t="s">
        <v>613</v>
      </c>
      <c r="E70" s="7" t="s">
        <v>93</v>
      </c>
      <c r="F70" s="10">
        <v>140</v>
      </c>
      <c r="G70" s="14"/>
      <c r="H70" s="13">
        <f>ROUND((G70*F70),2)</f>
      </c>
      <c r="O70">
        <f>rekapitulace!H8</f>
      </c>
      <c r="P70">
        <f>O70/100*H70</f>
      </c>
    </row>
    <row r="71" spans="1:16" ht="12.75">
      <c r="A71" s="7">
        <v>57</v>
      </c>
      <c r="B71" s="7" t="s">
        <v>614</v>
      </c>
      <c r="C71" s="7" t="s">
        <v>44</v>
      </c>
      <c r="D71" s="7" t="s">
        <v>615</v>
      </c>
      <c r="E71" s="7" t="s">
        <v>93</v>
      </c>
      <c r="F71" s="10">
        <v>475</v>
      </c>
      <c r="G71" s="14"/>
      <c r="H71" s="13">
        <f>ROUND((G71*F71),2)</f>
      </c>
      <c r="O71">
        <f>rekapitulace!H8</f>
      </c>
      <c r="P71">
        <f>O71/100*H71</f>
      </c>
    </row>
    <row r="72" spans="1:16" ht="12.75">
      <c r="A72" s="7">
        <v>58</v>
      </c>
      <c r="B72" s="7" t="s">
        <v>616</v>
      </c>
      <c r="C72" s="7" t="s">
        <v>44</v>
      </c>
      <c r="D72" s="7" t="s">
        <v>617</v>
      </c>
      <c r="E72" s="7" t="s">
        <v>618</v>
      </c>
      <c r="F72" s="10">
        <v>2</v>
      </c>
      <c r="G72" s="14"/>
      <c r="H72" s="13">
        <f>ROUND((G72*F72),2)</f>
      </c>
      <c r="O72">
        <f>rekapitulace!H8</f>
      </c>
      <c r="P72">
        <f>O72/100*H72</f>
      </c>
    </row>
    <row r="73" spans="1:16" ht="12.75">
      <c r="A73" s="7">
        <v>59</v>
      </c>
      <c r="B73" s="7" t="s">
        <v>619</v>
      </c>
      <c r="C73" s="7" t="s">
        <v>44</v>
      </c>
      <c r="D73" s="7" t="s">
        <v>620</v>
      </c>
      <c r="E73" s="7" t="s">
        <v>93</v>
      </c>
      <c r="F73" s="10">
        <v>120</v>
      </c>
      <c r="G73" s="14"/>
      <c r="H73" s="13">
        <f>ROUND((G73*F73),2)</f>
      </c>
      <c r="O73">
        <f>rekapitulace!H8</f>
      </c>
      <c r="P73">
        <f>O73/100*H73</f>
      </c>
    </row>
    <row r="74" spans="1:16" ht="12.75">
      <c r="A74" s="7">
        <v>60</v>
      </c>
      <c r="B74" s="7" t="s">
        <v>621</v>
      </c>
      <c r="C74" s="7" t="s">
        <v>44</v>
      </c>
      <c r="D74" s="7" t="s">
        <v>622</v>
      </c>
      <c r="E74" s="7" t="s">
        <v>51</v>
      </c>
      <c r="F74" s="10">
        <v>1</v>
      </c>
      <c r="G74" s="14"/>
      <c r="H74" s="13">
        <f>ROUND((G74*F74),2)</f>
      </c>
      <c r="O74">
        <f>rekapitulace!H8</f>
      </c>
      <c r="P74">
        <f>O74/100*H74</f>
      </c>
    </row>
    <row r="75" spans="1:16" ht="12.75">
      <c r="A75" s="7">
        <v>61</v>
      </c>
      <c r="B75" s="7" t="s">
        <v>623</v>
      </c>
      <c r="C75" s="7" t="s">
        <v>44</v>
      </c>
      <c r="D75" s="7" t="s">
        <v>624</v>
      </c>
      <c r="E75" s="7" t="s">
        <v>103</v>
      </c>
      <c r="F75" s="10">
        <v>6</v>
      </c>
      <c r="G75" s="14"/>
      <c r="H75" s="13">
        <f>ROUND((G75*F75),2)</f>
      </c>
      <c r="O75">
        <f>rekapitulace!H8</f>
      </c>
      <c r="P75">
        <f>O75/100*H75</f>
      </c>
    </row>
    <row r="76" spans="1:16" ht="12.75" customHeight="1">
      <c r="A76" s="16"/>
      <c r="B76" s="16"/>
      <c r="C76" s="16" t="s">
        <v>574</v>
      </c>
      <c r="D76" s="16" t="s">
        <v>573</v>
      </c>
      <c r="E76" s="16"/>
      <c r="F76" s="16"/>
      <c r="G76" s="16"/>
      <c r="H76" s="16">
        <f>SUM(H52:H75)</f>
      </c>
      <c r="P76">
        <f>ROUND(SUM(P52:P75),2)</f>
      </c>
    </row>
    <row r="78" spans="1:16" ht="12.75" customHeight="1">
      <c r="A78" s="16"/>
      <c r="B78" s="16"/>
      <c r="C78" s="16"/>
      <c r="D78" s="16" t="s">
        <v>67</v>
      </c>
      <c r="E78" s="16"/>
      <c r="F78" s="16"/>
      <c r="G78" s="16"/>
      <c r="H78" s="16">
        <f>+H49+H76</f>
      </c>
      <c r="P78">
        <f>+P49+P76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