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3"/>
  </bookViews>
  <sheets>
    <sheet name="rekapitulace" sheetId="1" r:id="rId1"/>
    <sheet name="SO 001" sheetId="2" r:id="rId2"/>
    <sheet name="SO 201" sheetId="3" r:id="rId3"/>
    <sheet name="SO 251" sheetId="4" r:id="rId4"/>
  </sheets>
  <definedNames/>
  <calcPr fullCalcOnLoad="1"/>
</workbook>
</file>

<file path=xl/sharedStrings.xml><?xml version="1.0" encoding="utf-8"?>
<sst xmlns="http://schemas.openxmlformats.org/spreadsheetml/2006/main" count="794" uniqueCount="332">
  <si>
    <t>Soupis objektů s DPH</t>
  </si>
  <si>
    <t>Stavba:20-043_1_2 - Kompletní oprava Řetězové lávky, včetně pískovcové brány</t>
  </si>
  <si>
    <t>Varianta:ZŘ - Základní řešení</t>
  </si>
  <si>
    <t>Odbytová cena:</t>
  </si>
  <si>
    <t>OC+DPH:</t>
  </si>
  <si>
    <t>Sazba 1</t>
  </si>
  <si>
    <t>Sazba 2</t>
  </si>
  <si>
    <t>Sazba 3</t>
  </si>
  <si>
    <t>Objekt</t>
  </si>
  <si>
    <t>Popis</t>
  </si>
  <si>
    <t>OC</t>
  </si>
  <si>
    <t>DPH</t>
  </si>
  <si>
    <t>OC+DPH</t>
  </si>
  <si>
    <t>Aspe</t>
  </si>
  <si>
    <t>Firma: RAL Projekt s.r.o.</t>
  </si>
  <si>
    <t>Příloha k formuláři pro ocenění nabídky</t>
  </si>
  <si>
    <t>Stavba</t>
  </si>
  <si>
    <t>číslo a název SO</t>
  </si>
  <si>
    <t>číslo a název rozpočtu:</t>
  </si>
  <si>
    <t>20-043_1_2</t>
  </si>
  <si>
    <t>Kompletní oprava Řetězové lávky, včetně pískovcové brány</t>
  </si>
  <si>
    <t>SO 001</t>
  </si>
  <si>
    <t>VRN</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</si>
  <si>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</si>
  <si>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</si>
  <si>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</si>
  <si>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</si>
  <si>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</si>
  <si>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</si>
  <si>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</si>
  <si>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</si>
  <si>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</si>
  <si>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</si>
  <si>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</si>
  <si>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</si>
  <si>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</si>
  <si>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</si>
  <si>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</si>
  <si>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</si>
  <si>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</si>
  <si>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</si>
  <si>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</si>
  <si>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</si>
  <si>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014101</t>
  </si>
  <si>
    <t>a</t>
  </si>
  <si>
    <t>POPLATKY ZA SKLÁDKU
vykopaná zemina</t>
  </si>
  <si>
    <t xml:space="preserve">M3        </t>
  </si>
  <si>
    <t>SO 251:
pol. 131738 25.12=25.120 [A]
pol. 132738 6.713=6.713 [B]
SO 201:
pol. 131738 0.452=0.452 [C]
pol. 132738 18.617=18.617 [D]
Celkem: A+B+C+D=50.902 [E]</t>
  </si>
  <si>
    <t>zahrnuje veškeré poplatky provozovateli skládky související s uložením odpadu na skládce.</t>
  </si>
  <si>
    <t>b</t>
  </si>
  <si>
    <t>POPLATKY ZA SKLÁDKU
nestmelené podkladní vrstvy vozovky</t>
  </si>
  <si>
    <t>SO 251:
pol. 113328 13.42=13.420 [A]
SO 201:
pol. 113328 1.643=1.643 [B]
Celkem: A+B=15.063 [C]</t>
  </si>
  <si>
    <t>c</t>
  </si>
  <si>
    <t>POPLATKY ZA SKLÁDKU
stmelené podkladní vrstvy vozovky s asf. pojivem</t>
  </si>
  <si>
    <t>SO 251:
pol. 113338 2.803=2.803 [A]</t>
  </si>
  <si>
    <t>d</t>
  </si>
  <si>
    <t>POPLATKY ZA SKLÁDKU
suť z vybouraných betonových konstrukcí</t>
  </si>
  <si>
    <t>SO 251:
pol. 966158 3.55=3.550 [A]
SO 201:
pol. 966158 2.732=2.732 [B]
pol. 966168 0.133=0.133 [C]
Celkem: A+B+C=6.415 [D]</t>
  </si>
  <si>
    <t>e</t>
  </si>
  <si>
    <t>POPLATKY ZA SKLÁDKU
dřevo</t>
  </si>
  <si>
    <t>pol. 966178 3.177=3.177 [A]</t>
  </si>
  <si>
    <t>02720</t>
  </si>
  <si>
    <t/>
  </si>
  <si>
    <t>POMOC PRÁCE ZŘÍZ NEBO ZAJIŠŤ REGULACI A OCHRANU DOPRAVY
Zahrnuje kompletní dopravně inženýrská opatření v průběhu celé stavby, včetně osazení, údržby během stavby, přesunů a odvoz provizorního dopravního
značení. Součástí položky je i údržba a péče o dopravně inženýrská opatření v průběhu celé stavby. Součástí DIO je i příp. zakrytí stávajícího SDZ během stavby.</t>
  </si>
  <si>
    <t xml:space="preserve">KPL       </t>
  </si>
  <si>
    <t>1=1.000 [A]</t>
  </si>
  <si>
    <t>zahrnuje veškeré náklady spojené s objednatelem požadovanými zařízeními</t>
  </si>
  <si>
    <t>02730</t>
  </si>
  <si>
    <t>POMOC PRÁCE ZŘÍZ NEBO ZAJIŠŤ OCHRANU INŽENÝRSKÝCH SÍTÍ
ochrana IS během stavby dle pokynů příslušných správců</t>
  </si>
  <si>
    <t>02821</t>
  </si>
  <si>
    <t>PRŮZKUMNÉ PRÁCE ARCHEOLOGICKÉ NA POVRCHU
položka bude provedena v případě požadavku ve SP</t>
  </si>
  <si>
    <t>2=2.000 [A]</t>
  </si>
  <si>
    <t>zahrnuje veškeré náklady spojené s objednatelem požadovanými pracemi</t>
  </si>
  <si>
    <t>02851</t>
  </si>
  <si>
    <t>PRŮZKUMNÉ PRÁCE DIAGNOSTIKY KONSTRUKCÍ NA POVRCHU
Před zahájením prací vybraný zhotovitel prověří (pokud to již není známo předem) zda staré povlaky obsahují znečisťující látky, které jsou škodlivé životnímu prostředí (např. PCB) a příp. následně zajistí ochranu před vnosem PCB a jiných znečisťujících látek ze starých povlaků do životního prostředí – viz. odstavec 4.4. v technické zprávě.</t>
  </si>
  <si>
    <t>02910</t>
  </si>
  <si>
    <t>OSTATNÍ POŽADAVKY - ZEMĚMĚŘIČSKÁ MĚŘENÍ</t>
  </si>
  <si>
    <t>zahrnuje veškeré náklady spojené s objednatelem požadovanými pracemi, 
- pro stanovení orientační investorské ceny určete jednotkovou cenu jako 1% odhadované ceny stavby</t>
  </si>
  <si>
    <t>02940</t>
  </si>
  <si>
    <t xml:space="preserve">OSTATNÍ POŽADAVKY - VYPRACOVÁNÍ DOKUMENTACE
projektová dokumentace ve stupni RDS pro SO 201
</t>
  </si>
  <si>
    <t>OSTATNÍ POŽADAVKY - VYPRACOVÁNÍ DOKUMENTACE
projektová dokumentace ve stupni RDS pro SO 251</t>
  </si>
  <si>
    <t>029412</t>
  </si>
  <si>
    <t>OSTATNÍ POŽADAVKY - VYPRACOVÁNÍ MOSTNÍHO LISTU
ML</t>
  </si>
  <si>
    <t xml:space="preserve">KUS       </t>
  </si>
  <si>
    <t>02944</t>
  </si>
  <si>
    <t>OSTAT POŽADAVKY - DOKUMENTACE SKUTEČ PROVEDENÍ V DIGIT FORMĚ
projektová dokumentace ve stupni DSPS pro SO 251</t>
  </si>
  <si>
    <t>OSTAT POŽADAVKY - DOKUMENTACE SKUTEČ PROVEDENÍ V DIGIT FORMĚ
projektová dokumentace ve stupni DSPS pro SO 201</t>
  </si>
  <si>
    <t>02950</t>
  </si>
  <si>
    <t>OSTATNÍ POŽADAVKY - POSUDKY, KONTROLY, REVIZNÍ ZPRÁVY
práce vyplývající z podmínek stavebního povolení, bude upřesněno po získání SP, položka bude provedena na přímý příkaz TDS</t>
  </si>
  <si>
    <t>OSTATNÍ POŽADAVKY - POSUDKY, KONTROLY, REVIZNÍ ZPRÁVY
vypracování, včetně schválení příslušnými orgány státní správy, havarijního a povodňového plánu</t>
  </si>
  <si>
    <t>02953</t>
  </si>
  <si>
    <t xml:space="preserve">OSTATNÍ POŽADAVKY - HLAVNÍ MOSTNÍ PROHLÍDKA
1.HPM </t>
  </si>
  <si>
    <t>položka zahrnuje :
- úkony dle ČSN 73 6221
- provedení hlavní mostní prohlídky oprávněnou fyzickou nebo právnickou osobou
- vyhotovení záznamu (protokolu), který jednoznačně definuje stav mostu</t>
  </si>
  <si>
    <t>03100</t>
  </si>
  <si>
    <t>ZAŘÍZENÍ STAVENIŠTĚ - ZŘÍZENÍ, PROVOZ, DEMONTÁŽ
Kompletní zařízení staveniště pro celou stavbu, včetně zajištění potřebných povolení a rozhodnutí. Položka zahrnuje náklady spojené s: oplocení a ohrazení staveniště, prostory pro skladování a manipulaci, osvětlení, prostoru pracoviště, staveništní přípojky, zajištění dodávky elektrické energie, rozvody médií po stavbě, zajištění případných odstávek a náhradního zásobování po dobu odstávky, kancelářské plochy pro potřeby zhotovitele, technického dozoru stavby a zástupců investora, sociální zařízení, zajištění skladovacích ploch a prostor pro potřeby stavby, čerpání vody, poplatky a náklady spojené se záborem veřejnéhoprostranství, poplatky a náklady za spotřebované energie a zásobování, zajištění údržby, veřejných komunikací a komunikací pro pěší v průběhu celé stavby.</t>
  </si>
  <si>
    <t>zahrnuje objednatelem povolené náklady na pořízení (event. pronájem), provozování, udržování a likvidaci zhotovitelova zařízení</t>
  </si>
  <si>
    <t>C e l k e m</t>
  </si>
  <si>
    <t>Ostatní ve výkazu nespecifikované práce</t>
  </si>
  <si>
    <t>Vícepráce</t>
  </si>
  <si>
    <t>Vícepráce celkem</t>
  </si>
  <si>
    <t>Méněpráce</t>
  </si>
  <si>
    <t>Méněpráce celkem</t>
  </si>
  <si>
    <t>Celkem</t>
  </si>
  <si>
    <t>SO 201</t>
  </si>
  <si>
    <t>Oprava lávky</t>
  </si>
  <si>
    <t>Zemní práce</t>
  </si>
  <si>
    <t>11090</t>
  </si>
  <si>
    <t>VŠEOBECNÉ VYKLIZENÍ OSTATNÍCH PLOCH
včetně odvozu materiálu na skládku</t>
  </si>
  <si>
    <t xml:space="preserve">M2        </t>
  </si>
  <si>
    <t>vyčištění prostoru podél křídel, resp. lokální odstranění vegetace (odhad) 20.0=20.000 [A]
vyčištění uložného prahu lávky 2.65*1.06=2.809 [B]
Celkem: A+B=22.809 [C]</t>
  </si>
  <si>
    <t>zahrnuje odstranění všech překážek pro uskutečnění stavby</t>
  </si>
  <si>
    <t>113328</t>
  </si>
  <si>
    <t>ODSTRAN PODKL ZPEVNĚNÝCH PLOCH Z KAMENIVA NESTMEL, ODVOZ DO 20KM
včetně odvozu na skládku</t>
  </si>
  <si>
    <t>pod bet. plochou na pravobřežním předpolí, plocha odečtena z půdorysu
4.1069*0.4=1.643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</si>
  <si>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</si>
  <si>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131738</t>
  </si>
  <si>
    <t>HLOUBENÍ JAM ZAPAŽ I NEPAŽ TŘ. I, ODVOZ DO 20KM
včetně odvozu na skládku, rozsah položky bude upřesněn na stavbě</t>
  </si>
  <si>
    <t>pro zábradelní sloupky pro bet. patky - odhad pro 50% sloupků
0.5*(16*(3.14*0.15*0.15*0.8))=0.452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</si>
  <si>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</si>
  <si>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132738</t>
  </si>
  <si>
    <t>HLOUBENÍ RÝH ŠÍŘ DO 2M PAŽ I NEPAŽ TŘ. I, ODVOZ DO 20KM
včetně odvozu na skládku, na přímý příkaz TDS lze materiál zpětně využít</t>
  </si>
  <si>
    <t>pro případné přezdění koruny výtokového křídla vpravo (odhad 2/3 délky křídla)
(2/3)*(32.0*0.8*1.0)=17.067 [A]
pro odstranění cihelného zdiva v koruně vtok. křídla vpravo (odhad)
0.5=0.500 [B]
pro vyústění rubové drenáže za opěrou vpravo 3.0*0.7*0.5=1.050 [C]
Celkem: A+B+C=18.617 [D]</t>
  </si>
  <si>
    <t>17511</t>
  </si>
  <si>
    <t>OBSYP POTRUBÍ A OBJEKTŮ SE ZHUTNĚNÍM</t>
  </si>
  <si>
    <t>po případném přezdění koruny výtokového křídla vpravo (odhad 2/3 délky křídla)
(2/3)*(32.0*0.8*1.0)=17.067 [A]
po odstranění cihelného zdiva v koruně vtok. křídla vpravo (odhad)
0.5=0.500 [B]
zásyp vyústění rubové drenáže za opěrou vpravo 3.0*0.7*0.5=1.050 [C]
Celkem: A+B+C=18.617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</si>
  <si>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</si>
  <si>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17551</t>
  </si>
  <si>
    <t>R</t>
  </si>
  <si>
    <t>OBSYP POTRUBÍ A OBJEKTŮ ZE ZEMIN NEPROPUSTNÝCH
jílová izolační vrstva, včetně vyspádování a hutnění dřevěným pěchem</t>
  </si>
  <si>
    <t>zajištění izolace rubu opěry pod dlažbou (plocha odečtena z půdorysu)
4.1069*0.21=0.862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</si>
  <si>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</si>
  <si>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18210</t>
  </si>
  <si>
    <t>ÚPRAVA POVRCHŮ SROVNÁNÍM ÚZEMÍ</t>
  </si>
  <si>
    <t>plocha odhadnuta 150.0=150.000 [A]</t>
  </si>
  <si>
    <t>položka zahrnuje srovnání výškových rozdílů terénu</t>
  </si>
  <si>
    <t>18221</t>
  </si>
  <si>
    <t>ROZPROSTŘENÍ ORNICE VE SVAHU V TL DO 0,10M</t>
  </si>
  <si>
    <t>položka zahrnuje:
nutné přemístění ornice z dočasných skládek vzdálených do 50m
rozprostření ornice v předepsané tloušťce ve svahu přes 1:5</t>
  </si>
  <si>
    <t>18241</t>
  </si>
  <si>
    <t>ZALOŽENÍ TRÁVNÍKU RUČNÍM VÝSEVEM
včetně vhodného travního semene</t>
  </si>
  <si>
    <t>Zahrnuje dodání předepsané travní směsi, její výsev na ornici, zalévání, první pokosení, to vše bez ohledu na sklon terénu</t>
  </si>
  <si>
    <t>Základy</t>
  </si>
  <si>
    <t>21251</t>
  </si>
  <si>
    <t>TRATIVODY KOMPLET Z TRUB PÁLENÝCH DRENÁŽ DN DO 80MM
včetně pří. napojení do kamenného chrliče</t>
  </si>
  <si>
    <t xml:space="preserve">M         </t>
  </si>
  <si>
    <t>3.0=3.000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</si>
  <si>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</si>
  <si>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261512</t>
  </si>
  <si>
    <t>VRTY PRO KOTVENÍ A INJEKTÁŽ TŘ V NA POVRCHU D DO 16MM
rozsah položky bude upřesněn na stavbě</t>
  </si>
  <si>
    <t>pro kotvení zábradlí 16*4*0.15=9.600 [A]
pro kotvení ocel. L-profilu na závěrných zídkách 
((2+2+11)+8)*0.15=3.450 [B]
Celkem: A+B=13.050 [C]</t>
  </si>
  <si>
    <t>položka zahrnuje:
přemístění, montáž a demontáž vrtných souprav
svislou dopravu zeminy z vrtu
vodorovnou dopravu zeminy bez uložení na skládku
případně nutné pažení dočasné (včetně odpažení) i trvalé</t>
  </si>
  <si>
    <t>28997</t>
  </si>
  <si>
    <t>OPLÁŠTĚNÍ (ZPEVNĚNÍ) Z GEOTEXTILIE A GEOMŘÍŽOVIN
separační geotextílie o min. hmostnosti 400 mg/m2</t>
  </si>
  <si>
    <t>nad jílovou vrstvou (plocha odečtena z půdorysu), 15% na přesahy
1.15*4.1069=4.723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</si>
  <si>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</si>
  <si>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Svislé konstrukce</t>
  </si>
  <si>
    <t>33319</t>
  </si>
  <si>
    <t>MOSTNÍ OPĚRY A KŘÍDLA Z DÍLCŮ KAMENNÝCH
Kamenné bloky budou identickými materiálovými, tvarovými i rozměrovými kopiemi stávajících kamenných prvků na křídlech, resp. opěrných zdech, včetně povrchového opracování. Také geologické složení a opracování těchto prvků bude totožné prvky historickými (tj. bude jednat o středně nebo hrubozrnný pískovec okrové barvy s křemičitými přísadami). kamenné bloky podléhají schválení NPÚ. Položka bude provedena na přímý příkaz TDI.</t>
  </si>
  <si>
    <t>případná náhrada za cihelné zdivo v koruně vtokového křídla (odhad)
0.4=0.400 [A]</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</si>
  <si>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t>
  </si>
  <si>
    <t>333215</t>
  </si>
  <si>
    <t>PŘEZDĚNÍ OPĚR A KŘÍDEL Z KAMENNÉHO ZDIVA
včetně fotodokumentace a popsání jednotlivých kamenných bloků před zahájením prací a včetně případné výměny poškozených pískovcových bloků, zdění tradičním způsobem na vápennou maltu</t>
  </si>
  <si>
    <t>přezdění koruny výtokového křídla vpravo pro kotvení zábradelních sloupků (odhad 2/3 celkové délky)
(2/3)*(32.0*0.8*0.5)=8.533 [A]
příp. výměna poškozených kamenných bloků (odhad)
2.0=2.000 [B]
Celkem: A+B=10.533 [C]</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</si>
  <si>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</si>
  <si>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Vodorovné konstrukce</t>
  </si>
  <si>
    <t>421951</t>
  </si>
  <si>
    <t>MOSTOVKY A PODLAHY ZE DŘEVA TRVALÉ
dubové fošny 150x50, dřevo D30, vyschlé, včetně zkosených hran, hloubkové tlakové impregnace proti škůdcům a dřevokazným houbám a
spojovacího materiálu (připevnění vruty pouze s jedním zářezem v hlavě, tzn. ne s křížem - požadavek NPÚ)</t>
  </si>
  <si>
    <t>pochozí mostovka 29.15*1.88*0.05=2.740 [A]
podélníky (100x50mm) 3*0.05*0.1*29.15=0.437 [B]
Celkem: A+B=3.177 [C]</t>
  </si>
  <si>
    <t>-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 ošetření kotevní oblasti proti vzniku trhlin, vlivu povětrnosti a pod.,
- osazení značek, včetně jejich zaměření.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
- osazení měřících zařízení a úprav pro ně.</t>
  </si>
  <si>
    <t>461314</t>
  </si>
  <si>
    <t>PATKY Z PROSTÉHO BETONU C25/30</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</si>
  <si>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</si>
  <si>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465512</t>
  </si>
  <si>
    <t>DLAŽBY Z LOMOVÉHO KAMENE NA MC
dlažba z čediče vyskládaných na stojato (jako klíny) do vápenného lože, příp. lze využít materiál ze skládky investora</t>
  </si>
  <si>
    <t>plocha odečtena z půdorysu
4.1069*0.35=1.437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</si>
  <si>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</si>
  <si>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Úpravy povrchů, podlahy, výplně otvorů</t>
  </si>
  <si>
    <t>626111</t>
  </si>
  <si>
    <t>REPROFILACE PODHLEDŮ, SVISLÝCH PLOCH SANAČNÍ MALTOU JEDNOVRST TL 10MM
sanace typu "B" - viz. TZ</t>
  </si>
  <si>
    <t>20% pohledové plochy úložného prahu a závěrné zídky vpravo
0.2*(2.65*0.5+1.06*0.5+0.88*0.5+2*0.3*0.5+2*2.65*0.5)=1.049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</si>
  <si>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</si>
  <si>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62631</t>
  </si>
  <si>
    <t>SPOJOVACÍ MŮSTEK MEZI STARÝM A NOVÝM BETONEM</t>
  </si>
  <si>
    <t>pro sanaci typu "B": 
20% pohledové plochy úložného prahu a závěrné zídky vpravo
0.2*(2.65*0.5+1.06*0.5+0.88*0.5+2*0.3*0.5+2*2.65*0.5)=1.049 [A]</t>
  </si>
  <si>
    <t>62641</t>
  </si>
  <si>
    <t>SJEDNOCUJÍCÍ STĚRKA JEMNOU MALTOU TL CCA 2MM</t>
  </si>
  <si>
    <t>pro sanaci typu "A" i "B"
2.65*0.5+1.06*0.5+0.88*0.5+2*0.3*0.5+2*2.65*0.5=5.245 [A]</t>
  </si>
  <si>
    <t>62652</t>
  </si>
  <si>
    <t>OCHRANA VÝZTUŽE PŘI NEDOSTATEČNÉM KRYTÍ
odhad na 10% plochy sanace typu "B"</t>
  </si>
  <si>
    <t>20% pohledové plochy úložného prahu a závěrné zídky vpravo
0.1*(0.2*(2.65*0.5+1.06*0.5+0.88*0.5+2*0.3*0.5+2*2.65*0.5))=0.105 [A]</t>
  </si>
  <si>
    <t>položka zahrnuje:
dodávku veškerého materiálu potřebného pro předepsanou úpravu v předepsané kvalitě položení vrstvy v předepsané tloušťce
potřebná lešení a podpěrné konstrukce</t>
  </si>
  <si>
    <t>62747</t>
  </si>
  <si>
    <t>SPÁROVÁNÍ STARÉHO ZDIVA ZVLÁŠT MALTOU
včetně mechanického odstranění poškozeného a nevhodného spárování, pročištění spár a následného hloubkového přespárování vápennou maltou (tradičním způsobem), složení malty - viz. TZ. Technologický postup bude schválen zástupcem NPÚ.</t>
  </si>
  <si>
    <t>pravobřežní opěra líc 2.0*2.62+1.06*1.90=7.254 [A]
vtokové křídlo vpravo 3.70*1.90=7.030 [B]
výtokové křídlo vpravo 5.5*2.30=12.650 [C]
Celkem: A+B+C=26.934 [D]</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</si>
  <si>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</si>
  <si>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Přidružená stavební výroba</t>
  </si>
  <si>
    <t>783121</t>
  </si>
  <si>
    <t>PROTIKOROZ OCHR OK NÁTĚREM VÍCEVRST SE ZÁKL S VYS OBSAHEM ZN
kompletní PKO, skladby - viz. TZ, včetně příp. ochrany životního prostředí při odstranění stávajících nátěrů</t>
  </si>
  <si>
    <t xml:space="preserve">NK:
hl. nosníky 2*((2*0.17+2*0.24))*28.25+4*(0.17+0.24)=47.970 [A]
příčníky 27*1.92*0.62252=32.271 [B]
zavětrování 13*(2*(2.91*(2*0.15+2*0.015)))=24.968 [C]
závěsy lávky 2*(2*(2*0.05+2*0.02)*35.5)=19.880 [D]
svislá táhla 0.0785*(2*2*(2.67+1.88+1.27+0.83+0.53+0.33))=2.358 [E]
krajní stojky 4*(2*0.15+2*0.15)*3.8=9.120 [F]
ozdoby nad krajními stojkami 2*((2*0.20+2*0.05)*1.95)=1.950 [G]
čepy 2*((5*0.3456*0.02)+(2*0.0095))*15=1.607 [H]
ložiska 4*((2*0.36*0.36)+0.04*(4*0.36))=1.267 [I]
ocel. chránička VO 0.1571*29.40=4.619 [J]
zábradlí (13*(24*(1.1*(2*0.03+2*0.005))))+(2*28.3*(2*0.05+2*0.005)*2)+(14*(1.0*(4*0.05)))=39.276 [K]
10% rezerva 0.1*185.286 m2 =18.529 [L]
Celkem: A+B+C+D+E+F+G+H+I+J+K+L=203.815 [M]
</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</si>
  <si>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</si>
  <si>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78381</t>
  </si>
  <si>
    <t>NÁTĚRY BETON KONSTR TYP S1 (OS-A)
2x antikarbonatační nátěr bet. ploch</t>
  </si>
  <si>
    <t>bet. plochy v rámci sanace 2*(2.65*0.5+1.06*0.5+0.88*0.5+2*0.3*0.5+2*2.65*0.5)=10.490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</si>
  <si>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</si>
  <si>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</si>
  <si>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87633</t>
  </si>
  <si>
    <t>CHRÁNIČKY Z TRUB PLASTOVÝCH DN DO 150MM
půlená chránička pro ochranu stávajícího podzemního vedení VO</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</si>
  <si>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</si>
  <si>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Ostatní konstrukce a práce</t>
  </si>
  <si>
    <t>9</t>
  </si>
  <si>
    <t>9112A1</t>
  </si>
  <si>
    <t>ZÁBRADLÍ MOSTNÍ S VODOR MADLY - DODÁVKA A MONTÁŽ
3- madlové, kované zábradlí (viz. foto TZ a shodné se zábradlím použitým na vtokovém křídle vpravo), včetně kotevních desek a PKO</t>
  </si>
  <si>
    <t>32.0=32.000 [A]</t>
  </si>
  <si>
    <t>položka zahrnuje:
dodání zábradlí včetně předepsané povrchové úpravy
kotvení sloupků, t.j. kotevní desky, šrouby z nerez oceli, vrty a zálivku, pokud zadávací dokumentace nestanoví jinak
případné nivelační hmoty pod kotevní desky</t>
  </si>
  <si>
    <t>9112A3</t>
  </si>
  <si>
    <t>ZÁBRADLÍ MOSTNÍ S VODOR MADLY - DEMONTÁŽ S PŘESUNEM
včetně odvoz do kovošrotu, příp. na místo určené TDS</t>
  </si>
  <si>
    <t>položka zahrnuje:
- demontáž a odstranění zařízení
- jeho odvoz na předepsané místo</t>
  </si>
  <si>
    <t>914A22</t>
  </si>
  <si>
    <t>EV ČÍSLO MOSTU OCEL S FÓLIÍ TŘ.1 MONTÁŽ S PŘESUNEM
včetně zkrácení sloupku, polohu osazení určí TDS po domluvě se zástupci NPÚ</t>
  </si>
  <si>
    <t>položka zahrnuje:
- dopravu demontované značky z dočasné skládky
- osazení a montáž značky na místě určeném projektem
- nutnou opravu poškozených částí
nezahrnuje dodávku značky</t>
  </si>
  <si>
    <t>93640</t>
  </si>
  <si>
    <t>DROBNÉ DOPLŇK KONSTR KAMENNÉ
chrliče vody z pískovce</t>
  </si>
  <si>
    <t>Položka zahrnuje veškerý materiál, výrobky a polotovary, včetně mimostaveništní a vnitrostaveništní dopravy (rovněž přesuny), včetně naložení a složení,případně s uložením.</t>
  </si>
  <si>
    <t>93650</t>
  </si>
  <si>
    <t>DROBNÉ DOPLŇK KONSTR KOVOVÉ
včetně vlepení a PKO</t>
  </si>
  <si>
    <t xml:space="preserve">KG        </t>
  </si>
  <si>
    <t>kotvy pro kotvení zábradlí 16*4*0.5=32.000 [A]
kotvy pro kotvení ocel. L- profilu ((2+2+11)+8)*0.5=11.500 [B]
Celkem: A+B=43.500 [C]</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</si>
  <si>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</si>
  <si>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DROBNÉ DOPLŇK KONSTR KOVOVÉ
ocel. válcovaný L- profil 200x16 mm, včetně PKO shodné jako u prvků NK</t>
  </si>
  <si>
    <t>na pravobřežní opěře 2.22*48.5=107.670 [A]
vlevo (0.95+3.03+1.0)*48.50=241.530 [B]
Celkem: A+B=349.200 [C]</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</si>
  <si>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t>
  </si>
  <si>
    <t>93841</t>
  </si>
  <si>
    <t>OČIŠTĚNÍ ZDIVA UMYTÍM VODOU
šetrné omytí pomocí rýřových kartáčů</t>
  </si>
  <si>
    <t>položka zahrnuje očištění předepsaným způsobem včetně odklizení vzniklého odpadu</t>
  </si>
  <si>
    <t>938442</t>
  </si>
  <si>
    <t>OČIŠTĚNÍ ZDIVA OTRYSKÁNÍM TLAKOVOU VODOU DO 500 BARŮ
šetrné omytí kamenného zdiva tlakovou vodou za regulovaného tlaku</t>
  </si>
  <si>
    <t>OČIŠTĚNÍ ZDIVA OTRYSKÁNÍM TLAKOVOU VODOU DO 500 BARŮ</t>
  </si>
  <si>
    <t>pro sanaci typu "A" i "B" 
0.2*(2.65*0.5+1.06*0.5+0.88*0.5+2*0.3*0.5+2*2.65*0.5)=1.049 [A]</t>
  </si>
  <si>
    <t>938652</t>
  </si>
  <si>
    <t>OČIŠTĚNÍ OCEL KONSTR OTRYSKÁNÍM NA SUCHO KŘEMIČ PÍSKEM</t>
  </si>
  <si>
    <t>hl. nosníky 2*((2*0.17+2*0.24))*28.25+4*(0.17+0.24)=47.970 [A]
příčníky 27*1.92*0.62252=32.271 [B]
zavětrování 13*(2*(2.91*(2*0.15+2*0.015)))=24.968 [C]
závěsy lávky 2*(2*(2*0.05+2*0.02)*35.5)=19.880 [D]
svislá táhla 0.0785*(2*2*(2.67+1.88+1.27+0.83+0.53+0.33))=2.358 [E]
krajní stojky 4*(2*0.15+2*0.15)*3.8=9.120 [F]
ozdoby nad krajními stojkami 2*((2*0.20+2*0.05)*1.95)=1.950 [G]
čepy 2*((5*0.3456*0.02)+(2*0.0095))*15=1.607 [H]
ložiska 4*((2*0.36*0.36)+0.04*(4*0.36))=1.267 [I]
ocel. chránička VO 0.1571*29.40=4.619 [J]
zábradlí (13*(24*(1.1*(2*0.03+2*0.005))))+(2*28.3*(2*0.05+2*0.005)*2)+(14*(1.0*(4*0.05)))=39.276 [K]
10% rezerva 0.1*185.286 m2 =18.529 [L]
Celkem: A+B+C+D+E+F+G+H+I+J+K+L=203.815 [M]</t>
  </si>
  <si>
    <t>966148</t>
  </si>
  <si>
    <t>BOURÁNÍ KONSTRUKCÍ Z CIHEL A TVÁRNIC S ODVOZEM DO 20KM
včetně odvozu na skládku a skládkovného</t>
  </si>
  <si>
    <t>odstranění cihelného zdiva na vtokovém křídle vpravo (odhad)
0.5=0.500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</si>
  <si>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</si>
  <si>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966158</t>
  </si>
  <si>
    <t>BOURÁNÍ KONSTRUKCÍ Z PROST BETONU S ODVOZEM DO 20KM
včetně odvozu na skládku</t>
  </si>
  <si>
    <t xml:space="preserve">bet. kryt na pravobřežním předpolí (tl. odhadnuta) 4.1060*0.3=1.232 [A]
lokální vrstva betonu v koruně výtokového křídla vpravo (odhad)
1.5=1.500 [B]
Celkem: A+B=2.732 [C]
</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</si>
  <si>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</si>
  <si>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966168</t>
  </si>
  <si>
    <t>BOURÁNÍ KONSTRUKCÍ ZE ŽELEZOBETONU S ODVOZEM DO 20KM
včetně odvozu na skládku</t>
  </si>
  <si>
    <t>část závěrné zídky (odhad) 0.3*0.2*2.22=0.133 [A]</t>
  </si>
  <si>
    <t>966178</t>
  </si>
  <si>
    <t>BOURÁNÍ KONSTRUKCÍ ZE DŘEVA S ODVOZEM DO 20KM</t>
  </si>
  <si>
    <t>dřevěná pochozí mostovka 29.15*1.88*0.05=2.740 [A]
podélníky (3 ks původních +2 ks doplněných v roce 2023) (3+2)*0.1*0.05*29.15=0.729 [B]
Celkem: A+B=3.469 [C]</t>
  </si>
  <si>
    <t>SO 251</t>
  </si>
  <si>
    <t>Oprava brány a opěrné zdi</t>
  </si>
  <si>
    <t>vyčištění prostoru podél OZ a především v místě oken do sklepení (odhad) 20.0=20.000 [A]
vyčištění cimbuří 4.79*1.96=9.388 [B]
vyčištění uložného prahu lávky 2.63*0.89=2.341 [C]
Celkem: A+B+C=31.729 [D]</t>
  </si>
  <si>
    <t>11120</t>
  </si>
  <si>
    <t>ODSTRANĚNÍ KŘOVIN
vč. odvozu a ekologocké likvidace</t>
  </si>
  <si>
    <t>odhad 20.0=20.000 [A]</t>
  </si>
  <si>
    <t>odstranění křovin a stromů do průměru 100 mm
doprava dřevin bez ohledu na vzdálenost
spálení na hromadách nebo štěpkování</t>
  </si>
  <si>
    <t>11202</t>
  </si>
  <si>
    <t>KÁCENÍ STROMŮ D KMENE DO 0,9M S ODSTRANĚNÍM PAŘEZŮ
postupné kácení s ohledem na těsnou blízkost kulturní památky</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</si>
  <si>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</si>
  <si>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pod živičným krytem na předpolí směrem do parku  16.0338m2*0.55=8.819 [A]
pod bránou 1.98*1.34*0.45=1.194 [B]
nad opěrou lávky 3.32*3.31*0.31=3.407 [C]
Celkem: A+B+C=13.420 [D]</t>
  </si>
  <si>
    <t>113338</t>
  </si>
  <si>
    <t>ODSTRAN PODKL ZPEVNĚNÝCH PLOCH S ASFALT POJIVEM, ODVOZ DO 20KM
včetně odvozu na skládku</t>
  </si>
  <si>
    <t>pod živičným krytem na předpolí směrem do parku  16.0338m2*0.15=2.405 [A]
pod bránou 1.98*1.34*0.15=0.398 [B]
Celkem: A+B=2.803 [C]</t>
  </si>
  <si>
    <t>113728</t>
  </si>
  <si>
    <t>FRÉZOVÁNÍ ZPEVNĚNÝCH PLOCH ASFALTOVÝCH, ODVOZ DO 20KM
včetně dopravy a uložení na skládku investora</t>
  </si>
  <si>
    <t>předpolí směrem do parku:
mezi OZ 16.0338m2*0.05=0.802 [A]
mimo OZ v místě nového živičného krytu
17.7585m2*0.05=0.888 [B]
pod bránou 1.98*1.34*0.05=0.133 [C]
Celkem: A+B+C=1.823 [D]</t>
  </si>
  <si>
    <t>HLOUBENÍ JAM ZAPAŽ I NEPAŽ TŘ. I, ODVOZ DO 20KM
včetně odvozu na skládku</t>
  </si>
  <si>
    <t>předpolí ve směru do parku, plochy odečteny z půdorysu:
podél OZ (10.8587+6.7145) *0.75=13.180 [A]
výkop pro nové křídlo 2.9168*(0.5+2.34+0.5)=9.742 [B]
nad opěrou lávky (tl. odhadnuta) 3.32*3.31*0.20=2.198 [C]
Celkem: A+B+C=25.120 [D]</t>
  </si>
  <si>
    <t>po vnějším obvodu OZ (pro sanaci zdiva) 0.3*0.5*(14.47+4.73+14.55)=5.063 [A]
pro rubovou drenáž ze strany od parku a mimo křídlo 0.5*0.75*4.4=1.650 [B]
Celkem: A+B=6.713 [C]</t>
  </si>
  <si>
    <t>po vnějším obvodu OZ (pro sanaci zdiva) 0.2*0.5*(14.47+4.73+14.55)=3.375 [A]
pro rubovou drenáž ze strany od parku a mimo křídlo 0.4*0.75*4.4=1.320 [B]
Celkem: A+B=4.695 [C]</t>
  </si>
  <si>
    <t>OBSYP POTRUBÍ A OBJEKTŮ ZE ZEMIN NEPROPUSTNÝCH
jílová izolační vrstva, pokládka po vrstvách, včetně vyspádování a hutnění dřevěným pěchem</t>
  </si>
  <si>
    <t>izolace rubu NK podsklepení (tl. odhadnuta, plochy odečteny z půdorysu)
(9.9842+32.3869+(1.98*1.34))*0.6=27.015 [A]</t>
  </si>
  <si>
    <t>plocha odečtena z půdorysu 141.6791=141.679 [A]</t>
  </si>
  <si>
    <t>dotčené plochy stavbou - plocha odečtena z půdorysu
141.6791=141.679 [A]</t>
  </si>
  <si>
    <t>TRATIVODY KOMPLET Z TRUB PÁLENÝCH DRENÁŽ DN DO 80MM
včetně pří. napojení na stávající odvodňovací systém</t>
  </si>
  <si>
    <t>(9.0+1.0)+(8.5+1.0)+2*(3.0+1.0)=27.500 [A]</t>
  </si>
  <si>
    <t>21263</t>
  </si>
  <si>
    <t>TRATIVODY KOMPLET Z TRUB Z PLAST HMOT DN DO 150MM
včetně obsypu ŠD a podkladního betonu</t>
  </si>
  <si>
    <t>mimo OZ 1.0+3.85+0.5+2.65+1.3=9.300 [A]</t>
  </si>
  <si>
    <t>VRTY PRO KOTVENÍ A INJEKTÁŽ TŘ V NA POVRCHU D DO 16MM</t>
  </si>
  <si>
    <t>pro kotvení zábradlí (3+3+6+6+2)*4*0.15=12.000 [A]</t>
  </si>
  <si>
    <t>nad jílovou vrstvou (plochy odečteny z půdorysu), 15% na přesahy
1.15*(9.9842+32.3869+(1.98*1.34))=51.778 [A]</t>
  </si>
  <si>
    <t>32719</t>
  </si>
  <si>
    <t>ZDI OPĚR, ZÁRUB, NÁBŘEŽ Z DÍLCŮ KAMENNÝCH
křídlo z pískovcových bloků shodných s okolním materiálem, zdění pomocí tradičních materiálů (vápenné malty) a postupů,  před zahájením prací bude technologický postup konzultován se zástupci NPÚ - cementové malty NELZE POUŽÍT!!!</t>
  </si>
  <si>
    <t>vyzdění nového křídla, včetně základu 0.5*0.8*2.34+0.9*0.8*2.34=2.621 [A]</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</si>
  <si>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t>
  </si>
  <si>
    <t>přezdění poškozeného zdiva na vtoku (odhad)
3.0=3.000 [A]
příp. výměna poškozených kamenných bloků (odhad)
2.0=2.000 [B]
Celkem: A+B=5.000 [C]</t>
  </si>
  <si>
    <t>plochy jsou odečteny z půdorysu
(9.9842+32.3869+(1.98*1.34))*(0.2+0.15)=15.759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</si>
  <si>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</si>
  <si>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</si>
  <si>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56330</t>
  </si>
  <si>
    <t>VOZOVKOVÉ VRSTVY ZE ŠTĚRKODRTI
položka včetně nákupu,dovozu a pokládky materiálu</t>
  </si>
  <si>
    <t>plochy odečteny z půdorysu 6.3873*0.15=0.958 [A]</t>
  </si>
  <si>
    <t>- dodání kameniva předepsané kvality a zrnitosti
- rozprostření a zhutnění vrstvy v předepsané tloušťce
- zřízení vrstvy bez rozlišení šířky, pokládání vrstvy po etapách
- nezahrnuje postřiky, nátěry</t>
  </si>
  <si>
    <t>56360</t>
  </si>
  <si>
    <t>VOZOVKOVÉ VRSTVY Z RECYKLOVANÉHO MATERIÁLU
vrstva ze R-materiálu - recyklovaná vrstva RV -dle TP 208 -odfrézovaná AB-drť 
položka včetně nákupu,dovozu a pokládky materiálu</t>
  </si>
  <si>
    <t>plochy odečteny z půdorysu 17.7585*0.06=1.066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</si>
  <si>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</si>
  <si>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</si>
  <si>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</si>
  <si>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plochy odečteny z půdorysu 17.7585=17.759 [A]</t>
  </si>
  <si>
    <t>- dodání všech předepsaných materiálů pro postřiky v předepsaném množství
- provedení dle předepsaného technologického předpisu
- zřízení vrstvy bez rozlišení šířky, pokládání vrstvy po etapách
- úpravu napojení, ukončení</t>
  </si>
  <si>
    <t>574A01</t>
  </si>
  <si>
    <t>ASFALTOVÝ BETON PRO OBRUSNÉ VRSTVY ACO 8
položka včetně nákupu,dovozu a pokládky materiálu</t>
  </si>
  <si>
    <t>plochy odečteny z půdorysu 17.7585*0.04=0.710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</si>
  <si>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</si>
  <si>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58920</t>
  </si>
  <si>
    <t>VÝPLŇ SPAR MODIFIKOVANÝM ASFALTEM</t>
  </si>
  <si>
    <t>v místě napojení na stávající vozovku 3.20=3.200 [A]</t>
  </si>
  <si>
    <t>položka zahrnuje:
- dodávku předepsaného materiálu
- vyčištění a výplň spar tímto materiálem</t>
  </si>
  <si>
    <t>čelo OZ 11.0143+(1.56+1.65+1.57)*0.89=15.269 [A]
OZ vtok 10.49*0.75+(3.1*4.01)/2=14.083 [B]
OZ výtok 10.43*0.62+(3.99*2.71)/2=11.873 [C]
rub sklepení nad opěrou (0.76+2.61+0.76)*3.31=13.670 [D] 
rub NK sklepení na předpolí směrem k parku (0.92+3.81+0.92)*8.96=50.624 [E]
pod bránou (0.76+1.98+0.76)*1.70=5.950 [F]
koruna OZ 2*(0.7*3.99+0.34*0.75)+0.56*8.71+0.49*8.96=15.364 [G]
vlastní brána (15% rezerva na reliéfy), plochy odečteny z řezů:
čela 1.15*2*15.5686=35.808 [H] 
boky 1.15*2*7.0723=16.266 [I]
podhled 1.15*(2*1.94+3.14)*1.70=13.724 [J]
cimbuří 1.15*(1.96*4.79+6*(1.34*0.89))=19.026 [K]
Celkem: A+B+C+D+E+F+G+H+I+J+K=211.657 [L]</t>
  </si>
  <si>
    <t>mříže oken (odhad) 0.75=0.750 [A]
vstupní dvěře do sklepení (odhad) 3.0=3.000 [B]
závěsy lávky, včetně 15% rezervy 1.15*(2*(2*(2*0.05+2*0.02)*(4.8+6.5)))=7.277 [C] 
Celkem: A+B+C=11.027 [D]</t>
  </si>
  <si>
    <t>20.=20.000 [A]</t>
  </si>
  <si>
    <t>ZÁBRADLÍ MOSTNÍ S VODOR MADLY - DODÁVKA A MONTÁŽ
3- madlové, kované zábradlí (viz. foto TZ a shodné se zábradlím použitým na pravém břehu výpustního kanálu), včetně kotevních desek a PKO</t>
  </si>
  <si>
    <t>8.5+2.05+9.0+(2*3.44)=26.430 [A]</t>
  </si>
  <si>
    <t>3.34+3.31+8.91+2.97=18.530 [A]</t>
  </si>
  <si>
    <t>914A23</t>
  </si>
  <si>
    <t>EV ČÍSLO MOSTU OCEL S FÓLIÍ TŘ.1 DEMONTÁŽ</t>
  </si>
  <si>
    <t>odstranění stávající tabulky s evidenčním číslem lávky u paty brány 1=1.000 [A]</t>
  </si>
  <si>
    <t>Položka zahrnuje odstranění, demontáž a odklizení materiálu s odvozem na předepsané místo</t>
  </si>
  <si>
    <t>919111</t>
  </si>
  <si>
    <t>ŘEZÁNÍ ASFALTOVÉHO KRYTU VOZOVEK TL DO 50MM</t>
  </si>
  <si>
    <t>položka zahrnuje řezání vozovkové vrstvy v předepsané tloušťce, včetně spotřeby vody</t>
  </si>
  <si>
    <t>DROBNÉ DOPLŇK KONSTR KOVOVÉ
kotvy pro kotvení zábradlí, včetně vlepení a PKO</t>
  </si>
  <si>
    <t>(3+3+6+6+2)*4*0.5=40.000 [A]</t>
  </si>
  <si>
    <t xml:space="preserve">vrstva betonu o tl. 40mm na kamenném zdivu opěry lávky
2*(0.75*3.88+0.34*0.75)*0.04=0.253 [A]
bet. kryt na opěře lávky (tl. odhadnuta) 3.32*3.31*0.30=3.297 [B]
Celkem: A+B=3.550 [C]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</si>
</sst>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 ###\ ###\ ##0.00"/>
    <numFmt numFmtId="167" formatCode="###\ ###\ ###\ ##0.000"/>
  </numFmts>
  <fonts count="38">
    <font>
      <sz val="10"/>
      <name val="Arial"/>
      <family val="0"/>
    </font>
    <font>
      <b/>
      <sz val="11"/>
      <name val="Arial"/>
      <family val="0"/>
    </font>
    <font>
      <sz val="11"/>
      <name val="Arial"/>
      <family val="0"/>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26">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6"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7"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6"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6"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1" fillId="0" borderId="0" xfId="0" applyNumberFormat="1" applyFont="1" applyFill="1" applyBorder="1" applyAlignment="1" applyProtection="1">
      <alignment horizontal="center" vertical="center"/>
      <protection locked="0"/>
    </xf>
    <xf numFmtId="166" fontId="1" fillId="33" borderId="0"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vertical="center" wrapText="1"/>
      <protection locked="0"/>
    </xf>
    <xf numFmtId="166" fontId="0" fillId="0" borderId="10" xfId="0" applyNumberFormat="1" applyFont="1" applyFill="1" applyBorder="1" applyAlignment="1" applyProtection="1">
      <alignment vertical="center"/>
      <protection locked="0"/>
    </xf>
    <xf numFmtId="0" fontId="0" fillId="0" borderId="0" xfId="0" applyAlignment="1" applyProtection="1">
      <alignment vertical="center"/>
      <protection/>
    </xf>
    <xf numFmtId="0" fontId="2" fillId="0" borderId="1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protection locked="0"/>
    </xf>
    <xf numFmtId="0" fontId="3" fillId="0" borderId="11" xfId="0" applyNumberFormat="1" applyFont="1" applyFill="1" applyBorder="1" applyAlignment="1" applyProtection="1">
      <alignment vertical="center"/>
      <protection locked="0"/>
    </xf>
    <xf numFmtId="166" fontId="3" fillId="33" borderId="0" xfId="0" applyNumberFormat="1" applyFont="1" applyFill="1" applyBorder="1" applyAlignment="1" applyProtection="1">
      <alignment vertical="center"/>
      <protection locked="0"/>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zoomScalePageLayoutView="0" workbookViewId="0" topLeftCell="A1">
      <pane ySplit="10" topLeftCell="A11" activePane="bottomLeft" state="frozen"/>
      <selection pane="topLeft" activeCell="A1" sqref="A1"/>
      <selection pane="bottomLeft" activeCell="D33" sqref="D33"/>
    </sheetView>
  </sheetViews>
  <sheetFormatPr defaultColWidth="9.140625" defaultRowHeight="12.75" customHeight="1"/>
  <cols>
    <col min="1" max="1" width="20.7109375" style="15" customWidth="1"/>
    <col min="2" max="2" width="60.7109375" style="15" customWidth="1"/>
    <col min="3" max="5" width="24.7109375" style="15" customWidth="1"/>
    <col min="6" max="16384" width="9.140625" style="15" customWidth="1"/>
  </cols>
  <sheetData>
    <row r="1" spans="1:2" ht="12.75" customHeight="1">
      <c r="A1" s="14" t="s">
        <v>13</v>
      </c>
      <c r="B1" s="15" t="s">
        <v>14</v>
      </c>
    </row>
    <row r="3" ht="12.75" customHeight="1">
      <c r="B3" s="16" t="s">
        <v>0</v>
      </c>
    </row>
    <row r="5" ht="12.75" customHeight="1">
      <c r="B5" s="2" t="s">
        <v>1</v>
      </c>
    </row>
    <row r="6" spans="2:8" ht="12.75" customHeight="1">
      <c r="B6" s="21" t="s">
        <v>2</v>
      </c>
      <c r="G6" s="15" t="s">
        <v>5</v>
      </c>
      <c r="H6" s="15">
        <v>0</v>
      </c>
    </row>
    <row r="7" spans="2:8" ht="12.75" customHeight="1">
      <c r="B7" s="3" t="s">
        <v>3</v>
      </c>
      <c r="C7" s="17">
        <f>SUM(C11:C13)</f>
        <v>0</v>
      </c>
      <c r="G7" s="15" t="s">
        <v>6</v>
      </c>
      <c r="H7" s="15">
        <v>15</v>
      </c>
    </row>
    <row r="8" spans="2:8" ht="12.75" customHeight="1">
      <c r="B8" s="3" t="s">
        <v>4</v>
      </c>
      <c r="C8" s="17">
        <f>SUM(E11:E13)</f>
        <v>0</v>
      </c>
      <c r="G8" s="15" t="s">
        <v>7</v>
      </c>
      <c r="H8" s="15">
        <v>21</v>
      </c>
    </row>
    <row r="9" ht="12.75" customHeight="1">
      <c r="B9" s="21"/>
    </row>
    <row r="10" spans="1:5" ht="12.75" customHeight="1">
      <c r="A10" s="18" t="s">
        <v>8</v>
      </c>
      <c r="B10" s="4" t="s">
        <v>9</v>
      </c>
      <c r="C10" s="18" t="s">
        <v>10</v>
      </c>
      <c r="D10" s="18" t="s">
        <v>11</v>
      </c>
      <c r="E10" s="18" t="s">
        <v>12</v>
      </c>
    </row>
    <row r="11" spans="1:5" ht="12.75" customHeight="1">
      <c r="A11" s="19" t="s">
        <v>21</v>
      </c>
      <c r="B11" s="6" t="s">
        <v>22</v>
      </c>
      <c r="C11" s="20">
        <f>'SO 001'!H79</f>
        <v>0</v>
      </c>
      <c r="D11" s="20">
        <f>'SO 001'!P79</f>
        <v>0</v>
      </c>
      <c r="E11" s="20">
        <f>C11+D11</f>
        <v>0</v>
      </c>
    </row>
    <row r="12" spans="1:5" ht="12.75" customHeight="1">
      <c r="A12" s="19" t="s">
        <v>103</v>
      </c>
      <c r="B12" s="6" t="s">
        <v>104</v>
      </c>
      <c r="C12" s="20">
        <f>'SO 201'!H161</f>
        <v>0</v>
      </c>
      <c r="D12" s="20">
        <f>'SO 201'!P161</f>
        <v>0</v>
      </c>
      <c r="E12" s="20">
        <f>C12+D12</f>
        <v>0</v>
      </c>
    </row>
    <row r="13" spans="1:5" ht="12.75" customHeight="1">
      <c r="A13" s="19" t="s">
        <v>255</v>
      </c>
      <c r="B13" s="6" t="s">
        <v>256</v>
      </c>
      <c r="C13" s="20">
        <f>'SO 251'!H164</f>
        <v>0</v>
      </c>
      <c r="D13" s="20">
        <f>'SO 251'!P164</f>
        <v>0</v>
      </c>
      <c r="E13" s="20">
        <f>C13+D13</f>
        <v>0</v>
      </c>
    </row>
  </sheetData>
  <sheetProtection password="9D16" sheet="1" formatColumns="0"/>
  <hyperlinks>
    <hyperlink ref="A11" location="#'SO 001'!A1" tooltip="Odkaz na stranku objektu [SO 001]" display="SO 001"/>
    <hyperlink ref="A12" location="#'SO 201'!A1" tooltip="Odkaz na stranku objektu [SO 201]" display="SO 201"/>
    <hyperlink ref="A13" location="#'SO 251'!A1" tooltip="Odkaz na stranku objektu [SO 251]" display="SO 251"/>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79"/>
  <sheetViews>
    <sheetView zoomScalePageLayoutView="0" workbookViewId="0" topLeftCell="A1">
      <pane ySplit="10" topLeftCell="A71" activePane="bottomLeft" state="frozen"/>
      <selection pane="topLeft" activeCell="A1" sqref="A1"/>
      <selection pane="bottomLeft" activeCell="H15" sqref="H15"/>
    </sheetView>
  </sheetViews>
  <sheetFormatPr defaultColWidth="9.140625" defaultRowHeight="12.75" customHeight="1"/>
  <cols>
    <col min="1" max="1" width="6.7109375" style="15" customWidth="1"/>
    <col min="2" max="2" width="15.7109375" style="15" customWidth="1"/>
    <col min="3" max="3" width="18.7109375" style="15" customWidth="1"/>
    <col min="4" max="4" width="75.7109375" style="15" customWidth="1"/>
    <col min="5" max="5" width="9.7109375" style="15" customWidth="1"/>
    <col min="6" max="6" width="12.7109375" style="15" customWidth="1"/>
    <col min="7" max="8" width="14.7109375" style="15" customWidth="1"/>
    <col min="9" max="14" width="9.140625" style="15" customWidth="1"/>
    <col min="15" max="16" width="9.140625" style="15" hidden="1" customWidth="1"/>
    <col min="17" max="16384" width="9.140625" style="15" customWidth="1"/>
  </cols>
  <sheetData>
    <row r="1" spans="1:6" ht="12.75" customHeight="1">
      <c r="A1" s="5" t="s">
        <v>13</v>
      </c>
      <c r="B1" s="21"/>
      <c r="C1" s="21" t="s">
        <v>14</v>
      </c>
      <c r="D1" s="21"/>
      <c r="E1" s="21"/>
      <c r="F1" s="21"/>
    </row>
    <row r="2" spans="1:6" ht="12.75" customHeight="1">
      <c r="A2" s="21"/>
      <c r="B2" s="21"/>
      <c r="C2" s="1" t="s">
        <v>15</v>
      </c>
      <c r="D2" s="21"/>
      <c r="E2" s="21"/>
      <c r="F2" s="21"/>
    </row>
    <row r="3" spans="1:6" ht="12.75" customHeight="1">
      <c r="A3" s="21"/>
      <c r="B3" s="21"/>
      <c r="C3" s="21"/>
      <c r="D3" s="21"/>
      <c r="E3" s="21"/>
      <c r="F3" s="21"/>
    </row>
    <row r="4" spans="1:6" ht="12.75" customHeight="1">
      <c r="A4" s="21" t="s">
        <v>16</v>
      </c>
      <c r="B4" s="21"/>
      <c r="C4" s="5" t="s">
        <v>19</v>
      </c>
      <c r="D4" s="5" t="s">
        <v>20</v>
      </c>
      <c r="E4" s="5"/>
      <c r="F4" s="21"/>
    </row>
    <row r="5" spans="1:6" ht="12.75" customHeight="1">
      <c r="A5" s="21" t="s">
        <v>17</v>
      </c>
      <c r="B5" s="21"/>
      <c r="C5" s="5" t="s">
        <v>21</v>
      </c>
      <c r="D5" s="5" t="s">
        <v>22</v>
      </c>
      <c r="E5" s="5"/>
      <c r="F5" s="21"/>
    </row>
    <row r="6" spans="1:6" ht="12.75" customHeight="1">
      <c r="A6" s="21" t="s">
        <v>18</v>
      </c>
      <c r="B6" s="21"/>
      <c r="C6" s="5" t="s">
        <v>21</v>
      </c>
      <c r="D6" s="5" t="s">
        <v>22</v>
      </c>
      <c r="E6" s="5"/>
      <c r="F6" s="21"/>
    </row>
    <row r="7" spans="1:6" ht="12.75" customHeight="1">
      <c r="A7" s="21"/>
      <c r="B7" s="21"/>
      <c r="C7" s="5"/>
      <c r="D7" s="5"/>
      <c r="E7" s="5"/>
      <c r="F7" s="21"/>
    </row>
    <row r="8" spans="1:16" ht="12.75" customHeight="1">
      <c r="A8" s="13" t="s">
        <v>23</v>
      </c>
      <c r="B8" s="13" t="s">
        <v>25</v>
      </c>
      <c r="C8" s="13" t="s">
        <v>26</v>
      </c>
      <c r="D8" s="13" t="s">
        <v>27</v>
      </c>
      <c r="E8" s="13" t="s">
        <v>28</v>
      </c>
      <c r="F8" s="13" t="s">
        <v>29</v>
      </c>
      <c r="G8" s="22" t="s">
        <v>30</v>
      </c>
      <c r="H8" s="22"/>
      <c r="O8" s="15" t="s">
        <v>33</v>
      </c>
      <c r="P8" s="15" t="s">
        <v>11</v>
      </c>
    </row>
    <row r="9" spans="1:15" ht="14.25">
      <c r="A9" s="13"/>
      <c r="B9" s="13"/>
      <c r="C9" s="13"/>
      <c r="D9" s="13"/>
      <c r="E9" s="13"/>
      <c r="F9" s="13"/>
      <c r="G9" s="18" t="s">
        <v>31</v>
      </c>
      <c r="H9" s="18" t="s">
        <v>32</v>
      </c>
      <c r="O9" s="15" t="s">
        <v>11</v>
      </c>
    </row>
    <row r="10" spans="1:8" ht="14.25">
      <c r="A10" s="4" t="s">
        <v>24</v>
      </c>
      <c r="B10" s="4" t="s">
        <v>34</v>
      </c>
      <c r="C10" s="4" t="s">
        <v>35</v>
      </c>
      <c r="D10" s="4" t="s">
        <v>36</v>
      </c>
      <c r="E10" s="4" t="s">
        <v>37</v>
      </c>
      <c r="F10" s="4" t="s">
        <v>38</v>
      </c>
      <c r="G10" s="18" t="s">
        <v>39</v>
      </c>
      <c r="H10" s="18" t="s">
        <v>40</v>
      </c>
    </row>
    <row r="11" spans="1:8" ht="12.75" customHeight="1">
      <c r="A11" s="7"/>
      <c r="B11" s="7"/>
      <c r="C11" s="7" t="s">
        <v>42</v>
      </c>
      <c r="D11" s="7" t="s">
        <v>41</v>
      </c>
      <c r="E11" s="7"/>
      <c r="F11" s="9"/>
      <c r="G11" s="23"/>
      <c r="H11" s="24"/>
    </row>
    <row r="12" spans="1:16" ht="25.5">
      <c r="A12" s="6">
        <v>1</v>
      </c>
      <c r="B12" s="6" t="s">
        <v>43</v>
      </c>
      <c r="C12" s="6" t="s">
        <v>44</v>
      </c>
      <c r="D12" s="6" t="s">
        <v>45</v>
      </c>
      <c r="E12" s="6" t="s">
        <v>46</v>
      </c>
      <c r="F12" s="8">
        <v>50.902</v>
      </c>
      <c r="G12" s="10"/>
      <c r="H12" s="20">
        <f>ROUND((G12*F12),2)</f>
        <v>0</v>
      </c>
      <c r="O12" s="15">
        <f>rekapitulace!H8</f>
        <v>21</v>
      </c>
      <c r="P12" s="15">
        <f>O12/100*H12</f>
        <v>0</v>
      </c>
    </row>
    <row r="13" spans="1:6" ht="89.25">
      <c r="A13" s="21"/>
      <c r="B13" s="21"/>
      <c r="C13" s="21"/>
      <c r="D13" s="11" t="s">
        <v>47</v>
      </c>
      <c r="E13" s="21"/>
      <c r="F13" s="21"/>
    </row>
    <row r="14" spans="1:6" ht="25.5">
      <c r="A14" s="21"/>
      <c r="B14" s="21"/>
      <c r="C14" s="21"/>
      <c r="D14" s="11" t="s">
        <v>48</v>
      </c>
      <c r="E14" s="21"/>
      <c r="F14" s="21"/>
    </row>
    <row r="15" spans="1:16" ht="25.5">
      <c r="A15" s="6">
        <v>2</v>
      </c>
      <c r="B15" s="6" t="s">
        <v>43</v>
      </c>
      <c r="C15" s="6" t="s">
        <v>49</v>
      </c>
      <c r="D15" s="6" t="s">
        <v>50</v>
      </c>
      <c r="E15" s="6" t="s">
        <v>46</v>
      </c>
      <c r="F15" s="8">
        <v>15.063</v>
      </c>
      <c r="G15" s="10"/>
      <c r="H15" s="20">
        <f>ROUND((G15*F15),2)</f>
        <v>0</v>
      </c>
      <c r="O15" s="15">
        <f>rekapitulace!H8</f>
        <v>21</v>
      </c>
      <c r="P15" s="15">
        <f>O15/100*H15</f>
        <v>0</v>
      </c>
    </row>
    <row r="16" spans="1:6" ht="63.75">
      <c r="A16" s="21"/>
      <c r="B16" s="21"/>
      <c r="C16" s="21"/>
      <c r="D16" s="11" t="s">
        <v>51</v>
      </c>
      <c r="E16" s="21"/>
      <c r="F16" s="21"/>
    </row>
    <row r="17" spans="1:6" ht="25.5">
      <c r="A17" s="21"/>
      <c r="B17" s="21"/>
      <c r="C17" s="21"/>
      <c r="D17" s="11" t="s">
        <v>48</v>
      </c>
      <c r="E17" s="21"/>
      <c r="F17" s="21"/>
    </row>
    <row r="18" spans="1:16" ht="25.5">
      <c r="A18" s="6">
        <v>3</v>
      </c>
      <c r="B18" s="6" t="s">
        <v>43</v>
      </c>
      <c r="C18" s="6" t="s">
        <v>52</v>
      </c>
      <c r="D18" s="6" t="s">
        <v>53</v>
      </c>
      <c r="E18" s="6" t="s">
        <v>46</v>
      </c>
      <c r="F18" s="8">
        <v>2.803</v>
      </c>
      <c r="G18" s="10"/>
      <c r="H18" s="20">
        <f>ROUND((G18*F18),2)</f>
        <v>0</v>
      </c>
      <c r="O18" s="15">
        <f>rekapitulace!H8</f>
        <v>21</v>
      </c>
      <c r="P18" s="15">
        <f>O18/100*H18</f>
        <v>0</v>
      </c>
    </row>
    <row r="19" spans="1:6" ht="25.5">
      <c r="A19" s="21"/>
      <c r="B19" s="21"/>
      <c r="C19" s="21"/>
      <c r="D19" s="11" t="s">
        <v>54</v>
      </c>
      <c r="E19" s="21"/>
      <c r="F19" s="21"/>
    </row>
    <row r="20" spans="1:6" ht="25.5">
      <c r="A20" s="21"/>
      <c r="B20" s="21"/>
      <c r="C20" s="21"/>
      <c r="D20" s="11" t="s">
        <v>48</v>
      </c>
      <c r="E20" s="21"/>
      <c r="F20" s="21"/>
    </row>
    <row r="21" spans="1:16" ht="25.5">
      <c r="A21" s="6">
        <v>4</v>
      </c>
      <c r="B21" s="6" t="s">
        <v>43</v>
      </c>
      <c r="C21" s="6" t="s">
        <v>55</v>
      </c>
      <c r="D21" s="6" t="s">
        <v>56</v>
      </c>
      <c r="E21" s="6" t="s">
        <v>46</v>
      </c>
      <c r="F21" s="8">
        <v>6.415</v>
      </c>
      <c r="G21" s="10"/>
      <c r="H21" s="20">
        <f>ROUND((G21*F21),2)</f>
        <v>0</v>
      </c>
      <c r="O21" s="15">
        <f>rekapitulace!H8</f>
        <v>21</v>
      </c>
      <c r="P21" s="15">
        <f>O21/100*H21</f>
        <v>0</v>
      </c>
    </row>
    <row r="22" spans="1:6" ht="76.5">
      <c r="A22" s="21"/>
      <c r="B22" s="21"/>
      <c r="C22" s="21"/>
      <c r="D22" s="11" t="s">
        <v>57</v>
      </c>
      <c r="E22" s="21"/>
      <c r="F22" s="21"/>
    </row>
    <row r="23" spans="1:6" ht="25.5">
      <c r="A23" s="21"/>
      <c r="B23" s="21"/>
      <c r="C23" s="21"/>
      <c r="D23" s="11" t="s">
        <v>48</v>
      </c>
      <c r="E23" s="21"/>
      <c r="F23" s="21"/>
    </row>
    <row r="24" spans="1:16" ht="25.5">
      <c r="A24" s="6">
        <v>5</v>
      </c>
      <c r="B24" s="6" t="s">
        <v>43</v>
      </c>
      <c r="C24" s="6" t="s">
        <v>58</v>
      </c>
      <c r="D24" s="6" t="s">
        <v>59</v>
      </c>
      <c r="E24" s="6" t="s">
        <v>46</v>
      </c>
      <c r="F24" s="8">
        <v>3.177</v>
      </c>
      <c r="G24" s="10"/>
      <c r="H24" s="20">
        <f>ROUND((G24*F24),2)</f>
        <v>0</v>
      </c>
      <c r="O24" s="15">
        <f>rekapitulace!H8</f>
        <v>21</v>
      </c>
      <c r="P24" s="15">
        <f>O24/100*H24</f>
        <v>0</v>
      </c>
    </row>
    <row r="25" spans="1:6" ht="12.75">
      <c r="A25" s="21"/>
      <c r="B25" s="21"/>
      <c r="C25" s="21"/>
      <c r="D25" s="11" t="s">
        <v>60</v>
      </c>
      <c r="E25" s="21"/>
      <c r="F25" s="21"/>
    </row>
    <row r="26" spans="1:6" ht="25.5">
      <c r="A26" s="21"/>
      <c r="B26" s="21"/>
      <c r="C26" s="21"/>
      <c r="D26" s="11" t="s">
        <v>48</v>
      </c>
      <c r="E26" s="21"/>
      <c r="F26" s="21"/>
    </row>
    <row r="27" spans="1:16" ht="63.75">
      <c r="A27" s="6">
        <v>6</v>
      </c>
      <c r="B27" s="6" t="s">
        <v>61</v>
      </c>
      <c r="C27" s="6" t="s">
        <v>62</v>
      </c>
      <c r="D27" s="6" t="s">
        <v>63</v>
      </c>
      <c r="E27" s="6" t="s">
        <v>64</v>
      </c>
      <c r="F27" s="8">
        <v>1</v>
      </c>
      <c r="G27" s="10"/>
      <c r="H27" s="20">
        <f>ROUND((G27*F27),2)</f>
        <v>0</v>
      </c>
      <c r="O27" s="15">
        <f>rekapitulace!H8</f>
        <v>21</v>
      </c>
      <c r="P27" s="15">
        <f>O27/100*H27</f>
        <v>0</v>
      </c>
    </row>
    <row r="28" spans="1:6" ht="12.75">
      <c r="A28" s="21"/>
      <c r="B28" s="21"/>
      <c r="C28" s="21"/>
      <c r="D28" s="11" t="s">
        <v>65</v>
      </c>
      <c r="E28" s="21"/>
      <c r="F28" s="21"/>
    </row>
    <row r="29" spans="1:6" ht="12.75">
      <c r="A29" s="21"/>
      <c r="B29" s="21"/>
      <c r="C29" s="21"/>
      <c r="D29" s="11" t="s">
        <v>66</v>
      </c>
      <c r="E29" s="21"/>
      <c r="F29" s="21"/>
    </row>
    <row r="30" spans="1:16" ht="25.5">
      <c r="A30" s="6">
        <v>7</v>
      </c>
      <c r="B30" s="6" t="s">
        <v>67</v>
      </c>
      <c r="C30" s="6" t="s">
        <v>62</v>
      </c>
      <c r="D30" s="6" t="s">
        <v>68</v>
      </c>
      <c r="E30" s="6" t="s">
        <v>64</v>
      </c>
      <c r="F30" s="8">
        <v>1</v>
      </c>
      <c r="G30" s="10"/>
      <c r="H30" s="20">
        <f>ROUND((G30*F30),2)</f>
        <v>0</v>
      </c>
      <c r="O30" s="15">
        <f>rekapitulace!H8</f>
        <v>21</v>
      </c>
      <c r="P30" s="15">
        <f>O30/100*H30</f>
        <v>0</v>
      </c>
    </row>
    <row r="31" spans="1:6" ht="12.75">
      <c r="A31" s="21"/>
      <c r="B31" s="21"/>
      <c r="C31" s="21"/>
      <c r="D31" s="11" t="s">
        <v>65</v>
      </c>
      <c r="E31" s="21"/>
      <c r="F31" s="21"/>
    </row>
    <row r="32" spans="1:6" ht="12.75">
      <c r="A32" s="21"/>
      <c r="B32" s="21"/>
      <c r="C32" s="21"/>
      <c r="D32" s="11" t="s">
        <v>66</v>
      </c>
      <c r="E32" s="21"/>
      <c r="F32" s="21"/>
    </row>
    <row r="33" spans="1:16" ht="25.5">
      <c r="A33" s="6">
        <v>8</v>
      </c>
      <c r="B33" s="6" t="s">
        <v>69</v>
      </c>
      <c r="C33" s="6" t="s">
        <v>62</v>
      </c>
      <c r="D33" s="6" t="s">
        <v>70</v>
      </c>
      <c r="E33" s="6" t="s">
        <v>64</v>
      </c>
      <c r="F33" s="8">
        <v>2</v>
      </c>
      <c r="G33" s="10"/>
      <c r="H33" s="20">
        <f>ROUND((G33*F33),2)</f>
        <v>0</v>
      </c>
      <c r="O33" s="15">
        <f>rekapitulace!H8</f>
        <v>21</v>
      </c>
      <c r="P33" s="15">
        <f>O33/100*H33</f>
        <v>0</v>
      </c>
    </row>
    <row r="34" spans="1:6" ht="12.75">
      <c r="A34" s="21"/>
      <c r="B34" s="21"/>
      <c r="C34" s="21"/>
      <c r="D34" s="11" t="s">
        <v>71</v>
      </c>
      <c r="E34" s="21"/>
      <c r="F34" s="21"/>
    </row>
    <row r="35" spans="1:6" ht="12.75">
      <c r="A35" s="21"/>
      <c r="B35" s="21"/>
      <c r="C35" s="21"/>
      <c r="D35" s="11" t="s">
        <v>72</v>
      </c>
      <c r="E35" s="21"/>
      <c r="F35" s="21"/>
    </row>
    <row r="36" spans="1:16" ht="63.75">
      <c r="A36" s="6">
        <v>9</v>
      </c>
      <c r="B36" s="6" t="s">
        <v>73</v>
      </c>
      <c r="C36" s="6" t="s">
        <v>62</v>
      </c>
      <c r="D36" s="6" t="s">
        <v>74</v>
      </c>
      <c r="E36" s="6" t="s">
        <v>64</v>
      </c>
      <c r="F36" s="8">
        <v>1</v>
      </c>
      <c r="G36" s="10"/>
      <c r="H36" s="20">
        <f>ROUND((G36*F36),2)</f>
        <v>0</v>
      </c>
      <c r="O36" s="15">
        <f>rekapitulace!H8</f>
        <v>21</v>
      </c>
      <c r="P36" s="15">
        <f>O36/100*H36</f>
        <v>0</v>
      </c>
    </row>
    <row r="37" spans="1:6" ht="12.75">
      <c r="A37" s="21"/>
      <c r="B37" s="21"/>
      <c r="C37" s="21"/>
      <c r="D37" s="11" t="s">
        <v>65</v>
      </c>
      <c r="E37" s="21"/>
      <c r="F37" s="21"/>
    </row>
    <row r="38" spans="1:6" ht="12.75">
      <c r="A38" s="21"/>
      <c r="B38" s="21"/>
      <c r="C38" s="21"/>
      <c r="D38" s="11" t="s">
        <v>72</v>
      </c>
      <c r="E38" s="21"/>
      <c r="F38" s="21"/>
    </row>
    <row r="39" spans="1:16" ht="12.75">
      <c r="A39" s="6">
        <v>10</v>
      </c>
      <c r="B39" s="6" t="s">
        <v>75</v>
      </c>
      <c r="C39" s="6" t="s">
        <v>62</v>
      </c>
      <c r="D39" s="6" t="s">
        <v>76</v>
      </c>
      <c r="E39" s="6" t="s">
        <v>64</v>
      </c>
      <c r="F39" s="8">
        <v>1</v>
      </c>
      <c r="G39" s="10"/>
      <c r="H39" s="20">
        <f>ROUND((G39*F39),2)</f>
        <v>0</v>
      </c>
      <c r="O39" s="15">
        <f>rekapitulace!H8</f>
        <v>21</v>
      </c>
      <c r="P39" s="15">
        <f>O39/100*H39</f>
        <v>0</v>
      </c>
    </row>
    <row r="40" spans="1:6" ht="12.75">
      <c r="A40" s="21"/>
      <c r="B40" s="21"/>
      <c r="C40" s="21"/>
      <c r="D40" s="11" t="s">
        <v>65</v>
      </c>
      <c r="E40" s="21"/>
      <c r="F40" s="21"/>
    </row>
    <row r="41" spans="1:6" ht="38.25">
      <c r="A41" s="21"/>
      <c r="B41" s="21"/>
      <c r="C41" s="21"/>
      <c r="D41" s="11" t="s">
        <v>77</v>
      </c>
      <c r="E41" s="21"/>
      <c r="F41" s="21"/>
    </row>
    <row r="42" spans="1:16" ht="38.25">
      <c r="A42" s="6">
        <v>11</v>
      </c>
      <c r="B42" s="6" t="s">
        <v>78</v>
      </c>
      <c r="C42" s="6" t="s">
        <v>62</v>
      </c>
      <c r="D42" s="6" t="s">
        <v>79</v>
      </c>
      <c r="E42" s="6" t="s">
        <v>64</v>
      </c>
      <c r="F42" s="8">
        <v>0</v>
      </c>
      <c r="G42" s="10"/>
      <c r="H42" s="20">
        <f>ROUND((G42*F42),2)</f>
        <v>0</v>
      </c>
      <c r="O42" s="15">
        <f>rekapitulace!H8</f>
        <v>21</v>
      </c>
      <c r="P42" s="15">
        <f>O42/100*H42</f>
        <v>0</v>
      </c>
    </row>
    <row r="43" spans="1:6" ht="12.75">
      <c r="A43" s="21"/>
      <c r="B43" s="21"/>
      <c r="C43" s="21"/>
      <c r="D43" s="11" t="s">
        <v>72</v>
      </c>
      <c r="E43" s="21"/>
      <c r="F43" s="21"/>
    </row>
    <row r="44" spans="1:16" ht="25.5">
      <c r="A44" s="6">
        <v>12</v>
      </c>
      <c r="B44" s="6" t="s">
        <v>78</v>
      </c>
      <c r="C44" s="6" t="s">
        <v>44</v>
      </c>
      <c r="D44" s="6" t="s">
        <v>80</v>
      </c>
      <c r="E44" s="6" t="s">
        <v>64</v>
      </c>
      <c r="F44" s="8">
        <v>1</v>
      </c>
      <c r="G44" s="10"/>
      <c r="H44" s="20">
        <f>ROUND((G44*F44),2)</f>
        <v>0</v>
      </c>
      <c r="O44" s="15">
        <f>rekapitulace!H8</f>
        <v>21</v>
      </c>
      <c r="P44" s="15">
        <f>O44/100*H44</f>
        <v>0</v>
      </c>
    </row>
    <row r="45" spans="1:6" ht="12.75">
      <c r="A45" s="21"/>
      <c r="B45" s="21"/>
      <c r="C45" s="21"/>
      <c r="D45" s="11" t="s">
        <v>65</v>
      </c>
      <c r="E45" s="21"/>
      <c r="F45" s="21"/>
    </row>
    <row r="46" spans="1:6" ht="12.75">
      <c r="A46" s="21"/>
      <c r="B46" s="21"/>
      <c r="C46" s="21"/>
      <c r="D46" s="11" t="s">
        <v>72</v>
      </c>
      <c r="E46" s="21"/>
      <c r="F46" s="21"/>
    </row>
    <row r="47" spans="1:16" ht="25.5">
      <c r="A47" s="6">
        <v>13</v>
      </c>
      <c r="B47" s="6" t="s">
        <v>81</v>
      </c>
      <c r="C47" s="6" t="s">
        <v>62</v>
      </c>
      <c r="D47" s="6" t="s">
        <v>82</v>
      </c>
      <c r="E47" s="6" t="s">
        <v>83</v>
      </c>
      <c r="F47" s="8">
        <v>1</v>
      </c>
      <c r="G47" s="10"/>
      <c r="H47" s="20">
        <f>ROUND((G47*F47),2)</f>
        <v>0</v>
      </c>
      <c r="O47" s="15">
        <f>rekapitulace!H8</f>
        <v>21</v>
      </c>
      <c r="P47" s="15">
        <f>O47/100*H47</f>
        <v>0</v>
      </c>
    </row>
    <row r="48" spans="1:6" ht="12.75">
      <c r="A48" s="21"/>
      <c r="B48" s="21"/>
      <c r="C48" s="21"/>
      <c r="D48" s="11" t="s">
        <v>65</v>
      </c>
      <c r="E48" s="21"/>
      <c r="F48" s="21"/>
    </row>
    <row r="49" spans="1:6" ht="12.75">
      <c r="A49" s="21"/>
      <c r="B49" s="21"/>
      <c r="C49" s="21"/>
      <c r="D49" s="11" t="s">
        <v>72</v>
      </c>
      <c r="E49" s="21"/>
      <c r="F49" s="21"/>
    </row>
    <row r="50" spans="1:16" ht="25.5">
      <c r="A50" s="6">
        <v>14</v>
      </c>
      <c r="B50" s="6" t="s">
        <v>84</v>
      </c>
      <c r="C50" s="6" t="s">
        <v>44</v>
      </c>
      <c r="D50" s="6" t="s">
        <v>85</v>
      </c>
      <c r="E50" s="6" t="s">
        <v>64</v>
      </c>
      <c r="F50" s="8">
        <v>1</v>
      </c>
      <c r="G50" s="10"/>
      <c r="H50" s="20">
        <f>ROUND((G50*F50),2)</f>
        <v>0</v>
      </c>
      <c r="O50" s="15">
        <f>rekapitulace!H8</f>
        <v>21</v>
      </c>
      <c r="P50" s="15">
        <f>O50/100*H50</f>
        <v>0</v>
      </c>
    </row>
    <row r="51" spans="1:6" ht="12.75">
      <c r="A51" s="21"/>
      <c r="B51" s="21"/>
      <c r="C51" s="21"/>
      <c r="D51" s="11" t="s">
        <v>65</v>
      </c>
      <c r="E51" s="21"/>
      <c r="F51" s="21"/>
    </row>
    <row r="52" spans="1:6" ht="12.75">
      <c r="A52" s="21"/>
      <c r="B52" s="21"/>
      <c r="C52" s="21"/>
      <c r="D52" s="11" t="s">
        <v>72</v>
      </c>
      <c r="E52" s="21"/>
      <c r="F52" s="21"/>
    </row>
    <row r="53" spans="1:16" ht="25.5">
      <c r="A53" s="6">
        <v>15</v>
      </c>
      <c r="B53" s="6" t="s">
        <v>84</v>
      </c>
      <c r="C53" s="6" t="s">
        <v>49</v>
      </c>
      <c r="D53" s="6" t="s">
        <v>86</v>
      </c>
      <c r="E53" s="6" t="s">
        <v>64</v>
      </c>
      <c r="F53" s="8">
        <v>1</v>
      </c>
      <c r="G53" s="10"/>
      <c r="H53" s="20">
        <f>ROUND((G53*F53),2)</f>
        <v>0</v>
      </c>
      <c r="O53" s="15">
        <f>rekapitulace!H8</f>
        <v>21</v>
      </c>
      <c r="P53" s="15">
        <f>O53/100*H53</f>
        <v>0</v>
      </c>
    </row>
    <row r="54" spans="1:6" ht="12.75">
      <c r="A54" s="21"/>
      <c r="B54" s="21"/>
      <c r="C54" s="21"/>
      <c r="D54" s="11" t="s">
        <v>65</v>
      </c>
      <c r="E54" s="21"/>
      <c r="F54" s="21"/>
    </row>
    <row r="55" spans="1:6" ht="12.75">
      <c r="A55" s="21"/>
      <c r="B55" s="21"/>
      <c r="C55" s="21"/>
      <c r="D55" s="11" t="s">
        <v>72</v>
      </c>
      <c r="E55" s="21"/>
      <c r="F55" s="21"/>
    </row>
    <row r="56" spans="1:16" ht="38.25">
      <c r="A56" s="6">
        <v>16</v>
      </c>
      <c r="B56" s="6" t="s">
        <v>87</v>
      </c>
      <c r="C56" s="6" t="s">
        <v>44</v>
      </c>
      <c r="D56" s="6" t="s">
        <v>88</v>
      </c>
      <c r="E56" s="6" t="s">
        <v>64</v>
      </c>
      <c r="F56" s="8">
        <v>2</v>
      </c>
      <c r="G56" s="10"/>
      <c r="H56" s="20">
        <f>ROUND((G56*F56),2)</f>
        <v>0</v>
      </c>
      <c r="O56" s="15">
        <f>rekapitulace!H8</f>
        <v>21</v>
      </c>
      <c r="P56" s="15">
        <f>O56/100*H56</f>
        <v>0</v>
      </c>
    </row>
    <row r="57" spans="1:6" ht="12.75">
      <c r="A57" s="21"/>
      <c r="B57" s="21"/>
      <c r="C57" s="21"/>
      <c r="D57" s="11" t="s">
        <v>71</v>
      </c>
      <c r="E57" s="21"/>
      <c r="F57" s="21"/>
    </row>
    <row r="58" spans="1:6" ht="12.75">
      <c r="A58" s="21"/>
      <c r="B58" s="21"/>
      <c r="C58" s="21"/>
      <c r="D58" s="11" t="s">
        <v>72</v>
      </c>
      <c r="E58" s="21"/>
      <c r="F58" s="21"/>
    </row>
    <row r="59" spans="1:16" ht="38.25">
      <c r="A59" s="6">
        <v>17</v>
      </c>
      <c r="B59" s="6" t="s">
        <v>87</v>
      </c>
      <c r="C59" s="6" t="s">
        <v>49</v>
      </c>
      <c r="D59" s="6" t="s">
        <v>89</v>
      </c>
      <c r="E59" s="6" t="s">
        <v>64</v>
      </c>
      <c r="F59" s="8">
        <v>1</v>
      </c>
      <c r="G59" s="10"/>
      <c r="H59" s="20">
        <f>ROUND((G59*F59),2)</f>
        <v>0</v>
      </c>
      <c r="O59" s="15">
        <f>rekapitulace!H8</f>
        <v>21</v>
      </c>
      <c r="P59" s="15">
        <f>O59/100*H59</f>
        <v>0</v>
      </c>
    </row>
    <row r="60" spans="1:6" ht="12.75">
      <c r="A60" s="21"/>
      <c r="B60" s="21"/>
      <c r="C60" s="21"/>
      <c r="D60" s="11" t="s">
        <v>65</v>
      </c>
      <c r="E60" s="21"/>
      <c r="F60" s="21"/>
    </row>
    <row r="61" spans="1:6" ht="12.75">
      <c r="A61" s="21"/>
      <c r="B61" s="21"/>
      <c r="C61" s="21"/>
      <c r="D61" s="11" t="s">
        <v>72</v>
      </c>
      <c r="E61" s="21"/>
      <c r="F61" s="21"/>
    </row>
    <row r="62" spans="1:16" ht="25.5">
      <c r="A62" s="6">
        <v>18</v>
      </c>
      <c r="B62" s="6" t="s">
        <v>90</v>
      </c>
      <c r="C62" s="6" t="s">
        <v>62</v>
      </c>
      <c r="D62" s="6" t="s">
        <v>91</v>
      </c>
      <c r="E62" s="6" t="s">
        <v>83</v>
      </c>
      <c r="F62" s="8">
        <v>1</v>
      </c>
      <c r="G62" s="10"/>
      <c r="H62" s="20">
        <f>ROUND((G62*F62),2)</f>
        <v>0</v>
      </c>
      <c r="O62" s="15">
        <f>rekapitulace!H8</f>
        <v>21</v>
      </c>
      <c r="P62" s="15">
        <f>O62/100*H62</f>
        <v>0</v>
      </c>
    </row>
    <row r="63" spans="1:6" ht="12.75">
      <c r="A63" s="21"/>
      <c r="B63" s="21"/>
      <c r="C63" s="21"/>
      <c r="D63" s="11" t="s">
        <v>65</v>
      </c>
      <c r="E63" s="21"/>
      <c r="F63" s="21"/>
    </row>
    <row r="64" spans="1:6" ht="51">
      <c r="A64" s="21"/>
      <c r="B64" s="21"/>
      <c r="C64" s="21"/>
      <c r="D64" s="11" t="s">
        <v>92</v>
      </c>
      <c r="E64" s="21"/>
      <c r="F64" s="21"/>
    </row>
    <row r="65" spans="1:16" ht="140.25">
      <c r="A65" s="6">
        <v>19</v>
      </c>
      <c r="B65" s="6" t="s">
        <v>93</v>
      </c>
      <c r="C65" s="6" t="s">
        <v>62</v>
      </c>
      <c r="D65" s="6" t="s">
        <v>94</v>
      </c>
      <c r="E65" s="6" t="s">
        <v>64</v>
      </c>
      <c r="F65" s="8">
        <v>1</v>
      </c>
      <c r="G65" s="10"/>
      <c r="H65" s="20">
        <f>ROUND((G65*F65),2)</f>
        <v>0</v>
      </c>
      <c r="O65" s="15">
        <f>rekapitulace!H8</f>
        <v>21</v>
      </c>
      <c r="P65" s="15">
        <f>O65/100*H65</f>
        <v>0</v>
      </c>
    </row>
    <row r="66" spans="1:6" ht="12.75">
      <c r="A66" s="21"/>
      <c r="B66" s="21"/>
      <c r="C66" s="21"/>
      <c r="D66" s="11" t="s">
        <v>65</v>
      </c>
      <c r="E66" s="21"/>
      <c r="F66" s="21"/>
    </row>
    <row r="67" spans="1:6" ht="25.5">
      <c r="A67" s="21"/>
      <c r="B67" s="21"/>
      <c r="C67" s="21"/>
      <c r="D67" s="11" t="s">
        <v>95</v>
      </c>
      <c r="E67" s="21"/>
      <c r="F67" s="21"/>
    </row>
    <row r="68" spans="1:16" ht="12.75" customHeight="1">
      <c r="A68" s="25"/>
      <c r="B68" s="25"/>
      <c r="C68" s="25" t="s">
        <v>42</v>
      </c>
      <c r="D68" s="25" t="s">
        <v>41</v>
      </c>
      <c r="E68" s="25"/>
      <c r="F68" s="25"/>
      <c r="G68" s="25"/>
      <c r="H68" s="25">
        <f>SUM(H12:H67)</f>
        <v>0</v>
      </c>
      <c r="P68" s="15">
        <f>ROUND(SUM(P12:P67),2)</f>
        <v>0</v>
      </c>
    </row>
    <row r="70" spans="1:16" ht="12.75" customHeight="1">
      <c r="A70" s="25"/>
      <c r="B70" s="25"/>
      <c r="C70" s="25"/>
      <c r="D70" s="25" t="s">
        <v>96</v>
      </c>
      <c r="E70" s="25"/>
      <c r="F70" s="25"/>
      <c r="G70" s="25"/>
      <c r="H70" s="25">
        <f>+H68</f>
        <v>0</v>
      </c>
      <c r="P70" s="15">
        <f>+P68</f>
        <v>0</v>
      </c>
    </row>
    <row r="72" spans="1:8" ht="12.75" customHeight="1">
      <c r="A72" s="23" t="s">
        <v>97</v>
      </c>
      <c r="B72" s="23"/>
      <c r="C72" s="23"/>
      <c r="D72" s="23"/>
      <c r="E72" s="23"/>
      <c r="F72" s="23"/>
      <c r="G72" s="23"/>
      <c r="H72" s="23"/>
    </row>
    <row r="73" spans="1:8" ht="12.75" customHeight="1">
      <c r="A73" s="23"/>
      <c r="B73" s="23"/>
      <c r="C73" s="23"/>
      <c r="D73" s="23" t="s">
        <v>98</v>
      </c>
      <c r="E73" s="23"/>
      <c r="F73" s="23"/>
      <c r="G73" s="23"/>
      <c r="H73" s="23"/>
    </row>
    <row r="74" spans="1:16" ht="12.75" customHeight="1">
      <c r="A74" s="25"/>
      <c r="B74" s="25"/>
      <c r="C74" s="25"/>
      <c r="D74" s="25" t="s">
        <v>99</v>
      </c>
      <c r="E74" s="25"/>
      <c r="F74" s="25"/>
      <c r="G74" s="25"/>
      <c r="H74" s="25">
        <v>0</v>
      </c>
      <c r="P74" s="15">
        <v>0</v>
      </c>
    </row>
    <row r="75" spans="1:8" ht="12.75" customHeight="1">
      <c r="A75" s="25"/>
      <c r="B75" s="25"/>
      <c r="C75" s="25"/>
      <c r="D75" s="25" t="s">
        <v>100</v>
      </c>
      <c r="E75" s="25"/>
      <c r="F75" s="25"/>
      <c r="G75" s="25"/>
      <c r="H75" s="25"/>
    </row>
    <row r="76" spans="1:16" ht="12.75" customHeight="1">
      <c r="A76" s="25"/>
      <c r="B76" s="25"/>
      <c r="C76" s="25"/>
      <c r="D76" s="25" t="s">
        <v>101</v>
      </c>
      <c r="E76" s="25"/>
      <c r="F76" s="25"/>
      <c r="G76" s="25"/>
      <c r="H76" s="25">
        <v>0</v>
      </c>
      <c r="P76" s="15">
        <v>0</v>
      </c>
    </row>
    <row r="77" spans="1:16" ht="12.75" customHeight="1">
      <c r="A77" s="25"/>
      <c r="B77" s="25"/>
      <c r="C77" s="25"/>
      <c r="D77" s="25" t="s">
        <v>102</v>
      </c>
      <c r="E77" s="25"/>
      <c r="F77" s="25"/>
      <c r="G77" s="25"/>
      <c r="H77" s="25">
        <f>H74+H76</f>
        <v>0</v>
      </c>
      <c r="P77" s="15">
        <f>P74+P76</f>
        <v>0</v>
      </c>
    </row>
    <row r="79" spans="1:16" ht="12.75" customHeight="1">
      <c r="A79" s="25"/>
      <c r="B79" s="25"/>
      <c r="C79" s="25"/>
      <c r="D79" s="25" t="s">
        <v>102</v>
      </c>
      <c r="E79" s="25"/>
      <c r="F79" s="25"/>
      <c r="G79" s="25"/>
      <c r="H79" s="25">
        <f>H70+H77</f>
        <v>0</v>
      </c>
      <c r="P79" s="15">
        <f>P70+P77</f>
        <v>0</v>
      </c>
    </row>
  </sheetData>
  <sheetProtection password="9D16" sheet="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61"/>
  <sheetViews>
    <sheetView zoomScalePageLayoutView="0" workbookViewId="0" topLeftCell="A1">
      <pane ySplit="10" topLeftCell="A152" activePane="bottomLeft" state="frozen"/>
      <selection pane="topLeft" activeCell="A1" sqref="A1"/>
      <selection pane="bottomLeft" activeCell="Q140" sqref="Q140"/>
    </sheetView>
  </sheetViews>
  <sheetFormatPr defaultColWidth="9.140625" defaultRowHeight="12.75" customHeight="1"/>
  <cols>
    <col min="1" max="1" width="6.7109375" style="15" customWidth="1"/>
    <col min="2" max="2" width="15.7109375" style="15" customWidth="1"/>
    <col min="3" max="3" width="18.7109375" style="15" customWidth="1"/>
    <col min="4" max="4" width="75.7109375" style="15" customWidth="1"/>
    <col min="5" max="5" width="9.7109375" style="15" customWidth="1"/>
    <col min="6" max="6" width="12.7109375" style="15" customWidth="1"/>
    <col min="7" max="8" width="14.7109375" style="15" customWidth="1"/>
    <col min="9" max="14" width="9.140625" style="15" customWidth="1"/>
    <col min="15" max="16" width="9.140625" style="15" hidden="1" customWidth="1"/>
    <col min="17" max="16384" width="9.140625" style="15" customWidth="1"/>
  </cols>
  <sheetData>
    <row r="1" spans="1:6" ht="12.75" customHeight="1">
      <c r="A1" s="5" t="s">
        <v>13</v>
      </c>
      <c r="B1" s="21"/>
      <c r="C1" s="21" t="s">
        <v>14</v>
      </c>
      <c r="D1" s="21"/>
      <c r="E1" s="21"/>
      <c r="F1" s="21"/>
    </row>
    <row r="2" spans="1:6" ht="12.75" customHeight="1">
      <c r="A2" s="21"/>
      <c r="B2" s="21"/>
      <c r="C2" s="1" t="s">
        <v>15</v>
      </c>
      <c r="D2" s="21"/>
      <c r="E2" s="21"/>
      <c r="F2" s="21"/>
    </row>
    <row r="3" spans="1:6" ht="12.75" customHeight="1">
      <c r="A3" s="21"/>
      <c r="B3" s="21"/>
      <c r="C3" s="21"/>
      <c r="D3" s="21"/>
      <c r="E3" s="21"/>
      <c r="F3" s="21"/>
    </row>
    <row r="4" spans="1:6" ht="12.75" customHeight="1">
      <c r="A4" s="21" t="s">
        <v>16</v>
      </c>
      <c r="B4" s="21"/>
      <c r="C4" s="5" t="s">
        <v>19</v>
      </c>
      <c r="D4" s="5" t="s">
        <v>20</v>
      </c>
      <c r="E4" s="5"/>
      <c r="F4" s="21"/>
    </row>
    <row r="5" spans="1:6" ht="12.75" customHeight="1">
      <c r="A5" s="21" t="s">
        <v>17</v>
      </c>
      <c r="B5" s="21"/>
      <c r="C5" s="5" t="s">
        <v>103</v>
      </c>
      <c r="D5" s="5" t="s">
        <v>104</v>
      </c>
      <c r="E5" s="5"/>
      <c r="F5" s="21"/>
    </row>
    <row r="6" spans="1:6" ht="12.75" customHeight="1">
      <c r="A6" s="21" t="s">
        <v>18</v>
      </c>
      <c r="B6" s="21"/>
      <c r="C6" s="5" t="s">
        <v>103</v>
      </c>
      <c r="D6" s="5" t="s">
        <v>104</v>
      </c>
      <c r="E6" s="5"/>
      <c r="F6" s="21"/>
    </row>
    <row r="7" spans="1:6" ht="12.75" customHeight="1">
      <c r="A7" s="21"/>
      <c r="B7" s="21"/>
      <c r="C7" s="5"/>
      <c r="D7" s="5"/>
      <c r="E7" s="5"/>
      <c r="F7" s="21"/>
    </row>
    <row r="8" spans="1:16" ht="12.75" customHeight="1">
      <c r="A8" s="13" t="s">
        <v>23</v>
      </c>
      <c r="B8" s="13" t="s">
        <v>25</v>
      </c>
      <c r="C8" s="13" t="s">
        <v>26</v>
      </c>
      <c r="D8" s="13" t="s">
        <v>27</v>
      </c>
      <c r="E8" s="13" t="s">
        <v>28</v>
      </c>
      <c r="F8" s="13" t="s">
        <v>29</v>
      </c>
      <c r="G8" s="22" t="s">
        <v>30</v>
      </c>
      <c r="H8" s="22"/>
      <c r="O8" s="15" t="s">
        <v>33</v>
      </c>
      <c r="P8" s="15" t="s">
        <v>11</v>
      </c>
    </row>
    <row r="9" spans="1:15" ht="14.25">
      <c r="A9" s="13"/>
      <c r="B9" s="13"/>
      <c r="C9" s="13"/>
      <c r="D9" s="13"/>
      <c r="E9" s="13"/>
      <c r="F9" s="13"/>
      <c r="G9" s="18" t="s">
        <v>31</v>
      </c>
      <c r="H9" s="18" t="s">
        <v>32</v>
      </c>
      <c r="O9" s="15" t="s">
        <v>11</v>
      </c>
    </row>
    <row r="10" spans="1:8" ht="14.25">
      <c r="A10" s="4" t="s">
        <v>24</v>
      </c>
      <c r="B10" s="4" t="s">
        <v>34</v>
      </c>
      <c r="C10" s="4" t="s">
        <v>35</v>
      </c>
      <c r="D10" s="4" t="s">
        <v>36</v>
      </c>
      <c r="E10" s="4" t="s">
        <v>37</v>
      </c>
      <c r="F10" s="4" t="s">
        <v>38</v>
      </c>
      <c r="G10" s="18" t="s">
        <v>39</v>
      </c>
      <c r="H10" s="18" t="s">
        <v>40</v>
      </c>
    </row>
    <row r="11" spans="1:8" ht="12.75" customHeight="1">
      <c r="A11" s="7"/>
      <c r="B11" s="7"/>
      <c r="C11" s="7" t="s">
        <v>24</v>
      </c>
      <c r="D11" s="7" t="s">
        <v>105</v>
      </c>
      <c r="E11" s="7"/>
      <c r="F11" s="9"/>
      <c r="G11" s="23"/>
      <c r="H11" s="24"/>
    </row>
    <row r="12" spans="1:16" ht="25.5">
      <c r="A12" s="6">
        <v>1</v>
      </c>
      <c r="B12" s="6" t="s">
        <v>106</v>
      </c>
      <c r="C12" s="6" t="s">
        <v>62</v>
      </c>
      <c r="D12" s="6" t="s">
        <v>107</v>
      </c>
      <c r="E12" s="6" t="s">
        <v>108</v>
      </c>
      <c r="F12" s="8">
        <v>22.809</v>
      </c>
      <c r="G12" s="10"/>
      <c r="H12" s="20">
        <f>ROUND((G12*F12),2)</f>
        <v>0</v>
      </c>
      <c r="O12" s="15">
        <f>rekapitulace!H8</f>
        <v>21</v>
      </c>
      <c r="P12" s="15">
        <f>O12/100*H12</f>
        <v>0</v>
      </c>
    </row>
    <row r="13" spans="1:6" ht="51">
      <c r="A13" s="21"/>
      <c r="B13" s="21"/>
      <c r="C13" s="21"/>
      <c r="D13" s="11" t="s">
        <v>109</v>
      </c>
      <c r="E13" s="21"/>
      <c r="F13" s="21"/>
    </row>
    <row r="14" spans="1:6" ht="12.75">
      <c r="A14" s="21"/>
      <c r="B14" s="21"/>
      <c r="C14" s="21"/>
      <c r="D14" s="11" t="s">
        <v>110</v>
      </c>
      <c r="E14" s="21"/>
      <c r="F14" s="21"/>
    </row>
    <row r="15" spans="1:16" ht="38.25">
      <c r="A15" s="6">
        <v>2</v>
      </c>
      <c r="B15" s="6" t="s">
        <v>111</v>
      </c>
      <c r="C15" s="6" t="s">
        <v>62</v>
      </c>
      <c r="D15" s="6" t="s">
        <v>112</v>
      </c>
      <c r="E15" s="6" t="s">
        <v>46</v>
      </c>
      <c r="F15" s="8">
        <v>1.643</v>
      </c>
      <c r="G15" s="10"/>
      <c r="H15" s="20">
        <f>ROUND((G15*F15),2)</f>
        <v>0</v>
      </c>
      <c r="O15" s="15">
        <f>rekapitulace!H8</f>
        <v>21</v>
      </c>
      <c r="P15" s="15">
        <f>O15/100*H15</f>
        <v>0</v>
      </c>
    </row>
    <row r="16" spans="1:6" ht="25.5">
      <c r="A16" s="21"/>
      <c r="B16" s="21"/>
      <c r="C16" s="21"/>
      <c r="D16" s="11" t="s">
        <v>113</v>
      </c>
      <c r="E16" s="21"/>
      <c r="F16" s="21"/>
    </row>
    <row r="17" spans="1:6" ht="63.75">
      <c r="A17" s="21"/>
      <c r="B17" s="21"/>
      <c r="C17" s="21"/>
      <c r="D17" s="11" t="s">
        <v>114</v>
      </c>
      <c r="E17" s="21"/>
      <c r="F17" s="21"/>
    </row>
    <row r="18" spans="1:16" ht="25.5">
      <c r="A18" s="6">
        <v>3</v>
      </c>
      <c r="B18" s="6" t="s">
        <v>115</v>
      </c>
      <c r="C18" s="6" t="s">
        <v>62</v>
      </c>
      <c r="D18" s="6" t="s">
        <v>116</v>
      </c>
      <c r="E18" s="6" t="s">
        <v>46</v>
      </c>
      <c r="F18" s="8">
        <v>0.452</v>
      </c>
      <c r="G18" s="10"/>
      <c r="H18" s="20">
        <f>ROUND((G18*F18),2)</f>
        <v>0</v>
      </c>
      <c r="O18" s="15">
        <f>rekapitulace!H8</f>
        <v>21</v>
      </c>
      <c r="P18" s="15">
        <f>O18/100*H18</f>
        <v>0</v>
      </c>
    </row>
    <row r="19" spans="1:6" ht="25.5">
      <c r="A19" s="21"/>
      <c r="B19" s="21"/>
      <c r="C19" s="21"/>
      <c r="D19" s="11" t="s">
        <v>117</v>
      </c>
      <c r="E19" s="21"/>
      <c r="F19" s="21"/>
    </row>
    <row r="20" spans="1:6" ht="318.75">
      <c r="A20" s="21"/>
      <c r="B20" s="21"/>
      <c r="C20" s="21"/>
      <c r="D20" s="11" t="s">
        <v>118</v>
      </c>
      <c r="E20" s="21"/>
      <c r="F20" s="21"/>
    </row>
    <row r="21" spans="1:16" ht="25.5">
      <c r="A21" s="6">
        <v>4</v>
      </c>
      <c r="B21" s="6" t="s">
        <v>119</v>
      </c>
      <c r="C21" s="6" t="s">
        <v>62</v>
      </c>
      <c r="D21" s="6" t="s">
        <v>120</v>
      </c>
      <c r="E21" s="6" t="s">
        <v>46</v>
      </c>
      <c r="F21" s="8">
        <v>18.617</v>
      </c>
      <c r="G21" s="10"/>
      <c r="H21" s="20">
        <f>ROUND((G21*F21),2)</f>
        <v>0</v>
      </c>
      <c r="O21" s="15">
        <f>rekapitulace!H8</f>
        <v>21</v>
      </c>
      <c r="P21" s="15">
        <f>O21/100*H21</f>
        <v>0</v>
      </c>
    </row>
    <row r="22" spans="1:6" ht="76.5">
      <c r="A22" s="21"/>
      <c r="B22" s="21"/>
      <c r="C22" s="21"/>
      <c r="D22" s="11" t="s">
        <v>121</v>
      </c>
      <c r="E22" s="21"/>
      <c r="F22" s="21"/>
    </row>
    <row r="23" spans="1:6" ht="318.75">
      <c r="A23" s="21"/>
      <c r="B23" s="21"/>
      <c r="C23" s="21"/>
      <c r="D23" s="11" t="s">
        <v>118</v>
      </c>
      <c r="E23" s="21"/>
      <c r="F23" s="21"/>
    </row>
    <row r="24" spans="1:16" ht="12.75">
      <c r="A24" s="6">
        <v>5</v>
      </c>
      <c r="B24" s="6" t="s">
        <v>122</v>
      </c>
      <c r="C24" s="6" t="s">
        <v>62</v>
      </c>
      <c r="D24" s="6" t="s">
        <v>123</v>
      </c>
      <c r="E24" s="6" t="s">
        <v>46</v>
      </c>
      <c r="F24" s="8">
        <v>18.617</v>
      </c>
      <c r="G24" s="10"/>
      <c r="H24" s="20">
        <f>ROUND((G24*F24),2)</f>
        <v>0</v>
      </c>
      <c r="O24" s="15">
        <f>rekapitulace!H8</f>
        <v>21</v>
      </c>
      <c r="P24" s="15">
        <f>O24/100*H24</f>
        <v>0</v>
      </c>
    </row>
    <row r="25" spans="1:6" ht="76.5">
      <c r="A25" s="21"/>
      <c r="B25" s="21"/>
      <c r="C25" s="21"/>
      <c r="D25" s="11" t="s">
        <v>124</v>
      </c>
      <c r="E25" s="21"/>
      <c r="F25" s="21"/>
    </row>
    <row r="26" spans="1:6" ht="267.75">
      <c r="A26" s="21"/>
      <c r="B26" s="21"/>
      <c r="C26" s="21"/>
      <c r="D26" s="11" t="s">
        <v>125</v>
      </c>
      <c r="E26" s="21"/>
      <c r="F26" s="21"/>
    </row>
    <row r="27" spans="1:16" ht="25.5">
      <c r="A27" s="6">
        <v>6</v>
      </c>
      <c r="B27" s="6" t="s">
        <v>126</v>
      </c>
      <c r="C27" s="6" t="s">
        <v>127</v>
      </c>
      <c r="D27" s="6" t="s">
        <v>128</v>
      </c>
      <c r="E27" s="6" t="s">
        <v>46</v>
      </c>
      <c r="F27" s="8">
        <v>0.862</v>
      </c>
      <c r="G27" s="10"/>
      <c r="H27" s="20">
        <f>ROUND((G27*F27),2)</f>
        <v>0</v>
      </c>
      <c r="O27" s="15">
        <f>rekapitulace!H8</f>
        <v>21</v>
      </c>
      <c r="P27" s="15">
        <f>O27/100*H27</f>
        <v>0</v>
      </c>
    </row>
    <row r="28" spans="1:6" ht="25.5">
      <c r="A28" s="21"/>
      <c r="B28" s="21"/>
      <c r="C28" s="21"/>
      <c r="D28" s="11" t="s">
        <v>129</v>
      </c>
      <c r="E28" s="21"/>
      <c r="F28" s="21"/>
    </row>
    <row r="29" spans="1:6" ht="280.5">
      <c r="A29" s="21"/>
      <c r="B29" s="21"/>
      <c r="C29" s="21"/>
      <c r="D29" s="11" t="s">
        <v>130</v>
      </c>
      <c r="E29" s="21"/>
      <c r="F29" s="21"/>
    </row>
    <row r="30" spans="1:16" ht="12.75">
      <c r="A30" s="6">
        <v>7</v>
      </c>
      <c r="B30" s="6" t="s">
        <v>131</v>
      </c>
      <c r="C30" s="6" t="s">
        <v>62</v>
      </c>
      <c r="D30" s="6" t="s">
        <v>132</v>
      </c>
      <c r="E30" s="6" t="s">
        <v>46</v>
      </c>
      <c r="F30" s="8">
        <v>150</v>
      </c>
      <c r="G30" s="10"/>
      <c r="H30" s="20">
        <f>ROUND((G30*F30),2)</f>
        <v>0</v>
      </c>
      <c r="O30" s="15">
        <f>rekapitulace!H8</f>
        <v>21</v>
      </c>
      <c r="P30" s="15">
        <f>O30/100*H30</f>
        <v>0</v>
      </c>
    </row>
    <row r="31" spans="1:6" ht="12.75">
      <c r="A31" s="21"/>
      <c r="B31" s="21"/>
      <c r="C31" s="21"/>
      <c r="D31" s="11" t="s">
        <v>133</v>
      </c>
      <c r="E31" s="21"/>
      <c r="F31" s="21"/>
    </row>
    <row r="32" spans="1:6" ht="12.75">
      <c r="A32" s="21"/>
      <c r="B32" s="21"/>
      <c r="C32" s="21"/>
      <c r="D32" s="11" t="s">
        <v>134</v>
      </c>
      <c r="E32" s="21"/>
      <c r="F32" s="21"/>
    </row>
    <row r="33" spans="1:16" ht="12.75">
      <c r="A33" s="6">
        <v>8</v>
      </c>
      <c r="B33" s="6" t="s">
        <v>135</v>
      </c>
      <c r="C33" s="6" t="s">
        <v>62</v>
      </c>
      <c r="D33" s="6" t="s">
        <v>136</v>
      </c>
      <c r="E33" s="6" t="s">
        <v>108</v>
      </c>
      <c r="F33" s="8">
        <v>150</v>
      </c>
      <c r="G33" s="10"/>
      <c r="H33" s="20">
        <f>ROUND((G33*F33),2)</f>
        <v>0</v>
      </c>
      <c r="O33" s="15">
        <f>rekapitulace!H8</f>
        <v>21</v>
      </c>
      <c r="P33" s="15">
        <f>O33/100*H33</f>
        <v>0</v>
      </c>
    </row>
    <row r="34" spans="1:6" ht="12.75">
      <c r="A34" s="21"/>
      <c r="B34" s="21"/>
      <c r="C34" s="21"/>
      <c r="D34" s="11" t="s">
        <v>133</v>
      </c>
      <c r="E34" s="21"/>
      <c r="F34" s="21"/>
    </row>
    <row r="35" spans="1:6" ht="38.25">
      <c r="A35" s="21"/>
      <c r="B35" s="21"/>
      <c r="C35" s="21"/>
      <c r="D35" s="11" t="s">
        <v>137</v>
      </c>
      <c r="E35" s="21"/>
      <c r="F35" s="21"/>
    </row>
    <row r="36" spans="1:16" ht="25.5">
      <c r="A36" s="6">
        <v>9</v>
      </c>
      <c r="B36" s="6" t="s">
        <v>138</v>
      </c>
      <c r="C36" s="6" t="s">
        <v>62</v>
      </c>
      <c r="D36" s="6" t="s">
        <v>139</v>
      </c>
      <c r="E36" s="6" t="s">
        <v>108</v>
      </c>
      <c r="F36" s="8">
        <v>150</v>
      </c>
      <c r="G36" s="10"/>
      <c r="H36" s="20">
        <f>ROUND((G36*F36),2)</f>
        <v>0</v>
      </c>
      <c r="O36" s="15">
        <f>rekapitulace!H8</f>
        <v>21</v>
      </c>
      <c r="P36" s="15">
        <f>O36/100*H36</f>
        <v>0</v>
      </c>
    </row>
    <row r="37" spans="1:6" ht="12.75">
      <c r="A37" s="21"/>
      <c r="B37" s="21"/>
      <c r="C37" s="21"/>
      <c r="D37" s="11" t="s">
        <v>133</v>
      </c>
      <c r="E37" s="21"/>
      <c r="F37" s="21"/>
    </row>
    <row r="38" spans="1:6" ht="25.5">
      <c r="A38" s="21"/>
      <c r="B38" s="21"/>
      <c r="C38" s="21"/>
      <c r="D38" s="11" t="s">
        <v>140</v>
      </c>
      <c r="E38" s="21"/>
      <c r="F38" s="21"/>
    </row>
    <row r="39" spans="1:16" ht="12.75" customHeight="1">
      <c r="A39" s="12"/>
      <c r="B39" s="12"/>
      <c r="C39" s="12" t="s">
        <v>24</v>
      </c>
      <c r="D39" s="12" t="s">
        <v>105</v>
      </c>
      <c r="E39" s="12"/>
      <c r="F39" s="12"/>
      <c r="G39" s="25"/>
      <c r="H39" s="25">
        <f>SUM(H12:H38)</f>
        <v>0</v>
      </c>
      <c r="P39" s="15">
        <f>ROUND(SUM(P12:P38),2)</f>
        <v>0</v>
      </c>
    </row>
    <row r="40" spans="1:6" ht="12.75" customHeight="1">
      <c r="A40" s="21"/>
      <c r="B40" s="21"/>
      <c r="C40" s="21"/>
      <c r="D40" s="21"/>
      <c r="E40" s="21"/>
      <c r="F40" s="21"/>
    </row>
    <row r="41" spans="1:8" ht="12.75" customHeight="1">
      <c r="A41" s="7"/>
      <c r="B41" s="7"/>
      <c r="C41" s="7" t="s">
        <v>34</v>
      </c>
      <c r="D41" s="7" t="s">
        <v>141</v>
      </c>
      <c r="E41" s="7"/>
      <c r="F41" s="9"/>
      <c r="G41" s="23"/>
      <c r="H41" s="24"/>
    </row>
    <row r="42" spans="1:16" ht="25.5">
      <c r="A42" s="6">
        <v>10</v>
      </c>
      <c r="B42" s="6" t="s">
        <v>142</v>
      </c>
      <c r="C42" s="6" t="s">
        <v>62</v>
      </c>
      <c r="D42" s="6" t="s">
        <v>143</v>
      </c>
      <c r="E42" s="6" t="s">
        <v>144</v>
      </c>
      <c r="F42" s="8">
        <v>3</v>
      </c>
      <c r="G42" s="10"/>
      <c r="H42" s="20">
        <f>ROUND((G42*F42),2)</f>
        <v>0</v>
      </c>
      <c r="O42" s="15">
        <f>rekapitulace!H8</f>
        <v>21</v>
      </c>
      <c r="P42" s="15">
        <f>O42/100*H42</f>
        <v>0</v>
      </c>
    </row>
    <row r="43" spans="1:6" ht="12.75">
      <c r="A43" s="21"/>
      <c r="B43" s="21"/>
      <c r="C43" s="21"/>
      <c r="D43" s="11" t="s">
        <v>145</v>
      </c>
      <c r="E43" s="21"/>
      <c r="F43" s="21"/>
    </row>
    <row r="44" spans="1:6" ht="165.75">
      <c r="A44" s="21"/>
      <c r="B44" s="21"/>
      <c r="C44" s="21"/>
      <c r="D44" s="11" t="s">
        <v>146</v>
      </c>
      <c r="E44" s="21"/>
      <c r="F44" s="21"/>
    </row>
    <row r="45" spans="1:16" ht="25.5">
      <c r="A45" s="6">
        <v>11</v>
      </c>
      <c r="B45" s="6" t="s">
        <v>147</v>
      </c>
      <c r="C45" s="6" t="s">
        <v>62</v>
      </c>
      <c r="D45" s="6" t="s">
        <v>148</v>
      </c>
      <c r="E45" s="6" t="s">
        <v>144</v>
      </c>
      <c r="F45" s="8">
        <v>13.05</v>
      </c>
      <c r="G45" s="10"/>
      <c r="H45" s="20">
        <f>ROUND((G45*F45),2)</f>
        <v>0</v>
      </c>
      <c r="O45" s="15">
        <f>rekapitulace!H8</f>
        <v>21</v>
      </c>
      <c r="P45" s="15">
        <f>O45/100*H45</f>
        <v>0</v>
      </c>
    </row>
    <row r="46" spans="1:6" ht="51">
      <c r="A46" s="21"/>
      <c r="B46" s="21"/>
      <c r="C46" s="21"/>
      <c r="D46" s="11" t="s">
        <v>149</v>
      </c>
      <c r="E46" s="21"/>
      <c r="F46" s="21"/>
    </row>
    <row r="47" spans="1:6" ht="63.75">
      <c r="A47" s="21"/>
      <c r="B47" s="21"/>
      <c r="C47" s="21"/>
      <c r="D47" s="11" t="s">
        <v>150</v>
      </c>
      <c r="E47" s="21"/>
      <c r="F47" s="21"/>
    </row>
    <row r="48" spans="1:16" ht="25.5">
      <c r="A48" s="6">
        <v>12</v>
      </c>
      <c r="B48" s="6" t="s">
        <v>151</v>
      </c>
      <c r="C48" s="6" t="s">
        <v>62</v>
      </c>
      <c r="D48" s="6" t="s">
        <v>152</v>
      </c>
      <c r="E48" s="6" t="s">
        <v>108</v>
      </c>
      <c r="F48" s="8">
        <v>4.723</v>
      </c>
      <c r="G48" s="10"/>
      <c r="H48" s="20">
        <f>ROUND((G48*F48),2)</f>
        <v>0</v>
      </c>
      <c r="O48" s="15">
        <f>rekapitulace!H8</f>
        <v>21</v>
      </c>
      <c r="P48" s="15">
        <f>O48/100*H48</f>
        <v>0</v>
      </c>
    </row>
    <row r="49" spans="1:6" ht="25.5">
      <c r="A49" s="21"/>
      <c r="B49" s="21"/>
      <c r="C49" s="21"/>
      <c r="D49" s="11" t="s">
        <v>153</v>
      </c>
      <c r="E49" s="21"/>
      <c r="F49" s="21"/>
    </row>
    <row r="50" spans="1:6" ht="102">
      <c r="A50" s="21"/>
      <c r="B50" s="21"/>
      <c r="C50" s="21"/>
      <c r="D50" s="11" t="s">
        <v>154</v>
      </c>
      <c r="E50" s="21"/>
      <c r="F50" s="21"/>
    </row>
    <row r="51" spans="1:16" ht="12.75" customHeight="1">
      <c r="A51" s="12"/>
      <c r="B51" s="12"/>
      <c r="C51" s="12" t="s">
        <v>34</v>
      </c>
      <c r="D51" s="12" t="s">
        <v>141</v>
      </c>
      <c r="E51" s="12"/>
      <c r="F51" s="12"/>
      <c r="G51" s="25"/>
      <c r="H51" s="25">
        <f>SUM(H42:H50)</f>
        <v>0</v>
      </c>
      <c r="P51" s="15">
        <f>ROUND(SUM(P42:P50),2)</f>
        <v>0</v>
      </c>
    </row>
    <row r="52" spans="1:6" ht="12.75" customHeight="1">
      <c r="A52" s="21"/>
      <c r="B52" s="21"/>
      <c r="C52" s="21"/>
      <c r="D52" s="21"/>
      <c r="E52" s="21"/>
      <c r="F52" s="21"/>
    </row>
    <row r="53" spans="1:8" ht="12.75" customHeight="1">
      <c r="A53" s="7"/>
      <c r="B53" s="7"/>
      <c r="C53" s="7" t="s">
        <v>35</v>
      </c>
      <c r="D53" s="7" t="s">
        <v>155</v>
      </c>
      <c r="E53" s="7"/>
      <c r="F53" s="9"/>
      <c r="G53" s="23"/>
      <c r="H53" s="24"/>
    </row>
    <row r="54" spans="1:16" ht="89.25">
      <c r="A54" s="6">
        <v>13</v>
      </c>
      <c r="B54" s="6" t="s">
        <v>156</v>
      </c>
      <c r="C54" s="6" t="s">
        <v>62</v>
      </c>
      <c r="D54" s="6" t="s">
        <v>157</v>
      </c>
      <c r="E54" s="6" t="s">
        <v>46</v>
      </c>
      <c r="F54" s="8">
        <v>0.4</v>
      </c>
      <c r="G54" s="10"/>
      <c r="H54" s="20">
        <f>ROUND((G54*F54),2)</f>
        <v>0</v>
      </c>
      <c r="O54" s="15">
        <f>rekapitulace!H8</f>
        <v>21</v>
      </c>
      <c r="P54" s="15">
        <f>O54/100*H54</f>
        <v>0</v>
      </c>
    </row>
    <row r="55" spans="1:6" ht="25.5">
      <c r="A55" s="21"/>
      <c r="B55" s="21"/>
      <c r="C55" s="21"/>
      <c r="D55" s="11" t="s">
        <v>158</v>
      </c>
      <c r="E55" s="21"/>
      <c r="F55" s="21"/>
    </row>
    <row r="56" spans="1:6" ht="191.25">
      <c r="A56" s="21"/>
      <c r="B56" s="21"/>
      <c r="C56" s="21"/>
      <c r="D56" s="11" t="s">
        <v>159</v>
      </c>
      <c r="E56" s="21"/>
      <c r="F56" s="21"/>
    </row>
    <row r="57" spans="1:16" ht="51">
      <c r="A57" s="6">
        <v>14</v>
      </c>
      <c r="B57" s="6" t="s">
        <v>160</v>
      </c>
      <c r="C57" s="6" t="s">
        <v>127</v>
      </c>
      <c r="D57" s="6" t="s">
        <v>161</v>
      </c>
      <c r="E57" s="6" t="s">
        <v>46</v>
      </c>
      <c r="F57" s="8">
        <v>10.533</v>
      </c>
      <c r="G57" s="10"/>
      <c r="H57" s="20">
        <f>ROUND((G57*F57),2)</f>
        <v>0</v>
      </c>
      <c r="O57" s="15">
        <f>rekapitulace!H8</f>
        <v>21</v>
      </c>
      <c r="P57" s="15">
        <f>O57/100*H57</f>
        <v>0</v>
      </c>
    </row>
    <row r="58" spans="1:6" ht="76.5">
      <c r="A58" s="21"/>
      <c r="B58" s="21"/>
      <c r="C58" s="21"/>
      <c r="D58" s="11" t="s">
        <v>162</v>
      </c>
      <c r="E58" s="21"/>
      <c r="F58" s="21"/>
    </row>
    <row r="59" spans="1:6" ht="51">
      <c r="A59" s="21"/>
      <c r="B59" s="21"/>
      <c r="C59" s="21"/>
      <c r="D59" s="11" t="s">
        <v>163</v>
      </c>
      <c r="E59" s="21"/>
      <c r="F59" s="21"/>
    </row>
    <row r="60" spans="1:16" ht="12.75" customHeight="1">
      <c r="A60" s="12"/>
      <c r="B60" s="12"/>
      <c r="C60" s="12" t="s">
        <v>35</v>
      </c>
      <c r="D60" s="12" t="s">
        <v>155</v>
      </c>
      <c r="E60" s="12"/>
      <c r="F60" s="12"/>
      <c r="G60" s="25"/>
      <c r="H60" s="25">
        <f>SUM(H54:H59)</f>
        <v>0</v>
      </c>
      <c r="P60" s="15">
        <f>ROUND(SUM(P54:P59),2)</f>
        <v>0</v>
      </c>
    </row>
    <row r="61" spans="1:6" ht="12.75" customHeight="1">
      <c r="A61" s="21"/>
      <c r="B61" s="21"/>
      <c r="C61" s="21"/>
      <c r="D61" s="21"/>
      <c r="E61" s="21"/>
      <c r="F61" s="21"/>
    </row>
    <row r="62" spans="1:8" ht="12.75" customHeight="1">
      <c r="A62" s="7"/>
      <c r="B62" s="7"/>
      <c r="C62" s="7" t="s">
        <v>36</v>
      </c>
      <c r="D62" s="7" t="s">
        <v>164</v>
      </c>
      <c r="E62" s="7"/>
      <c r="F62" s="9"/>
      <c r="G62" s="23"/>
      <c r="H62" s="24"/>
    </row>
    <row r="63" spans="1:16" ht="63.75">
      <c r="A63" s="6">
        <v>15</v>
      </c>
      <c r="B63" s="6" t="s">
        <v>165</v>
      </c>
      <c r="C63" s="6" t="s">
        <v>62</v>
      </c>
      <c r="D63" s="6" t="s">
        <v>166</v>
      </c>
      <c r="E63" s="6" t="s">
        <v>46</v>
      </c>
      <c r="F63" s="8">
        <v>3.177</v>
      </c>
      <c r="G63" s="10"/>
      <c r="H63" s="20">
        <f>ROUND((G63*F63),2)</f>
        <v>0</v>
      </c>
      <c r="O63" s="15">
        <f>rekapitulace!H8</f>
        <v>21</v>
      </c>
      <c r="P63" s="15">
        <f>O63/100*H63</f>
        <v>0</v>
      </c>
    </row>
    <row r="64" spans="1:6" ht="38.25">
      <c r="A64" s="21"/>
      <c r="B64" s="21"/>
      <c r="C64" s="21"/>
      <c r="D64" s="11" t="s">
        <v>167</v>
      </c>
      <c r="E64" s="21"/>
      <c r="F64" s="21"/>
    </row>
    <row r="65" spans="1:6" ht="409.5">
      <c r="A65" s="21"/>
      <c r="B65" s="21"/>
      <c r="C65" s="21"/>
      <c r="D65" s="11" t="s">
        <v>168</v>
      </c>
      <c r="E65" s="21"/>
      <c r="F65" s="21"/>
    </row>
    <row r="66" spans="1:16" ht="12.75">
      <c r="A66" s="6">
        <v>16</v>
      </c>
      <c r="B66" s="6" t="s">
        <v>169</v>
      </c>
      <c r="C66" s="6" t="s">
        <v>62</v>
      </c>
      <c r="D66" s="6" t="s">
        <v>170</v>
      </c>
      <c r="E66" s="6" t="s">
        <v>46</v>
      </c>
      <c r="F66" s="8">
        <v>0.452</v>
      </c>
      <c r="G66" s="10"/>
      <c r="H66" s="20">
        <f>ROUND((G66*F66),2)</f>
        <v>0</v>
      </c>
      <c r="O66" s="15">
        <f>rekapitulace!H8</f>
        <v>21</v>
      </c>
      <c r="P66" s="15">
        <f>O66/100*H66</f>
        <v>0</v>
      </c>
    </row>
    <row r="67" spans="1:6" ht="25.5">
      <c r="A67" s="21"/>
      <c r="B67" s="21"/>
      <c r="C67" s="21"/>
      <c r="D67" s="11" t="s">
        <v>117</v>
      </c>
      <c r="E67" s="21"/>
      <c r="F67" s="21"/>
    </row>
    <row r="68" spans="1:6" ht="293.25">
      <c r="A68" s="21"/>
      <c r="B68" s="21"/>
      <c r="C68" s="21"/>
      <c r="D68" s="11" t="s">
        <v>171</v>
      </c>
      <c r="E68" s="21"/>
      <c r="F68" s="21"/>
    </row>
    <row r="69" spans="1:16" ht="38.25">
      <c r="A69" s="6">
        <v>17</v>
      </c>
      <c r="B69" s="6" t="s">
        <v>172</v>
      </c>
      <c r="C69" s="6" t="s">
        <v>127</v>
      </c>
      <c r="D69" s="6" t="s">
        <v>173</v>
      </c>
      <c r="E69" s="6" t="s">
        <v>46</v>
      </c>
      <c r="F69" s="8">
        <v>1.437</v>
      </c>
      <c r="G69" s="10"/>
      <c r="H69" s="20">
        <f>ROUND((G69*F69),2)</f>
        <v>0</v>
      </c>
      <c r="O69" s="15">
        <f>rekapitulace!H8</f>
        <v>21</v>
      </c>
      <c r="P69" s="15">
        <f>O69/100*H69</f>
        <v>0</v>
      </c>
    </row>
    <row r="70" spans="1:6" ht="25.5">
      <c r="A70" s="21"/>
      <c r="B70" s="21"/>
      <c r="C70" s="21"/>
      <c r="D70" s="11" t="s">
        <v>174</v>
      </c>
      <c r="E70" s="21"/>
      <c r="F70" s="21"/>
    </row>
    <row r="71" spans="1:6" ht="102">
      <c r="A71" s="21"/>
      <c r="B71" s="21"/>
      <c r="C71" s="21"/>
      <c r="D71" s="11" t="s">
        <v>175</v>
      </c>
      <c r="E71" s="21"/>
      <c r="F71" s="21"/>
    </row>
    <row r="72" spans="1:16" ht="12.75" customHeight="1">
      <c r="A72" s="12"/>
      <c r="B72" s="12"/>
      <c r="C72" s="12" t="s">
        <v>36</v>
      </c>
      <c r="D72" s="12" t="s">
        <v>164</v>
      </c>
      <c r="E72" s="12"/>
      <c r="F72" s="12"/>
      <c r="G72" s="25"/>
      <c r="H72" s="25">
        <f>SUM(H63:H71)</f>
        <v>0</v>
      </c>
      <c r="P72" s="15">
        <f>ROUND(SUM(P63:P71),2)</f>
        <v>0</v>
      </c>
    </row>
    <row r="73" spans="1:6" ht="12.75" customHeight="1">
      <c r="A73" s="21"/>
      <c r="B73" s="21"/>
      <c r="C73" s="21"/>
      <c r="D73" s="21"/>
      <c r="E73" s="21"/>
      <c r="F73" s="21"/>
    </row>
    <row r="74" spans="1:8" ht="12.75" customHeight="1">
      <c r="A74" s="7"/>
      <c r="B74" s="7"/>
      <c r="C74" s="7" t="s">
        <v>38</v>
      </c>
      <c r="D74" s="7" t="s">
        <v>176</v>
      </c>
      <c r="E74" s="7"/>
      <c r="F74" s="9"/>
      <c r="G74" s="23"/>
      <c r="H74" s="24"/>
    </row>
    <row r="75" spans="1:16" ht="38.25">
      <c r="A75" s="6">
        <v>18</v>
      </c>
      <c r="B75" s="6" t="s">
        <v>177</v>
      </c>
      <c r="C75" s="6" t="s">
        <v>62</v>
      </c>
      <c r="D75" s="6" t="s">
        <v>178</v>
      </c>
      <c r="E75" s="6" t="s">
        <v>108</v>
      </c>
      <c r="F75" s="8">
        <v>1.049</v>
      </c>
      <c r="G75" s="10"/>
      <c r="H75" s="20">
        <f>ROUND((G75*F75),2)</f>
        <v>0</v>
      </c>
      <c r="O75" s="15">
        <f>rekapitulace!H8</f>
        <v>21</v>
      </c>
      <c r="P75" s="15">
        <f>O75/100*H75</f>
        <v>0</v>
      </c>
    </row>
    <row r="76" spans="1:6" ht="25.5">
      <c r="A76" s="21"/>
      <c r="B76" s="21"/>
      <c r="C76" s="21"/>
      <c r="D76" s="11" t="s">
        <v>179</v>
      </c>
      <c r="E76" s="21"/>
      <c r="F76" s="21"/>
    </row>
    <row r="77" spans="1:6" ht="51">
      <c r="A77" s="21"/>
      <c r="B77" s="21"/>
      <c r="C77" s="21"/>
      <c r="D77" s="11" t="s">
        <v>180</v>
      </c>
      <c r="E77" s="21"/>
      <c r="F77" s="21"/>
    </row>
    <row r="78" spans="1:16" ht="12.75">
      <c r="A78" s="6">
        <v>19</v>
      </c>
      <c r="B78" s="6" t="s">
        <v>181</v>
      </c>
      <c r="C78" s="6" t="s">
        <v>62</v>
      </c>
      <c r="D78" s="6" t="s">
        <v>182</v>
      </c>
      <c r="E78" s="6" t="s">
        <v>108</v>
      </c>
      <c r="F78" s="8">
        <v>1.049</v>
      </c>
      <c r="G78" s="10"/>
      <c r="H78" s="20">
        <f>ROUND((G78*F78),2)</f>
        <v>0</v>
      </c>
      <c r="O78" s="15">
        <f>rekapitulace!H8</f>
        <v>21</v>
      </c>
      <c r="P78" s="15">
        <f>O78/100*H78</f>
        <v>0</v>
      </c>
    </row>
    <row r="79" spans="1:6" ht="38.25">
      <c r="A79" s="21"/>
      <c r="B79" s="21"/>
      <c r="C79" s="21"/>
      <c r="D79" s="11" t="s">
        <v>183</v>
      </c>
      <c r="E79" s="21"/>
      <c r="F79" s="21"/>
    </row>
    <row r="80" spans="1:6" ht="51">
      <c r="A80" s="21"/>
      <c r="B80" s="21"/>
      <c r="C80" s="21"/>
      <c r="D80" s="11" t="s">
        <v>180</v>
      </c>
      <c r="E80" s="21"/>
      <c r="F80" s="21"/>
    </row>
    <row r="81" spans="1:16" ht="12.75">
      <c r="A81" s="6">
        <v>20</v>
      </c>
      <c r="B81" s="6" t="s">
        <v>184</v>
      </c>
      <c r="C81" s="6" t="s">
        <v>62</v>
      </c>
      <c r="D81" s="6" t="s">
        <v>185</v>
      </c>
      <c r="E81" s="6" t="s">
        <v>108</v>
      </c>
      <c r="F81" s="8">
        <v>5.245</v>
      </c>
      <c r="G81" s="10"/>
      <c r="H81" s="20">
        <f>ROUND((G81*F81),2)</f>
        <v>0</v>
      </c>
      <c r="O81" s="15">
        <f>rekapitulace!H8</f>
        <v>21</v>
      </c>
      <c r="P81" s="15">
        <f>O81/100*H81</f>
        <v>0</v>
      </c>
    </row>
    <row r="82" spans="1:6" ht="25.5">
      <c r="A82" s="21"/>
      <c r="B82" s="21"/>
      <c r="C82" s="21"/>
      <c r="D82" s="11" t="s">
        <v>186</v>
      </c>
      <c r="E82" s="21"/>
      <c r="F82" s="21"/>
    </row>
    <row r="83" spans="1:6" ht="51">
      <c r="A83" s="21"/>
      <c r="B83" s="21"/>
      <c r="C83" s="21"/>
      <c r="D83" s="11" t="s">
        <v>180</v>
      </c>
      <c r="E83" s="21"/>
      <c r="F83" s="21"/>
    </row>
    <row r="84" spans="1:16" ht="25.5">
      <c r="A84" s="6">
        <v>21</v>
      </c>
      <c r="B84" s="6" t="s">
        <v>187</v>
      </c>
      <c r="C84" s="6" t="s">
        <v>62</v>
      </c>
      <c r="D84" s="6" t="s">
        <v>188</v>
      </c>
      <c r="E84" s="6" t="s">
        <v>108</v>
      </c>
      <c r="F84" s="8">
        <v>0.105</v>
      </c>
      <c r="G84" s="10"/>
      <c r="H84" s="20">
        <f>ROUND((G84*F84),2)</f>
        <v>0</v>
      </c>
      <c r="O84" s="15">
        <f>rekapitulace!H8</f>
        <v>21</v>
      </c>
      <c r="P84" s="15">
        <f>O84/100*H84</f>
        <v>0</v>
      </c>
    </row>
    <row r="85" spans="1:6" ht="25.5">
      <c r="A85" s="21"/>
      <c r="B85" s="21"/>
      <c r="C85" s="21"/>
      <c r="D85" s="11" t="s">
        <v>189</v>
      </c>
      <c r="E85" s="21"/>
      <c r="F85" s="21"/>
    </row>
    <row r="86" spans="1:6" ht="51">
      <c r="A86" s="21"/>
      <c r="B86" s="21"/>
      <c r="C86" s="21"/>
      <c r="D86" s="11" t="s">
        <v>190</v>
      </c>
      <c r="E86" s="21"/>
      <c r="F86" s="21"/>
    </row>
    <row r="87" spans="1:16" ht="51">
      <c r="A87" s="6">
        <v>22</v>
      </c>
      <c r="B87" s="6" t="s">
        <v>191</v>
      </c>
      <c r="C87" s="6" t="s">
        <v>127</v>
      </c>
      <c r="D87" s="6" t="s">
        <v>192</v>
      </c>
      <c r="E87" s="6" t="s">
        <v>108</v>
      </c>
      <c r="F87" s="8">
        <v>26.934</v>
      </c>
      <c r="G87" s="10"/>
      <c r="H87" s="20">
        <f>ROUND((G87*F87),2)</f>
        <v>0</v>
      </c>
      <c r="O87" s="15">
        <f>rekapitulace!H8</f>
        <v>21</v>
      </c>
      <c r="P87" s="15">
        <f>O87/100*H87</f>
        <v>0</v>
      </c>
    </row>
    <row r="88" spans="1:6" ht="51">
      <c r="A88" s="21"/>
      <c r="B88" s="21"/>
      <c r="C88" s="21"/>
      <c r="D88" s="11" t="s">
        <v>193</v>
      </c>
      <c r="E88" s="21"/>
      <c r="F88" s="21"/>
    </row>
    <row r="89" spans="1:6" ht="76.5">
      <c r="A89" s="21"/>
      <c r="B89" s="21"/>
      <c r="C89" s="21"/>
      <c r="D89" s="11" t="s">
        <v>194</v>
      </c>
      <c r="E89" s="21"/>
      <c r="F89" s="21"/>
    </row>
    <row r="90" spans="1:16" ht="12.75" customHeight="1">
      <c r="A90" s="12"/>
      <c r="B90" s="12"/>
      <c r="C90" s="12" t="s">
        <v>38</v>
      </c>
      <c r="D90" s="12" t="s">
        <v>176</v>
      </c>
      <c r="E90" s="12"/>
      <c r="F90" s="12"/>
      <c r="G90" s="25"/>
      <c r="H90" s="25">
        <f>SUM(H75:H89)</f>
        <v>0</v>
      </c>
      <c r="P90" s="15">
        <f>ROUND(SUM(P75:P89),2)</f>
        <v>0</v>
      </c>
    </row>
    <row r="91" spans="1:6" ht="12.75" customHeight="1">
      <c r="A91" s="21"/>
      <c r="B91" s="21"/>
      <c r="C91" s="21"/>
      <c r="D91" s="21"/>
      <c r="E91" s="21"/>
      <c r="F91" s="21"/>
    </row>
    <row r="92" spans="1:8" ht="12.75" customHeight="1">
      <c r="A92" s="7"/>
      <c r="B92" s="7"/>
      <c r="C92" s="7" t="s">
        <v>39</v>
      </c>
      <c r="D92" s="7" t="s">
        <v>195</v>
      </c>
      <c r="E92" s="7"/>
      <c r="F92" s="9"/>
      <c r="G92" s="23"/>
      <c r="H92" s="24"/>
    </row>
    <row r="93" spans="1:16" ht="38.25">
      <c r="A93" s="6">
        <v>23</v>
      </c>
      <c r="B93" s="6" t="s">
        <v>196</v>
      </c>
      <c r="C93" s="6" t="s">
        <v>127</v>
      </c>
      <c r="D93" s="6" t="s">
        <v>197</v>
      </c>
      <c r="E93" s="6" t="s">
        <v>108</v>
      </c>
      <c r="F93" s="8">
        <v>203.815</v>
      </c>
      <c r="G93" s="10"/>
      <c r="H93" s="20">
        <f>ROUND((G93*F93),2)</f>
        <v>0</v>
      </c>
      <c r="O93" s="15">
        <f>rekapitulace!H8</f>
        <v>21</v>
      </c>
      <c r="P93" s="15">
        <f>O93/100*H93</f>
        <v>0</v>
      </c>
    </row>
    <row r="94" spans="1:6" ht="229.5">
      <c r="A94" s="21"/>
      <c r="B94" s="21"/>
      <c r="C94" s="21"/>
      <c r="D94" s="11" t="s">
        <v>198</v>
      </c>
      <c r="E94" s="21"/>
      <c r="F94" s="21"/>
    </row>
    <row r="95" spans="1:6" ht="51">
      <c r="A95" s="21"/>
      <c r="B95" s="21"/>
      <c r="C95" s="21"/>
      <c r="D95" s="11" t="s">
        <v>199</v>
      </c>
      <c r="E95" s="21"/>
      <c r="F95" s="21"/>
    </row>
    <row r="96" spans="1:16" ht="25.5">
      <c r="A96" s="6">
        <v>24</v>
      </c>
      <c r="B96" s="6" t="s">
        <v>200</v>
      </c>
      <c r="C96" s="6" t="s">
        <v>62</v>
      </c>
      <c r="D96" s="6" t="s">
        <v>201</v>
      </c>
      <c r="E96" s="6" t="s">
        <v>108</v>
      </c>
      <c r="F96" s="8">
        <v>10.49</v>
      </c>
      <c r="G96" s="10"/>
      <c r="H96" s="20">
        <f>ROUND((G96*F96),2)</f>
        <v>0</v>
      </c>
      <c r="O96" s="15">
        <f>rekapitulace!H8</f>
        <v>21</v>
      </c>
      <c r="P96" s="15">
        <f>O96/100*H96</f>
        <v>0</v>
      </c>
    </row>
    <row r="97" spans="1:6" ht="25.5">
      <c r="A97" s="21"/>
      <c r="B97" s="21"/>
      <c r="C97" s="21"/>
      <c r="D97" s="11" t="s">
        <v>202</v>
      </c>
      <c r="E97" s="21"/>
      <c r="F97" s="21"/>
    </row>
    <row r="98" spans="1:6" ht="38.25">
      <c r="A98" s="21"/>
      <c r="B98" s="21"/>
      <c r="C98" s="21"/>
      <c r="D98" s="11" t="s">
        <v>203</v>
      </c>
      <c r="E98" s="21"/>
      <c r="F98" s="21"/>
    </row>
    <row r="99" spans="1:16" ht="12.75" customHeight="1">
      <c r="A99" s="12"/>
      <c r="B99" s="12"/>
      <c r="C99" s="12" t="s">
        <v>39</v>
      </c>
      <c r="D99" s="12" t="s">
        <v>195</v>
      </c>
      <c r="E99" s="12"/>
      <c r="F99" s="12"/>
      <c r="G99" s="25"/>
      <c r="H99" s="25">
        <f>SUM(H93:H98)</f>
        <v>0</v>
      </c>
      <c r="P99" s="15">
        <f>ROUND(SUM(P93:P98),2)</f>
        <v>0</v>
      </c>
    </row>
    <row r="100" spans="1:6" ht="12.75" customHeight="1">
      <c r="A100" s="21"/>
      <c r="B100" s="21"/>
      <c r="C100" s="21"/>
      <c r="D100" s="21"/>
      <c r="E100" s="21"/>
      <c r="F100" s="21"/>
    </row>
    <row r="101" spans="1:8" ht="12.75" customHeight="1">
      <c r="A101" s="7"/>
      <c r="B101" s="7"/>
      <c r="C101" s="7" t="s">
        <v>40</v>
      </c>
      <c r="D101" s="7" t="s">
        <v>204</v>
      </c>
      <c r="E101" s="7"/>
      <c r="F101" s="9"/>
      <c r="G101" s="23"/>
      <c r="H101" s="24"/>
    </row>
    <row r="102" spans="1:16" ht="25.5">
      <c r="A102" s="6">
        <v>25</v>
      </c>
      <c r="B102" s="6" t="s">
        <v>205</v>
      </c>
      <c r="C102" s="6" t="s">
        <v>62</v>
      </c>
      <c r="D102" s="6" t="s">
        <v>206</v>
      </c>
      <c r="E102" s="6" t="s">
        <v>144</v>
      </c>
      <c r="F102" s="8">
        <v>3</v>
      </c>
      <c r="G102" s="10"/>
      <c r="H102" s="20">
        <f>ROUND((G102*F102),2)</f>
        <v>0</v>
      </c>
      <c r="O102" s="15">
        <f>rekapitulace!H8</f>
        <v>21</v>
      </c>
      <c r="P102" s="15">
        <f>O102/100*H102</f>
        <v>0</v>
      </c>
    </row>
    <row r="103" spans="1:6" ht="12.75">
      <c r="A103" s="21"/>
      <c r="B103" s="21"/>
      <c r="C103" s="21"/>
      <c r="D103" s="11" t="s">
        <v>145</v>
      </c>
      <c r="E103" s="21"/>
      <c r="F103" s="21"/>
    </row>
    <row r="104" spans="1:6" ht="242.25">
      <c r="A104" s="21"/>
      <c r="B104" s="21"/>
      <c r="C104" s="21"/>
      <c r="D104" s="11" t="s">
        <v>207</v>
      </c>
      <c r="E104" s="21"/>
      <c r="F104" s="21"/>
    </row>
    <row r="105" spans="1:16" ht="12.75" customHeight="1">
      <c r="A105" s="12"/>
      <c r="B105" s="12"/>
      <c r="C105" s="12" t="s">
        <v>40</v>
      </c>
      <c r="D105" s="12" t="s">
        <v>204</v>
      </c>
      <c r="E105" s="12"/>
      <c r="F105" s="12"/>
      <c r="G105" s="25"/>
      <c r="H105" s="25">
        <f>SUM(H102:H104)</f>
        <v>0</v>
      </c>
      <c r="P105" s="15">
        <f>ROUND(SUM(P102:P104),2)</f>
        <v>0</v>
      </c>
    </row>
    <row r="106" spans="1:6" ht="12.75" customHeight="1">
      <c r="A106" s="21"/>
      <c r="B106" s="21"/>
      <c r="C106" s="21"/>
      <c r="D106" s="21"/>
      <c r="E106" s="21"/>
      <c r="F106" s="21"/>
    </row>
    <row r="107" spans="1:8" ht="12.75" customHeight="1">
      <c r="A107" s="7"/>
      <c r="B107" s="7"/>
      <c r="C107" s="7" t="s">
        <v>209</v>
      </c>
      <c r="D107" s="7" t="s">
        <v>208</v>
      </c>
      <c r="E107" s="7"/>
      <c r="F107" s="9"/>
      <c r="G107" s="23"/>
      <c r="H107" s="24"/>
    </row>
    <row r="108" spans="1:16" ht="38.25">
      <c r="A108" s="6">
        <v>26</v>
      </c>
      <c r="B108" s="6" t="s">
        <v>210</v>
      </c>
      <c r="C108" s="6" t="s">
        <v>62</v>
      </c>
      <c r="D108" s="6" t="s">
        <v>211</v>
      </c>
      <c r="E108" s="6" t="s">
        <v>144</v>
      </c>
      <c r="F108" s="8">
        <v>32</v>
      </c>
      <c r="G108" s="10"/>
      <c r="H108" s="20">
        <f>ROUND((G108*F108),2)</f>
        <v>0</v>
      </c>
      <c r="O108" s="15">
        <f>rekapitulace!H8</f>
        <v>21</v>
      </c>
      <c r="P108" s="15">
        <f>O108/100*H108</f>
        <v>0</v>
      </c>
    </row>
    <row r="109" spans="1:6" ht="12.75">
      <c r="A109" s="21"/>
      <c r="B109" s="21"/>
      <c r="C109" s="21"/>
      <c r="D109" s="11" t="s">
        <v>212</v>
      </c>
      <c r="E109" s="21"/>
      <c r="F109" s="21"/>
    </row>
    <row r="110" spans="1:6" ht="63.75">
      <c r="A110" s="21"/>
      <c r="B110" s="21"/>
      <c r="C110" s="21"/>
      <c r="D110" s="11" t="s">
        <v>213</v>
      </c>
      <c r="E110" s="21"/>
      <c r="F110" s="21"/>
    </row>
    <row r="111" spans="1:16" ht="25.5">
      <c r="A111" s="6">
        <v>27</v>
      </c>
      <c r="B111" s="6" t="s">
        <v>214</v>
      </c>
      <c r="C111" s="6" t="s">
        <v>62</v>
      </c>
      <c r="D111" s="6" t="s">
        <v>215</v>
      </c>
      <c r="E111" s="6" t="s">
        <v>144</v>
      </c>
      <c r="F111" s="8">
        <v>32</v>
      </c>
      <c r="G111" s="10"/>
      <c r="H111" s="20">
        <f>ROUND((G111*F111),2)</f>
        <v>0</v>
      </c>
      <c r="O111" s="15">
        <f>rekapitulace!H8</f>
        <v>21</v>
      </c>
      <c r="P111" s="15">
        <f>O111/100*H111</f>
        <v>0</v>
      </c>
    </row>
    <row r="112" spans="1:6" ht="12.75">
      <c r="A112" s="21"/>
      <c r="B112" s="21"/>
      <c r="C112" s="21"/>
      <c r="D112" s="11" t="s">
        <v>212</v>
      </c>
      <c r="E112" s="21"/>
      <c r="F112" s="21"/>
    </row>
    <row r="113" spans="1:6" ht="38.25">
      <c r="A113" s="21"/>
      <c r="B113" s="21"/>
      <c r="C113" s="21"/>
      <c r="D113" s="11" t="s">
        <v>216</v>
      </c>
      <c r="E113" s="21"/>
      <c r="F113" s="21"/>
    </row>
    <row r="114" spans="1:16" ht="25.5">
      <c r="A114" s="6">
        <v>28</v>
      </c>
      <c r="B114" s="6" t="s">
        <v>217</v>
      </c>
      <c r="C114" s="6" t="s">
        <v>62</v>
      </c>
      <c r="D114" s="6" t="s">
        <v>218</v>
      </c>
      <c r="E114" s="6" t="s">
        <v>83</v>
      </c>
      <c r="F114" s="8">
        <v>1</v>
      </c>
      <c r="G114" s="10"/>
      <c r="H114" s="20">
        <f>ROUND((G114*F114),2)</f>
        <v>0</v>
      </c>
      <c r="O114" s="15">
        <f>rekapitulace!H8</f>
        <v>21</v>
      </c>
      <c r="P114" s="15">
        <f>O114/100*H114</f>
        <v>0</v>
      </c>
    </row>
    <row r="115" spans="1:6" ht="12.75">
      <c r="A115" s="21"/>
      <c r="B115" s="21"/>
      <c r="C115" s="21"/>
      <c r="D115" s="11" t="s">
        <v>65</v>
      </c>
      <c r="E115" s="21"/>
      <c r="F115" s="21"/>
    </row>
    <row r="116" spans="1:6" ht="63.75">
      <c r="A116" s="21"/>
      <c r="B116" s="21"/>
      <c r="C116" s="21"/>
      <c r="D116" s="11" t="s">
        <v>219</v>
      </c>
      <c r="E116" s="21"/>
      <c r="F116" s="21"/>
    </row>
    <row r="117" spans="1:16" ht="25.5">
      <c r="A117" s="6">
        <v>29</v>
      </c>
      <c r="B117" s="6" t="s">
        <v>220</v>
      </c>
      <c r="C117" s="6" t="s">
        <v>127</v>
      </c>
      <c r="D117" s="6" t="s">
        <v>221</v>
      </c>
      <c r="E117" s="6" t="s">
        <v>83</v>
      </c>
      <c r="F117" s="8">
        <v>1</v>
      </c>
      <c r="G117" s="10"/>
      <c r="H117" s="20">
        <f>ROUND((G117*F117),2)</f>
        <v>0</v>
      </c>
      <c r="O117" s="15">
        <f>rekapitulace!H8</f>
        <v>21</v>
      </c>
      <c r="P117" s="15">
        <f>O117/100*H117</f>
        <v>0</v>
      </c>
    </row>
    <row r="118" spans="1:6" ht="12.75">
      <c r="A118" s="21"/>
      <c r="B118" s="21"/>
      <c r="C118" s="21"/>
      <c r="D118" s="11" t="s">
        <v>65</v>
      </c>
      <c r="E118" s="21"/>
      <c r="F118" s="21"/>
    </row>
    <row r="119" spans="1:6" ht="38.25">
      <c r="A119" s="21"/>
      <c r="B119" s="21"/>
      <c r="C119" s="21"/>
      <c r="D119" s="11" t="s">
        <v>222</v>
      </c>
      <c r="E119" s="21"/>
      <c r="F119" s="21"/>
    </row>
    <row r="120" spans="1:16" ht="25.5">
      <c r="A120" s="6">
        <v>30</v>
      </c>
      <c r="B120" s="6" t="s">
        <v>223</v>
      </c>
      <c r="C120" s="6" t="s">
        <v>44</v>
      </c>
      <c r="D120" s="6" t="s">
        <v>224</v>
      </c>
      <c r="E120" s="6" t="s">
        <v>225</v>
      </c>
      <c r="F120" s="8">
        <v>43.5</v>
      </c>
      <c r="G120" s="10"/>
      <c r="H120" s="20">
        <f>ROUND((G120*F120),2)</f>
        <v>0</v>
      </c>
      <c r="O120" s="15">
        <f>rekapitulace!H8</f>
        <v>21</v>
      </c>
      <c r="P120" s="15">
        <f>O120/100*H120</f>
        <v>0</v>
      </c>
    </row>
    <row r="121" spans="1:6" ht="38.25">
      <c r="A121" s="21"/>
      <c r="B121" s="21"/>
      <c r="C121" s="21"/>
      <c r="D121" s="11" t="s">
        <v>226</v>
      </c>
      <c r="E121" s="21"/>
      <c r="F121" s="21"/>
    </row>
    <row r="122" spans="1:6" ht="409.5">
      <c r="A122" s="21"/>
      <c r="B122" s="21"/>
      <c r="C122" s="21"/>
      <c r="D122" s="11" t="s">
        <v>227</v>
      </c>
      <c r="E122" s="21"/>
      <c r="F122" s="21"/>
    </row>
    <row r="123" spans="1:16" ht="25.5">
      <c r="A123" s="6">
        <v>31</v>
      </c>
      <c r="B123" s="6" t="s">
        <v>223</v>
      </c>
      <c r="C123" s="6" t="s">
        <v>49</v>
      </c>
      <c r="D123" s="6" t="s">
        <v>228</v>
      </c>
      <c r="E123" s="6" t="s">
        <v>225</v>
      </c>
      <c r="F123" s="8">
        <v>349.2</v>
      </c>
      <c r="G123" s="10"/>
      <c r="H123" s="20">
        <f>ROUND((G123*F123),2)</f>
        <v>0</v>
      </c>
      <c r="O123" s="15">
        <f>rekapitulace!H8</f>
        <v>21</v>
      </c>
      <c r="P123" s="15">
        <f>O123/100*H123</f>
        <v>0</v>
      </c>
    </row>
    <row r="124" spans="1:6" ht="38.25">
      <c r="A124" s="21"/>
      <c r="B124" s="21"/>
      <c r="C124" s="21"/>
      <c r="D124" s="11" t="s">
        <v>229</v>
      </c>
      <c r="E124" s="21"/>
      <c r="F124" s="21"/>
    </row>
    <row r="125" spans="1:6" ht="409.5">
      <c r="A125" s="21"/>
      <c r="B125" s="21"/>
      <c r="C125" s="21"/>
      <c r="D125" s="11" t="s">
        <v>230</v>
      </c>
      <c r="E125" s="21"/>
      <c r="F125" s="21"/>
    </row>
    <row r="126" spans="1:16" ht="25.5">
      <c r="A126" s="6">
        <v>32</v>
      </c>
      <c r="B126" s="6" t="s">
        <v>231</v>
      </c>
      <c r="C126" s="6" t="s">
        <v>62</v>
      </c>
      <c r="D126" s="6" t="s">
        <v>232</v>
      </c>
      <c r="E126" s="6" t="s">
        <v>108</v>
      </c>
      <c r="F126" s="8">
        <v>26.934</v>
      </c>
      <c r="G126" s="10"/>
      <c r="H126" s="20">
        <f>ROUND((G126*F126),2)</f>
        <v>0</v>
      </c>
      <c r="O126" s="15">
        <f>rekapitulace!H8</f>
        <v>21</v>
      </c>
      <c r="P126" s="15">
        <f>O126/100*H126</f>
        <v>0</v>
      </c>
    </row>
    <row r="127" spans="1:6" ht="51">
      <c r="A127" s="21"/>
      <c r="B127" s="21"/>
      <c r="C127" s="21"/>
      <c r="D127" s="11" t="s">
        <v>193</v>
      </c>
      <c r="E127" s="21"/>
      <c r="F127" s="21"/>
    </row>
    <row r="128" spans="1:6" ht="12.75">
      <c r="A128" s="21"/>
      <c r="B128" s="21"/>
      <c r="C128" s="21"/>
      <c r="D128" s="11" t="s">
        <v>233</v>
      </c>
      <c r="E128" s="21"/>
      <c r="F128" s="21"/>
    </row>
    <row r="129" spans="1:16" ht="25.5">
      <c r="A129" s="6">
        <v>33</v>
      </c>
      <c r="B129" s="6" t="s">
        <v>234</v>
      </c>
      <c r="C129" s="6" t="s">
        <v>44</v>
      </c>
      <c r="D129" s="6" t="s">
        <v>235</v>
      </c>
      <c r="E129" s="6" t="s">
        <v>108</v>
      </c>
      <c r="F129" s="8">
        <v>26.934</v>
      </c>
      <c r="G129" s="10"/>
      <c r="H129" s="20">
        <f>ROUND((G129*F129),2)</f>
        <v>0</v>
      </c>
      <c r="O129" s="15">
        <f>rekapitulace!H8</f>
        <v>21</v>
      </c>
      <c r="P129" s="15">
        <f>O129/100*H129</f>
        <v>0</v>
      </c>
    </row>
    <row r="130" spans="1:6" ht="51">
      <c r="A130" s="21"/>
      <c r="B130" s="21"/>
      <c r="C130" s="21"/>
      <c r="D130" s="11" t="s">
        <v>193</v>
      </c>
      <c r="E130" s="21"/>
      <c r="F130" s="21"/>
    </row>
    <row r="131" spans="1:6" ht="12.75">
      <c r="A131" s="21"/>
      <c r="B131" s="21"/>
      <c r="C131" s="21"/>
      <c r="D131" s="11" t="s">
        <v>233</v>
      </c>
      <c r="E131" s="21"/>
      <c r="F131" s="21"/>
    </row>
    <row r="132" spans="1:16" ht="12.75">
      <c r="A132" s="6">
        <v>34</v>
      </c>
      <c r="B132" s="6" t="s">
        <v>234</v>
      </c>
      <c r="C132" s="6" t="s">
        <v>49</v>
      </c>
      <c r="D132" s="6" t="s">
        <v>236</v>
      </c>
      <c r="E132" s="6" t="s">
        <v>108</v>
      </c>
      <c r="F132" s="8">
        <v>1.049</v>
      </c>
      <c r="G132" s="10"/>
      <c r="H132" s="20">
        <f>ROUND((G132*F132),2)</f>
        <v>0</v>
      </c>
      <c r="O132" s="15">
        <f>rekapitulace!H8</f>
        <v>21</v>
      </c>
      <c r="P132" s="15">
        <f>O132/100*H132</f>
        <v>0</v>
      </c>
    </row>
    <row r="133" spans="1:6" ht="25.5">
      <c r="A133" s="21"/>
      <c r="B133" s="21"/>
      <c r="C133" s="21"/>
      <c r="D133" s="11" t="s">
        <v>237</v>
      </c>
      <c r="E133" s="21"/>
      <c r="F133" s="21"/>
    </row>
    <row r="134" spans="1:6" ht="12.75">
      <c r="A134" s="21"/>
      <c r="B134" s="21"/>
      <c r="C134" s="21"/>
      <c r="D134" s="11" t="s">
        <v>233</v>
      </c>
      <c r="E134" s="21"/>
      <c r="F134" s="21"/>
    </row>
    <row r="135" spans="1:16" ht="12.75">
      <c r="A135" s="6">
        <v>35</v>
      </c>
      <c r="B135" s="6" t="s">
        <v>238</v>
      </c>
      <c r="C135" s="6" t="s">
        <v>62</v>
      </c>
      <c r="D135" s="6" t="s">
        <v>239</v>
      </c>
      <c r="E135" s="6" t="s">
        <v>108</v>
      </c>
      <c r="F135" s="8">
        <v>203.815</v>
      </c>
      <c r="G135" s="10"/>
      <c r="H135" s="20">
        <f>ROUND((G135*F135),2)</f>
        <v>0</v>
      </c>
      <c r="O135" s="15">
        <f>rekapitulace!H8</f>
        <v>21</v>
      </c>
      <c r="P135" s="15">
        <f>O135/100*H135</f>
        <v>0</v>
      </c>
    </row>
    <row r="136" spans="1:6" ht="191.25">
      <c r="A136" s="21"/>
      <c r="B136" s="21"/>
      <c r="C136" s="21"/>
      <c r="D136" s="11" t="s">
        <v>240</v>
      </c>
      <c r="E136" s="21"/>
      <c r="F136" s="21"/>
    </row>
    <row r="137" spans="1:6" ht="12.75">
      <c r="A137" s="21"/>
      <c r="B137" s="21"/>
      <c r="C137" s="21"/>
      <c r="D137" s="11" t="s">
        <v>233</v>
      </c>
      <c r="E137" s="21"/>
      <c r="F137" s="21"/>
    </row>
    <row r="138" spans="1:16" ht="25.5">
      <c r="A138" s="6">
        <v>36</v>
      </c>
      <c r="B138" s="6" t="s">
        <v>241</v>
      </c>
      <c r="C138" s="6" t="s">
        <v>62</v>
      </c>
      <c r="D138" s="6" t="s">
        <v>242</v>
      </c>
      <c r="E138" s="6" t="s">
        <v>46</v>
      </c>
      <c r="F138" s="8">
        <v>0.5</v>
      </c>
      <c r="G138" s="10"/>
      <c r="H138" s="20">
        <f>ROUND((G138*F138),2)</f>
        <v>0</v>
      </c>
      <c r="O138" s="15">
        <f>rekapitulace!H8</f>
        <v>21</v>
      </c>
      <c r="P138" s="15">
        <f>O138/100*H138</f>
        <v>0</v>
      </c>
    </row>
    <row r="139" spans="1:6" ht="25.5">
      <c r="A139" s="21"/>
      <c r="B139" s="21"/>
      <c r="C139" s="21"/>
      <c r="D139" s="11" t="s">
        <v>243</v>
      </c>
      <c r="E139" s="21"/>
      <c r="F139" s="21"/>
    </row>
    <row r="140" spans="1:6" ht="102">
      <c r="A140" s="21"/>
      <c r="B140" s="21"/>
      <c r="C140" s="21"/>
      <c r="D140" s="11" t="s">
        <v>244</v>
      </c>
      <c r="E140" s="21"/>
      <c r="F140" s="21"/>
    </row>
    <row r="141" spans="1:16" ht="25.5">
      <c r="A141" s="6">
        <v>37</v>
      </c>
      <c r="B141" s="6" t="s">
        <v>245</v>
      </c>
      <c r="C141" s="6" t="s">
        <v>62</v>
      </c>
      <c r="D141" s="6" t="s">
        <v>246</v>
      </c>
      <c r="E141" s="6" t="s">
        <v>46</v>
      </c>
      <c r="F141" s="8">
        <v>2.732</v>
      </c>
      <c r="G141" s="10"/>
      <c r="H141" s="20">
        <f>ROUND((G141*F141),2)</f>
        <v>0</v>
      </c>
      <c r="O141" s="15">
        <f>rekapitulace!H8</f>
        <v>21</v>
      </c>
      <c r="P141" s="15">
        <f>O141/100*H141</f>
        <v>0</v>
      </c>
    </row>
    <row r="142" spans="1:6" ht="63.75">
      <c r="A142" s="21"/>
      <c r="B142" s="21"/>
      <c r="C142" s="21"/>
      <c r="D142" s="11" t="s">
        <v>247</v>
      </c>
      <c r="E142" s="21"/>
      <c r="F142" s="21"/>
    </row>
    <row r="143" spans="1:6" ht="102">
      <c r="A143" s="21"/>
      <c r="B143" s="21"/>
      <c r="C143" s="21"/>
      <c r="D143" s="11" t="s">
        <v>248</v>
      </c>
      <c r="E143" s="21"/>
      <c r="F143" s="21"/>
    </row>
    <row r="144" spans="1:16" ht="25.5">
      <c r="A144" s="6">
        <v>38</v>
      </c>
      <c r="B144" s="6" t="s">
        <v>249</v>
      </c>
      <c r="C144" s="6" t="s">
        <v>62</v>
      </c>
      <c r="D144" s="6" t="s">
        <v>250</v>
      </c>
      <c r="E144" s="6" t="s">
        <v>46</v>
      </c>
      <c r="F144" s="8">
        <v>0.133</v>
      </c>
      <c r="G144" s="10"/>
      <c r="H144" s="20">
        <f>ROUND((G144*F144),2)</f>
        <v>0</v>
      </c>
      <c r="O144" s="15">
        <f>rekapitulace!H8</f>
        <v>21</v>
      </c>
      <c r="P144" s="15">
        <f>O144/100*H144</f>
        <v>0</v>
      </c>
    </row>
    <row r="145" spans="1:6" ht="12.75">
      <c r="A145" s="21"/>
      <c r="B145" s="21"/>
      <c r="C145" s="21"/>
      <c r="D145" s="11" t="s">
        <v>251</v>
      </c>
      <c r="E145" s="21"/>
      <c r="F145" s="21"/>
    </row>
    <row r="146" spans="1:6" ht="102">
      <c r="A146" s="21"/>
      <c r="B146" s="21"/>
      <c r="C146" s="21"/>
      <c r="D146" s="11" t="s">
        <v>248</v>
      </c>
      <c r="E146" s="21"/>
      <c r="F146" s="21"/>
    </row>
    <row r="147" spans="1:16" ht="12.75">
      <c r="A147" s="6">
        <v>39</v>
      </c>
      <c r="B147" s="6" t="s">
        <v>252</v>
      </c>
      <c r="C147" s="6" t="s">
        <v>62</v>
      </c>
      <c r="D147" s="6" t="s">
        <v>253</v>
      </c>
      <c r="E147" s="6" t="s">
        <v>46</v>
      </c>
      <c r="F147" s="8">
        <v>3.469</v>
      </c>
      <c r="G147" s="10"/>
      <c r="H147" s="20">
        <f>ROUND((G147*F147),2)</f>
        <v>0</v>
      </c>
      <c r="O147" s="15">
        <f>rekapitulace!H8</f>
        <v>21</v>
      </c>
      <c r="P147" s="15">
        <f>O147/100*H147</f>
        <v>0</v>
      </c>
    </row>
    <row r="148" spans="1:6" ht="51">
      <c r="A148" s="21"/>
      <c r="B148" s="21"/>
      <c r="C148" s="21"/>
      <c r="D148" s="11" t="s">
        <v>254</v>
      </c>
      <c r="E148" s="21"/>
      <c r="F148" s="21"/>
    </row>
    <row r="149" spans="1:6" ht="102">
      <c r="A149" s="21"/>
      <c r="B149" s="21"/>
      <c r="C149" s="21"/>
      <c r="D149" s="11" t="s">
        <v>244</v>
      </c>
      <c r="E149" s="21"/>
      <c r="F149" s="21"/>
    </row>
    <row r="150" spans="1:16" ht="12.75" customHeight="1">
      <c r="A150" s="25"/>
      <c r="B150" s="25"/>
      <c r="C150" s="25" t="s">
        <v>209</v>
      </c>
      <c r="D150" s="25" t="s">
        <v>208</v>
      </c>
      <c r="E150" s="25"/>
      <c r="F150" s="25"/>
      <c r="G150" s="25"/>
      <c r="H150" s="25">
        <f>SUM(H108:H149)</f>
        <v>0</v>
      </c>
      <c r="P150" s="15">
        <f>ROUND(SUM(P108:P149),2)</f>
        <v>0</v>
      </c>
    </row>
    <row r="152" spans="1:16" ht="12.75" customHeight="1">
      <c r="A152" s="25"/>
      <c r="B152" s="25"/>
      <c r="C152" s="25"/>
      <c r="D152" s="25" t="s">
        <v>96</v>
      </c>
      <c r="E152" s="25"/>
      <c r="F152" s="25"/>
      <c r="G152" s="25"/>
      <c r="H152" s="25">
        <f>+H39+H51+H60+H72+H90+H99+H105+H150</f>
        <v>0</v>
      </c>
      <c r="P152" s="15">
        <f>+P39+P51+P60+P72+P90+P99+P105+P150</f>
        <v>0</v>
      </c>
    </row>
    <row r="154" spans="1:8" ht="12.75" customHeight="1">
      <c r="A154" s="23" t="s">
        <v>97</v>
      </c>
      <c r="B154" s="23"/>
      <c r="C154" s="23"/>
      <c r="D154" s="23"/>
      <c r="E154" s="23"/>
      <c r="F154" s="23"/>
      <c r="G154" s="23"/>
      <c r="H154" s="23"/>
    </row>
    <row r="155" spans="1:8" ht="12.75" customHeight="1">
      <c r="A155" s="23"/>
      <c r="B155" s="23"/>
      <c r="C155" s="23"/>
      <c r="D155" s="23" t="s">
        <v>98</v>
      </c>
      <c r="E155" s="23"/>
      <c r="F155" s="23"/>
      <c r="G155" s="23"/>
      <c r="H155" s="23"/>
    </row>
    <row r="156" spans="1:16" ht="12.75" customHeight="1">
      <c r="A156" s="25"/>
      <c r="B156" s="25"/>
      <c r="C156" s="25"/>
      <c r="D156" s="25" t="s">
        <v>99</v>
      </c>
      <c r="E156" s="25"/>
      <c r="F156" s="25"/>
      <c r="G156" s="25"/>
      <c r="H156" s="25">
        <v>0</v>
      </c>
      <c r="P156" s="15">
        <v>0</v>
      </c>
    </row>
    <row r="157" spans="1:8" ht="12.75" customHeight="1">
      <c r="A157" s="25"/>
      <c r="B157" s="25"/>
      <c r="C157" s="25"/>
      <c r="D157" s="25" t="s">
        <v>100</v>
      </c>
      <c r="E157" s="25"/>
      <c r="F157" s="25"/>
      <c r="G157" s="25"/>
      <c r="H157" s="25"/>
    </row>
    <row r="158" spans="1:16" ht="12.75" customHeight="1">
      <c r="A158" s="25"/>
      <c r="B158" s="25"/>
      <c r="C158" s="25"/>
      <c r="D158" s="25" t="s">
        <v>101</v>
      </c>
      <c r="E158" s="25"/>
      <c r="F158" s="25"/>
      <c r="G158" s="25"/>
      <c r="H158" s="25">
        <v>0</v>
      </c>
      <c r="P158" s="15">
        <v>0</v>
      </c>
    </row>
    <row r="159" spans="1:16" ht="12.75" customHeight="1">
      <c r="A159" s="25"/>
      <c r="B159" s="25"/>
      <c r="C159" s="25"/>
      <c r="D159" s="25" t="s">
        <v>102</v>
      </c>
      <c r="E159" s="25"/>
      <c r="F159" s="25"/>
      <c r="G159" s="25"/>
      <c r="H159" s="25">
        <f>H156+H158</f>
        <v>0</v>
      </c>
      <c r="P159" s="15">
        <f>P156+P158</f>
        <v>0</v>
      </c>
    </row>
    <row r="161" spans="1:16" ht="12.75" customHeight="1">
      <c r="A161" s="25"/>
      <c r="B161" s="25"/>
      <c r="C161" s="25"/>
      <c r="D161" s="25" t="s">
        <v>102</v>
      </c>
      <c r="E161" s="25"/>
      <c r="F161" s="25"/>
      <c r="G161" s="25"/>
      <c r="H161" s="25">
        <f>H152+H159</f>
        <v>0</v>
      </c>
      <c r="P161" s="15">
        <f>P152+P159</f>
        <v>0</v>
      </c>
    </row>
  </sheetData>
  <sheetProtection password="9D16" sheet="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164"/>
  <sheetViews>
    <sheetView tabSelected="1" zoomScalePageLayoutView="0" workbookViewId="0" topLeftCell="A1">
      <pane ySplit="10" topLeftCell="A149" activePane="bottomLeft" state="frozen"/>
      <selection pane="topLeft" activeCell="A1" sqref="A1"/>
      <selection pane="bottomLeft" activeCell="M152" sqref="M152"/>
    </sheetView>
  </sheetViews>
  <sheetFormatPr defaultColWidth="9.140625" defaultRowHeight="12.75" customHeight="1"/>
  <cols>
    <col min="1" max="1" width="6.7109375" style="15" customWidth="1"/>
    <col min="2" max="2" width="15.7109375" style="15" customWidth="1"/>
    <col min="3" max="3" width="18.7109375" style="15" customWidth="1"/>
    <col min="4" max="4" width="75.7109375" style="15" customWidth="1"/>
    <col min="5" max="5" width="9.7109375" style="15" customWidth="1"/>
    <col min="6" max="6" width="12.7109375" style="15" customWidth="1"/>
    <col min="7" max="8" width="14.7109375" style="15" customWidth="1"/>
    <col min="9" max="14" width="9.140625" style="15" customWidth="1"/>
    <col min="15" max="16" width="9.140625" style="15" hidden="1" customWidth="1"/>
    <col min="17" max="16384" width="9.140625" style="15" customWidth="1"/>
  </cols>
  <sheetData>
    <row r="1" spans="1:6" ht="12.75" customHeight="1">
      <c r="A1" s="5" t="s">
        <v>13</v>
      </c>
      <c r="B1" s="21"/>
      <c r="C1" s="21" t="s">
        <v>14</v>
      </c>
      <c r="D1" s="21"/>
      <c r="E1" s="21"/>
      <c r="F1" s="21"/>
    </row>
    <row r="2" spans="1:6" ht="12.75" customHeight="1">
      <c r="A2" s="21"/>
      <c r="B2" s="21"/>
      <c r="C2" s="1" t="s">
        <v>15</v>
      </c>
      <c r="D2" s="21"/>
      <c r="E2" s="21"/>
      <c r="F2" s="21"/>
    </row>
    <row r="3" spans="1:6" ht="12.75" customHeight="1">
      <c r="A3" s="21"/>
      <c r="B3" s="21"/>
      <c r="C3" s="21"/>
      <c r="D3" s="21"/>
      <c r="E3" s="21"/>
      <c r="F3" s="21"/>
    </row>
    <row r="4" spans="1:6" ht="12.75" customHeight="1">
      <c r="A4" s="21" t="s">
        <v>16</v>
      </c>
      <c r="B4" s="21"/>
      <c r="C4" s="5" t="s">
        <v>19</v>
      </c>
      <c r="D4" s="5" t="s">
        <v>20</v>
      </c>
      <c r="E4" s="5"/>
      <c r="F4" s="21"/>
    </row>
    <row r="5" spans="1:6" ht="12.75" customHeight="1">
      <c r="A5" s="21" t="s">
        <v>17</v>
      </c>
      <c r="B5" s="21"/>
      <c r="C5" s="5" t="s">
        <v>255</v>
      </c>
      <c r="D5" s="5" t="s">
        <v>256</v>
      </c>
      <c r="E5" s="5"/>
      <c r="F5" s="21"/>
    </row>
    <row r="6" spans="1:6" ht="12.75" customHeight="1">
      <c r="A6" s="21" t="s">
        <v>18</v>
      </c>
      <c r="B6" s="21"/>
      <c r="C6" s="5" t="s">
        <v>255</v>
      </c>
      <c r="D6" s="5" t="s">
        <v>256</v>
      </c>
      <c r="E6" s="5"/>
      <c r="F6" s="21"/>
    </row>
    <row r="7" spans="1:6" ht="12.75" customHeight="1">
      <c r="A7" s="21"/>
      <c r="B7" s="21"/>
      <c r="C7" s="5"/>
      <c r="D7" s="5"/>
      <c r="E7" s="5"/>
      <c r="F7" s="21"/>
    </row>
    <row r="8" spans="1:16" ht="12.75" customHeight="1">
      <c r="A8" s="13" t="s">
        <v>23</v>
      </c>
      <c r="B8" s="13" t="s">
        <v>25</v>
      </c>
      <c r="C8" s="13" t="s">
        <v>26</v>
      </c>
      <c r="D8" s="13" t="s">
        <v>27</v>
      </c>
      <c r="E8" s="13" t="s">
        <v>28</v>
      </c>
      <c r="F8" s="13" t="s">
        <v>29</v>
      </c>
      <c r="G8" s="22" t="s">
        <v>30</v>
      </c>
      <c r="H8" s="22"/>
      <c r="O8" s="15" t="s">
        <v>33</v>
      </c>
      <c r="P8" s="15" t="s">
        <v>11</v>
      </c>
    </row>
    <row r="9" spans="1:15" ht="14.25">
      <c r="A9" s="13"/>
      <c r="B9" s="13"/>
      <c r="C9" s="13"/>
      <c r="D9" s="13"/>
      <c r="E9" s="13"/>
      <c r="F9" s="13"/>
      <c r="G9" s="18" t="s">
        <v>31</v>
      </c>
      <c r="H9" s="18" t="s">
        <v>32</v>
      </c>
      <c r="O9" s="15" t="s">
        <v>11</v>
      </c>
    </row>
    <row r="10" spans="1:8" ht="14.25">
      <c r="A10" s="4" t="s">
        <v>24</v>
      </c>
      <c r="B10" s="4" t="s">
        <v>34</v>
      </c>
      <c r="C10" s="4" t="s">
        <v>35</v>
      </c>
      <c r="D10" s="4" t="s">
        <v>36</v>
      </c>
      <c r="E10" s="4" t="s">
        <v>37</v>
      </c>
      <c r="F10" s="4" t="s">
        <v>38</v>
      </c>
      <c r="G10" s="18" t="s">
        <v>39</v>
      </c>
      <c r="H10" s="18" t="s">
        <v>40</v>
      </c>
    </row>
    <row r="11" spans="1:8" ht="12.75" customHeight="1">
      <c r="A11" s="7"/>
      <c r="B11" s="7"/>
      <c r="C11" s="7" t="s">
        <v>24</v>
      </c>
      <c r="D11" s="7" t="s">
        <v>105</v>
      </c>
      <c r="E11" s="7"/>
      <c r="F11" s="9"/>
      <c r="G11" s="23"/>
      <c r="H11" s="24"/>
    </row>
    <row r="12" spans="1:16" ht="25.5">
      <c r="A12" s="6">
        <v>1</v>
      </c>
      <c r="B12" s="6" t="s">
        <v>106</v>
      </c>
      <c r="C12" s="6" t="s">
        <v>62</v>
      </c>
      <c r="D12" s="6" t="s">
        <v>107</v>
      </c>
      <c r="E12" s="6" t="s">
        <v>108</v>
      </c>
      <c r="F12" s="8">
        <v>31.729</v>
      </c>
      <c r="G12" s="10"/>
      <c r="H12" s="20">
        <f>ROUND((G12*F12),2)</f>
        <v>0</v>
      </c>
      <c r="O12" s="15">
        <f>rekapitulace!H8</f>
        <v>21</v>
      </c>
      <c r="P12" s="15">
        <f>O12/100*H12</f>
        <v>0</v>
      </c>
    </row>
    <row r="13" spans="1:6" ht="63.75">
      <c r="A13" s="21"/>
      <c r="B13" s="21"/>
      <c r="C13" s="21"/>
      <c r="D13" s="11" t="s">
        <v>257</v>
      </c>
      <c r="E13" s="21"/>
      <c r="F13" s="21"/>
    </row>
    <row r="14" spans="1:6" ht="12.75">
      <c r="A14" s="21"/>
      <c r="B14" s="21"/>
      <c r="C14" s="21"/>
      <c r="D14" s="11" t="s">
        <v>110</v>
      </c>
      <c r="E14" s="21"/>
      <c r="F14" s="21"/>
    </row>
    <row r="15" spans="1:16" ht="25.5">
      <c r="A15" s="6">
        <v>2</v>
      </c>
      <c r="B15" s="6" t="s">
        <v>258</v>
      </c>
      <c r="C15" s="6" t="s">
        <v>62</v>
      </c>
      <c r="D15" s="6" t="s">
        <v>259</v>
      </c>
      <c r="E15" s="6" t="s">
        <v>108</v>
      </c>
      <c r="F15" s="8">
        <v>20</v>
      </c>
      <c r="G15" s="10"/>
      <c r="H15" s="20">
        <f>ROUND((G15*F15),2)</f>
        <v>0</v>
      </c>
      <c r="O15" s="15">
        <f>rekapitulace!H8</f>
        <v>21</v>
      </c>
      <c r="P15" s="15">
        <f>O15/100*H15</f>
        <v>0</v>
      </c>
    </row>
    <row r="16" spans="1:6" ht="12.75">
      <c r="A16" s="21"/>
      <c r="B16" s="21"/>
      <c r="C16" s="21"/>
      <c r="D16" s="11" t="s">
        <v>260</v>
      </c>
      <c r="E16" s="21"/>
      <c r="F16" s="21"/>
    </row>
    <row r="17" spans="1:6" ht="38.25">
      <c r="A17" s="21"/>
      <c r="B17" s="21"/>
      <c r="C17" s="21"/>
      <c r="D17" s="11" t="s">
        <v>261</v>
      </c>
      <c r="E17" s="21"/>
      <c r="F17" s="21"/>
    </row>
    <row r="18" spans="1:16" ht="25.5">
      <c r="A18" s="6">
        <v>3</v>
      </c>
      <c r="B18" s="6" t="s">
        <v>262</v>
      </c>
      <c r="C18" s="6" t="s">
        <v>127</v>
      </c>
      <c r="D18" s="6" t="s">
        <v>263</v>
      </c>
      <c r="E18" s="6" t="s">
        <v>83</v>
      </c>
      <c r="F18" s="8">
        <v>2</v>
      </c>
      <c r="G18" s="10"/>
      <c r="H18" s="20">
        <f>ROUND((G18*F18),2)</f>
        <v>0</v>
      </c>
      <c r="O18" s="15">
        <f>rekapitulace!H8</f>
        <v>21</v>
      </c>
      <c r="P18" s="15">
        <f>O18/100*H18</f>
        <v>0</v>
      </c>
    </row>
    <row r="19" spans="1:6" ht="12.75">
      <c r="A19" s="21"/>
      <c r="B19" s="21"/>
      <c r="C19" s="21"/>
      <c r="D19" s="11" t="s">
        <v>71</v>
      </c>
      <c r="E19" s="21"/>
      <c r="F19" s="21"/>
    </row>
    <row r="20" spans="1:6" ht="165.75">
      <c r="A20" s="21"/>
      <c r="B20" s="21"/>
      <c r="C20" s="21"/>
      <c r="D20" s="11" t="s">
        <v>264</v>
      </c>
      <c r="E20" s="21"/>
      <c r="F20" s="21"/>
    </row>
    <row r="21" spans="1:16" ht="38.25">
      <c r="A21" s="6">
        <v>4</v>
      </c>
      <c r="B21" s="6" t="s">
        <v>111</v>
      </c>
      <c r="C21" s="6" t="s">
        <v>62</v>
      </c>
      <c r="D21" s="6" t="s">
        <v>112</v>
      </c>
      <c r="E21" s="6" t="s">
        <v>46</v>
      </c>
      <c r="F21" s="8">
        <v>13.42</v>
      </c>
      <c r="G21" s="10"/>
      <c r="H21" s="20">
        <f>ROUND((G21*F21),2)</f>
        <v>0</v>
      </c>
      <c r="O21" s="15">
        <f>rekapitulace!H8</f>
        <v>21</v>
      </c>
      <c r="P21" s="15">
        <f>O21/100*H21</f>
        <v>0</v>
      </c>
    </row>
    <row r="22" spans="1:6" ht="51">
      <c r="A22" s="21"/>
      <c r="B22" s="21"/>
      <c r="C22" s="21"/>
      <c r="D22" s="11" t="s">
        <v>265</v>
      </c>
      <c r="E22" s="21"/>
      <c r="F22" s="21"/>
    </row>
    <row r="23" spans="1:6" ht="63.75">
      <c r="A23" s="21"/>
      <c r="B23" s="21"/>
      <c r="C23" s="21"/>
      <c r="D23" s="11" t="s">
        <v>114</v>
      </c>
      <c r="E23" s="21"/>
      <c r="F23" s="21"/>
    </row>
    <row r="24" spans="1:16" ht="25.5">
      <c r="A24" s="6">
        <v>5</v>
      </c>
      <c r="B24" s="6" t="s">
        <v>266</v>
      </c>
      <c r="C24" s="6" t="s">
        <v>62</v>
      </c>
      <c r="D24" s="6" t="s">
        <v>267</v>
      </c>
      <c r="E24" s="6" t="s">
        <v>46</v>
      </c>
      <c r="F24" s="8">
        <v>2.803</v>
      </c>
      <c r="G24" s="10"/>
      <c r="H24" s="20">
        <f>ROUND((G24*F24),2)</f>
        <v>0</v>
      </c>
      <c r="O24" s="15">
        <f>rekapitulace!H8</f>
        <v>21</v>
      </c>
      <c r="P24" s="15">
        <f>O24/100*H24</f>
        <v>0</v>
      </c>
    </row>
    <row r="25" spans="1:6" ht="38.25">
      <c r="A25" s="21"/>
      <c r="B25" s="21"/>
      <c r="C25" s="21"/>
      <c r="D25" s="11" t="s">
        <v>268</v>
      </c>
      <c r="E25" s="21"/>
      <c r="F25" s="21"/>
    </row>
    <row r="26" spans="1:6" ht="63.75">
      <c r="A26" s="21"/>
      <c r="B26" s="21"/>
      <c r="C26" s="21"/>
      <c r="D26" s="11" t="s">
        <v>114</v>
      </c>
      <c r="E26" s="21"/>
      <c r="F26" s="21"/>
    </row>
    <row r="27" spans="1:16" ht="25.5">
      <c r="A27" s="6">
        <v>6</v>
      </c>
      <c r="B27" s="6" t="s">
        <v>269</v>
      </c>
      <c r="C27" s="6" t="s">
        <v>62</v>
      </c>
      <c r="D27" s="6" t="s">
        <v>270</v>
      </c>
      <c r="E27" s="6" t="s">
        <v>46</v>
      </c>
      <c r="F27" s="8">
        <v>1.823</v>
      </c>
      <c r="G27" s="10"/>
      <c r="H27" s="20">
        <f>ROUND((G27*F27),2)</f>
        <v>0</v>
      </c>
      <c r="O27" s="15">
        <f>rekapitulace!H8</f>
        <v>21</v>
      </c>
      <c r="P27" s="15">
        <f>O27/100*H27</f>
        <v>0</v>
      </c>
    </row>
    <row r="28" spans="1:6" ht="76.5">
      <c r="A28" s="21"/>
      <c r="B28" s="21"/>
      <c r="C28" s="21"/>
      <c r="D28" s="11" t="s">
        <v>271</v>
      </c>
      <c r="E28" s="21"/>
      <c r="F28" s="21"/>
    </row>
    <row r="29" spans="1:6" ht="63.75">
      <c r="A29" s="21"/>
      <c r="B29" s="21"/>
      <c r="C29" s="21"/>
      <c r="D29" s="11" t="s">
        <v>114</v>
      </c>
      <c r="E29" s="21"/>
      <c r="F29" s="21"/>
    </row>
    <row r="30" spans="1:16" ht="25.5">
      <c r="A30" s="6">
        <v>7</v>
      </c>
      <c r="B30" s="6" t="s">
        <v>115</v>
      </c>
      <c r="C30" s="6" t="s">
        <v>62</v>
      </c>
      <c r="D30" s="6" t="s">
        <v>272</v>
      </c>
      <c r="E30" s="6" t="s">
        <v>46</v>
      </c>
      <c r="F30" s="8">
        <v>25.12</v>
      </c>
      <c r="G30" s="10"/>
      <c r="H30" s="20">
        <f>ROUND((G30*F30),2)</f>
        <v>0</v>
      </c>
      <c r="O30" s="15">
        <f>rekapitulace!H8</f>
        <v>21</v>
      </c>
      <c r="P30" s="15">
        <f>O30/100*H30</f>
        <v>0</v>
      </c>
    </row>
    <row r="31" spans="1:6" ht="63.75">
      <c r="A31" s="21"/>
      <c r="B31" s="21"/>
      <c r="C31" s="21"/>
      <c r="D31" s="11" t="s">
        <v>273</v>
      </c>
      <c r="E31" s="21"/>
      <c r="F31" s="21"/>
    </row>
    <row r="32" spans="1:6" ht="318.75">
      <c r="A32" s="21"/>
      <c r="B32" s="21"/>
      <c r="C32" s="21"/>
      <c r="D32" s="11" t="s">
        <v>118</v>
      </c>
      <c r="E32" s="21"/>
      <c r="F32" s="21"/>
    </row>
    <row r="33" spans="1:16" ht="25.5">
      <c r="A33" s="6">
        <v>8</v>
      </c>
      <c r="B33" s="6" t="s">
        <v>119</v>
      </c>
      <c r="C33" s="6" t="s">
        <v>62</v>
      </c>
      <c r="D33" s="6" t="s">
        <v>120</v>
      </c>
      <c r="E33" s="6" t="s">
        <v>46</v>
      </c>
      <c r="F33" s="8">
        <v>6.713</v>
      </c>
      <c r="G33" s="10"/>
      <c r="H33" s="20">
        <f>ROUND((G33*F33),2)</f>
        <v>0</v>
      </c>
      <c r="O33" s="15">
        <f>rekapitulace!H8</f>
        <v>21</v>
      </c>
      <c r="P33" s="15">
        <f>O33/100*H33</f>
        <v>0</v>
      </c>
    </row>
    <row r="34" spans="1:6" ht="38.25">
      <c r="A34" s="21"/>
      <c r="B34" s="21"/>
      <c r="C34" s="21"/>
      <c r="D34" s="11" t="s">
        <v>274</v>
      </c>
      <c r="E34" s="21"/>
      <c r="F34" s="21"/>
    </row>
    <row r="35" spans="1:6" ht="318.75">
      <c r="A35" s="21"/>
      <c r="B35" s="21"/>
      <c r="C35" s="21"/>
      <c r="D35" s="11" t="s">
        <v>118</v>
      </c>
      <c r="E35" s="21"/>
      <c r="F35" s="21"/>
    </row>
    <row r="36" spans="1:16" ht="12.75">
      <c r="A36" s="6">
        <v>9</v>
      </c>
      <c r="B36" s="6" t="s">
        <v>122</v>
      </c>
      <c r="C36" s="6" t="s">
        <v>62</v>
      </c>
      <c r="D36" s="6" t="s">
        <v>123</v>
      </c>
      <c r="E36" s="6" t="s">
        <v>46</v>
      </c>
      <c r="F36" s="8">
        <v>4.695</v>
      </c>
      <c r="G36" s="10"/>
      <c r="H36" s="20">
        <f>ROUND((G36*F36),2)</f>
        <v>0</v>
      </c>
      <c r="O36" s="15">
        <f>rekapitulace!H8</f>
        <v>21</v>
      </c>
      <c r="P36" s="15">
        <f>O36/100*H36</f>
        <v>0</v>
      </c>
    </row>
    <row r="37" spans="1:6" ht="38.25">
      <c r="A37" s="21"/>
      <c r="B37" s="21"/>
      <c r="C37" s="21"/>
      <c r="D37" s="11" t="s">
        <v>275</v>
      </c>
      <c r="E37" s="21"/>
      <c r="F37" s="21"/>
    </row>
    <row r="38" spans="1:6" ht="267.75">
      <c r="A38" s="21"/>
      <c r="B38" s="21"/>
      <c r="C38" s="21"/>
      <c r="D38" s="11" t="s">
        <v>125</v>
      </c>
      <c r="E38" s="21"/>
      <c r="F38" s="21"/>
    </row>
    <row r="39" spans="1:16" ht="38.25">
      <c r="A39" s="6">
        <v>10</v>
      </c>
      <c r="B39" s="6" t="s">
        <v>126</v>
      </c>
      <c r="C39" s="6" t="s">
        <v>127</v>
      </c>
      <c r="D39" s="6" t="s">
        <v>276</v>
      </c>
      <c r="E39" s="6" t="s">
        <v>46</v>
      </c>
      <c r="F39" s="8">
        <v>27.015</v>
      </c>
      <c r="G39" s="10"/>
      <c r="H39" s="20">
        <f>ROUND((G39*F39),2)</f>
        <v>0</v>
      </c>
      <c r="O39" s="15">
        <f>rekapitulace!H8</f>
        <v>21</v>
      </c>
      <c r="P39" s="15">
        <f>O39/100*H39</f>
        <v>0</v>
      </c>
    </row>
    <row r="40" spans="1:6" ht="25.5">
      <c r="A40" s="21"/>
      <c r="B40" s="21"/>
      <c r="C40" s="21"/>
      <c r="D40" s="11" t="s">
        <v>277</v>
      </c>
      <c r="E40" s="21"/>
      <c r="F40" s="21"/>
    </row>
    <row r="41" spans="1:6" ht="280.5">
      <c r="A41" s="21"/>
      <c r="B41" s="21"/>
      <c r="C41" s="21"/>
      <c r="D41" s="11" t="s">
        <v>130</v>
      </c>
      <c r="E41" s="21"/>
      <c r="F41" s="21"/>
    </row>
    <row r="42" spans="1:16" ht="12.75">
      <c r="A42" s="6">
        <v>11</v>
      </c>
      <c r="B42" s="6" t="s">
        <v>131</v>
      </c>
      <c r="C42" s="6" t="s">
        <v>62</v>
      </c>
      <c r="D42" s="6" t="s">
        <v>132</v>
      </c>
      <c r="E42" s="6" t="s">
        <v>46</v>
      </c>
      <c r="F42" s="8">
        <v>141.679</v>
      </c>
      <c r="G42" s="10"/>
      <c r="H42" s="20">
        <f>ROUND((G42*F42),2)</f>
        <v>0</v>
      </c>
      <c r="O42" s="15">
        <f>rekapitulace!H8</f>
        <v>21</v>
      </c>
      <c r="P42" s="15">
        <f>O42/100*H42</f>
        <v>0</v>
      </c>
    </row>
    <row r="43" spans="1:6" ht="12.75">
      <c r="A43" s="21"/>
      <c r="B43" s="21"/>
      <c r="C43" s="21"/>
      <c r="D43" s="11" t="s">
        <v>278</v>
      </c>
      <c r="E43" s="21"/>
      <c r="F43" s="21"/>
    </row>
    <row r="44" spans="1:6" ht="12.75">
      <c r="A44" s="21"/>
      <c r="B44" s="21"/>
      <c r="C44" s="21"/>
      <c r="D44" s="11" t="s">
        <v>134</v>
      </c>
      <c r="E44" s="21"/>
      <c r="F44" s="21"/>
    </row>
    <row r="45" spans="1:16" ht="12.75">
      <c r="A45" s="6">
        <v>12</v>
      </c>
      <c r="B45" s="6" t="s">
        <v>135</v>
      </c>
      <c r="C45" s="6" t="s">
        <v>62</v>
      </c>
      <c r="D45" s="6" t="s">
        <v>136</v>
      </c>
      <c r="E45" s="6" t="s">
        <v>108</v>
      </c>
      <c r="F45" s="8">
        <v>141.679</v>
      </c>
      <c r="G45" s="10"/>
      <c r="H45" s="20">
        <f>ROUND((G45*F45),2)</f>
        <v>0</v>
      </c>
      <c r="O45" s="15">
        <f>rekapitulace!H8</f>
        <v>21</v>
      </c>
      <c r="P45" s="15">
        <f>O45/100*H45</f>
        <v>0</v>
      </c>
    </row>
    <row r="46" spans="1:6" ht="25.5">
      <c r="A46" s="21"/>
      <c r="B46" s="21"/>
      <c r="C46" s="21"/>
      <c r="D46" s="11" t="s">
        <v>279</v>
      </c>
      <c r="E46" s="21"/>
      <c r="F46" s="21"/>
    </row>
    <row r="47" spans="1:6" ht="38.25">
      <c r="A47" s="21"/>
      <c r="B47" s="21"/>
      <c r="C47" s="21"/>
      <c r="D47" s="11" t="s">
        <v>137</v>
      </c>
      <c r="E47" s="21"/>
      <c r="F47" s="21"/>
    </row>
    <row r="48" spans="1:16" ht="25.5">
      <c r="A48" s="6">
        <v>13</v>
      </c>
      <c r="B48" s="6" t="s">
        <v>138</v>
      </c>
      <c r="C48" s="6" t="s">
        <v>62</v>
      </c>
      <c r="D48" s="6" t="s">
        <v>139</v>
      </c>
      <c r="E48" s="6" t="s">
        <v>108</v>
      </c>
      <c r="F48" s="8">
        <v>141.679</v>
      </c>
      <c r="G48" s="10"/>
      <c r="H48" s="20">
        <f>ROUND((G48*F48),2)</f>
        <v>0</v>
      </c>
      <c r="O48" s="15">
        <f>rekapitulace!H8</f>
        <v>21</v>
      </c>
      <c r="P48" s="15">
        <f>O48/100*H48</f>
        <v>0</v>
      </c>
    </row>
    <row r="49" spans="1:6" ht="25.5">
      <c r="A49" s="21"/>
      <c r="B49" s="21"/>
      <c r="C49" s="21"/>
      <c r="D49" s="11" t="s">
        <v>279</v>
      </c>
      <c r="E49" s="21"/>
      <c r="F49" s="21"/>
    </row>
    <row r="50" spans="1:6" ht="25.5">
      <c r="A50" s="21"/>
      <c r="B50" s="21"/>
      <c r="C50" s="21"/>
      <c r="D50" s="11" t="s">
        <v>140</v>
      </c>
      <c r="E50" s="21"/>
      <c r="F50" s="21"/>
    </row>
    <row r="51" spans="1:16" ht="12.75" customHeight="1">
      <c r="A51" s="12"/>
      <c r="B51" s="12"/>
      <c r="C51" s="12" t="s">
        <v>24</v>
      </c>
      <c r="D51" s="12" t="s">
        <v>105</v>
      </c>
      <c r="E51" s="12"/>
      <c r="F51" s="12"/>
      <c r="G51" s="25"/>
      <c r="H51" s="25">
        <f>SUM(H12:H50)</f>
        <v>0</v>
      </c>
      <c r="P51" s="15">
        <f>ROUND(SUM(P12:P50),2)</f>
        <v>0</v>
      </c>
    </row>
    <row r="52" spans="1:6" ht="12.75" customHeight="1">
      <c r="A52" s="21"/>
      <c r="B52" s="21"/>
      <c r="C52" s="21"/>
      <c r="D52" s="21"/>
      <c r="E52" s="21"/>
      <c r="F52" s="21"/>
    </row>
    <row r="53" spans="1:8" ht="12.75" customHeight="1">
      <c r="A53" s="7"/>
      <c r="B53" s="7"/>
      <c r="C53" s="7" t="s">
        <v>34</v>
      </c>
      <c r="D53" s="7" t="s">
        <v>141</v>
      </c>
      <c r="E53" s="7"/>
      <c r="F53" s="9"/>
      <c r="G53" s="23"/>
      <c r="H53" s="24"/>
    </row>
    <row r="54" spans="1:16" ht="25.5">
      <c r="A54" s="6">
        <v>14</v>
      </c>
      <c r="B54" s="6" t="s">
        <v>142</v>
      </c>
      <c r="C54" s="6" t="s">
        <v>62</v>
      </c>
      <c r="D54" s="6" t="s">
        <v>280</v>
      </c>
      <c r="E54" s="6" t="s">
        <v>144</v>
      </c>
      <c r="F54" s="8">
        <v>27.5</v>
      </c>
      <c r="G54" s="10"/>
      <c r="H54" s="20">
        <f>ROUND((G54*F54),2)</f>
        <v>0</v>
      </c>
      <c r="O54" s="15">
        <f>rekapitulace!H8</f>
        <v>21</v>
      </c>
      <c r="P54" s="15">
        <f>O54/100*H54</f>
        <v>0</v>
      </c>
    </row>
    <row r="55" spans="1:6" ht="12.75">
      <c r="A55" s="21"/>
      <c r="B55" s="21"/>
      <c r="C55" s="21"/>
      <c r="D55" s="11" t="s">
        <v>281</v>
      </c>
      <c r="E55" s="21"/>
      <c r="F55" s="21"/>
    </row>
    <row r="56" spans="1:6" ht="165.75">
      <c r="A56" s="21"/>
      <c r="B56" s="21"/>
      <c r="C56" s="21"/>
      <c r="D56" s="11" t="s">
        <v>146</v>
      </c>
      <c r="E56" s="21"/>
      <c r="F56" s="21"/>
    </row>
    <row r="57" spans="1:16" ht="25.5">
      <c r="A57" s="6">
        <v>15</v>
      </c>
      <c r="B57" s="6" t="s">
        <v>282</v>
      </c>
      <c r="C57" s="6" t="s">
        <v>62</v>
      </c>
      <c r="D57" s="6" t="s">
        <v>283</v>
      </c>
      <c r="E57" s="6" t="s">
        <v>144</v>
      </c>
      <c r="F57" s="8">
        <v>9.3</v>
      </c>
      <c r="G57" s="10"/>
      <c r="H57" s="20">
        <f>ROUND((G57*F57),2)</f>
        <v>0</v>
      </c>
      <c r="O57" s="15">
        <f>rekapitulace!H8</f>
        <v>21</v>
      </c>
      <c r="P57" s="15">
        <f>O57/100*H57</f>
        <v>0</v>
      </c>
    </row>
    <row r="58" spans="1:6" ht="12.75">
      <c r="A58" s="21"/>
      <c r="B58" s="21"/>
      <c r="C58" s="21"/>
      <c r="D58" s="11" t="s">
        <v>284</v>
      </c>
      <c r="E58" s="21"/>
      <c r="F58" s="21"/>
    </row>
    <row r="59" spans="1:6" ht="165.75">
      <c r="A59" s="21"/>
      <c r="B59" s="21"/>
      <c r="C59" s="21"/>
      <c r="D59" s="11" t="s">
        <v>146</v>
      </c>
      <c r="E59" s="21"/>
      <c r="F59" s="21"/>
    </row>
    <row r="60" spans="1:16" ht="12.75">
      <c r="A60" s="6">
        <v>16</v>
      </c>
      <c r="B60" s="6" t="s">
        <v>147</v>
      </c>
      <c r="C60" s="6" t="s">
        <v>62</v>
      </c>
      <c r="D60" s="6" t="s">
        <v>285</v>
      </c>
      <c r="E60" s="6" t="s">
        <v>144</v>
      </c>
      <c r="F60" s="8">
        <v>12</v>
      </c>
      <c r="G60" s="10"/>
      <c r="H60" s="20">
        <f>ROUND((G60*F60),2)</f>
        <v>0</v>
      </c>
      <c r="O60" s="15">
        <f>rekapitulace!H8</f>
        <v>21</v>
      </c>
      <c r="P60" s="15">
        <f>O60/100*H60</f>
        <v>0</v>
      </c>
    </row>
    <row r="61" spans="1:6" ht="12.75">
      <c r="A61" s="21"/>
      <c r="B61" s="21"/>
      <c r="C61" s="21"/>
      <c r="D61" s="11" t="s">
        <v>286</v>
      </c>
      <c r="E61" s="21"/>
      <c r="F61" s="21"/>
    </row>
    <row r="62" spans="1:6" ht="63.75">
      <c r="A62" s="21"/>
      <c r="B62" s="21"/>
      <c r="C62" s="21"/>
      <c r="D62" s="11" t="s">
        <v>150</v>
      </c>
      <c r="E62" s="21"/>
      <c r="F62" s="21"/>
    </row>
    <row r="63" spans="1:16" ht="25.5">
      <c r="A63" s="6">
        <v>17</v>
      </c>
      <c r="B63" s="6" t="s">
        <v>151</v>
      </c>
      <c r="C63" s="6" t="s">
        <v>62</v>
      </c>
      <c r="D63" s="6" t="s">
        <v>152</v>
      </c>
      <c r="E63" s="6" t="s">
        <v>108</v>
      </c>
      <c r="F63" s="8">
        <v>51.778</v>
      </c>
      <c r="G63" s="10"/>
      <c r="H63" s="20">
        <f>ROUND((G63*F63),2)</f>
        <v>0</v>
      </c>
      <c r="O63" s="15">
        <f>rekapitulace!H8</f>
        <v>21</v>
      </c>
      <c r="P63" s="15">
        <f>O63/100*H63</f>
        <v>0</v>
      </c>
    </row>
    <row r="64" spans="1:6" ht="25.5">
      <c r="A64" s="21"/>
      <c r="B64" s="21"/>
      <c r="C64" s="21"/>
      <c r="D64" s="11" t="s">
        <v>287</v>
      </c>
      <c r="E64" s="21"/>
      <c r="F64" s="21"/>
    </row>
    <row r="65" spans="1:6" ht="102">
      <c r="A65" s="21"/>
      <c r="B65" s="21"/>
      <c r="C65" s="21"/>
      <c r="D65" s="11" t="s">
        <v>154</v>
      </c>
      <c r="E65" s="21"/>
      <c r="F65" s="21"/>
    </row>
    <row r="66" spans="1:16" ht="12.75" customHeight="1">
      <c r="A66" s="12"/>
      <c r="B66" s="12"/>
      <c r="C66" s="12" t="s">
        <v>34</v>
      </c>
      <c r="D66" s="12" t="s">
        <v>141</v>
      </c>
      <c r="E66" s="12"/>
      <c r="F66" s="12"/>
      <c r="G66" s="25"/>
      <c r="H66" s="25">
        <f>SUM(H54:H65)</f>
        <v>0</v>
      </c>
      <c r="P66" s="15">
        <f>ROUND(SUM(P54:P65),2)</f>
        <v>0</v>
      </c>
    </row>
    <row r="67" spans="1:6" ht="12.75" customHeight="1">
      <c r="A67" s="21"/>
      <c r="B67" s="21"/>
      <c r="C67" s="21"/>
      <c r="D67" s="21"/>
      <c r="E67" s="21"/>
      <c r="F67" s="21"/>
    </row>
    <row r="68" spans="1:8" ht="12.75" customHeight="1">
      <c r="A68" s="7"/>
      <c r="B68" s="7"/>
      <c r="C68" s="7" t="s">
        <v>35</v>
      </c>
      <c r="D68" s="7" t="s">
        <v>155</v>
      </c>
      <c r="E68" s="7"/>
      <c r="F68" s="9"/>
      <c r="G68" s="23"/>
      <c r="H68" s="24"/>
    </row>
    <row r="69" spans="1:16" ht="51">
      <c r="A69" s="6">
        <v>18</v>
      </c>
      <c r="B69" s="6" t="s">
        <v>288</v>
      </c>
      <c r="C69" s="6" t="s">
        <v>62</v>
      </c>
      <c r="D69" s="6" t="s">
        <v>289</v>
      </c>
      <c r="E69" s="6" t="s">
        <v>46</v>
      </c>
      <c r="F69" s="8">
        <v>2.621</v>
      </c>
      <c r="G69" s="10"/>
      <c r="H69" s="20">
        <f>ROUND((G69*F69),2)</f>
        <v>0</v>
      </c>
      <c r="O69" s="15">
        <f>rekapitulace!H8</f>
        <v>21</v>
      </c>
      <c r="P69" s="15">
        <f>O69/100*H69</f>
        <v>0</v>
      </c>
    </row>
    <row r="70" spans="1:6" ht="12.75">
      <c r="A70" s="21"/>
      <c r="B70" s="21"/>
      <c r="C70" s="21"/>
      <c r="D70" s="11" t="s">
        <v>290</v>
      </c>
      <c r="E70" s="21"/>
      <c r="F70" s="21"/>
    </row>
    <row r="71" spans="1:6" ht="191.25">
      <c r="A71" s="21"/>
      <c r="B71" s="21"/>
      <c r="C71" s="21"/>
      <c r="D71" s="11" t="s">
        <v>291</v>
      </c>
      <c r="E71" s="21"/>
      <c r="F71" s="21"/>
    </row>
    <row r="72" spans="1:16" ht="51">
      <c r="A72" s="6">
        <v>19</v>
      </c>
      <c r="B72" s="6" t="s">
        <v>160</v>
      </c>
      <c r="C72" s="6" t="s">
        <v>127</v>
      </c>
      <c r="D72" s="6" t="s">
        <v>161</v>
      </c>
      <c r="E72" s="6" t="s">
        <v>46</v>
      </c>
      <c r="F72" s="8">
        <v>5</v>
      </c>
      <c r="G72" s="10"/>
      <c r="H72" s="20">
        <f>ROUND((G72*F72),2)</f>
        <v>0</v>
      </c>
      <c r="O72" s="15">
        <f>rekapitulace!H8</f>
        <v>21</v>
      </c>
      <c r="P72" s="15">
        <f>O72/100*H72</f>
        <v>0</v>
      </c>
    </row>
    <row r="73" spans="1:6" ht="63.75">
      <c r="A73" s="21"/>
      <c r="B73" s="21"/>
      <c r="C73" s="21"/>
      <c r="D73" s="11" t="s">
        <v>292</v>
      </c>
      <c r="E73" s="21"/>
      <c r="F73" s="21"/>
    </row>
    <row r="74" spans="1:6" ht="51">
      <c r="A74" s="21"/>
      <c r="B74" s="21"/>
      <c r="C74" s="21"/>
      <c r="D74" s="11" t="s">
        <v>163</v>
      </c>
      <c r="E74" s="21"/>
      <c r="F74" s="21"/>
    </row>
    <row r="75" spans="1:16" ht="12.75" customHeight="1">
      <c r="A75" s="12"/>
      <c r="B75" s="12"/>
      <c r="C75" s="12" t="s">
        <v>35</v>
      </c>
      <c r="D75" s="12" t="s">
        <v>155</v>
      </c>
      <c r="E75" s="12"/>
      <c r="F75" s="12"/>
      <c r="G75" s="25"/>
      <c r="H75" s="25">
        <f>SUM(H69:H74)</f>
        <v>0</v>
      </c>
      <c r="P75" s="15">
        <f>ROUND(SUM(P69:P74),2)</f>
        <v>0</v>
      </c>
    </row>
    <row r="76" spans="1:6" ht="12.75" customHeight="1">
      <c r="A76" s="21"/>
      <c r="B76" s="21"/>
      <c r="C76" s="21"/>
      <c r="D76" s="21"/>
      <c r="E76" s="21"/>
      <c r="F76" s="21"/>
    </row>
    <row r="77" spans="1:8" ht="12.75" customHeight="1">
      <c r="A77" s="7"/>
      <c r="B77" s="7"/>
      <c r="C77" s="7" t="s">
        <v>36</v>
      </c>
      <c r="D77" s="7" t="s">
        <v>164</v>
      </c>
      <c r="E77" s="7"/>
      <c r="F77" s="9"/>
      <c r="G77" s="23"/>
      <c r="H77" s="24"/>
    </row>
    <row r="78" spans="1:16" ht="38.25">
      <c r="A78" s="6">
        <v>20</v>
      </c>
      <c r="B78" s="6" t="s">
        <v>172</v>
      </c>
      <c r="C78" s="6" t="s">
        <v>62</v>
      </c>
      <c r="D78" s="6" t="s">
        <v>173</v>
      </c>
      <c r="E78" s="6" t="s">
        <v>46</v>
      </c>
      <c r="F78" s="8">
        <v>15.759</v>
      </c>
      <c r="G78" s="10"/>
      <c r="H78" s="20">
        <f>ROUND((G78*F78),2)</f>
        <v>0</v>
      </c>
      <c r="O78" s="15">
        <f>rekapitulace!H8</f>
        <v>21</v>
      </c>
      <c r="P78" s="15">
        <f>O78/100*H78</f>
        <v>0</v>
      </c>
    </row>
    <row r="79" spans="1:6" ht="25.5">
      <c r="A79" s="21"/>
      <c r="B79" s="21"/>
      <c r="C79" s="21"/>
      <c r="D79" s="11" t="s">
        <v>293</v>
      </c>
      <c r="E79" s="21"/>
      <c r="F79" s="21"/>
    </row>
    <row r="80" spans="1:6" ht="102">
      <c r="A80" s="21"/>
      <c r="B80" s="21"/>
      <c r="C80" s="21"/>
      <c r="D80" s="11" t="s">
        <v>294</v>
      </c>
      <c r="E80" s="21"/>
      <c r="F80" s="21"/>
    </row>
    <row r="81" spans="1:16" ht="12.75" customHeight="1">
      <c r="A81" s="12"/>
      <c r="B81" s="12"/>
      <c r="C81" s="12" t="s">
        <v>36</v>
      </c>
      <c r="D81" s="12" t="s">
        <v>164</v>
      </c>
      <c r="E81" s="12"/>
      <c r="F81" s="12"/>
      <c r="G81" s="25"/>
      <c r="H81" s="25">
        <f>SUM(H78:H80)</f>
        <v>0</v>
      </c>
      <c r="P81" s="15">
        <f>ROUND(SUM(P78:P80),2)</f>
        <v>0</v>
      </c>
    </row>
    <row r="82" spans="1:6" ht="12.75" customHeight="1">
      <c r="A82" s="21"/>
      <c r="B82" s="21"/>
      <c r="C82" s="21"/>
      <c r="D82" s="21"/>
      <c r="E82" s="21"/>
      <c r="F82" s="21"/>
    </row>
    <row r="83" spans="1:8" ht="12.75" customHeight="1">
      <c r="A83" s="7"/>
      <c r="B83" s="7"/>
      <c r="C83" s="7" t="s">
        <v>37</v>
      </c>
      <c r="D83" s="7" t="s">
        <v>295</v>
      </c>
      <c r="E83" s="7"/>
      <c r="F83" s="9"/>
      <c r="G83" s="23"/>
      <c r="H83" s="24"/>
    </row>
    <row r="84" spans="1:16" ht="25.5">
      <c r="A84" s="6">
        <v>21</v>
      </c>
      <c r="B84" s="6" t="s">
        <v>296</v>
      </c>
      <c r="C84" s="6" t="s">
        <v>62</v>
      </c>
      <c r="D84" s="6" t="s">
        <v>297</v>
      </c>
      <c r="E84" s="6" t="s">
        <v>46</v>
      </c>
      <c r="F84" s="8">
        <v>0.958</v>
      </c>
      <c r="G84" s="10"/>
      <c r="H84" s="20">
        <f>ROUND((G84*F84),2)</f>
        <v>0</v>
      </c>
      <c r="O84" s="15">
        <f>rekapitulace!H8</f>
        <v>21</v>
      </c>
      <c r="P84" s="15">
        <f>O84/100*H84</f>
        <v>0</v>
      </c>
    </row>
    <row r="85" spans="1:6" ht="12.75">
      <c r="A85" s="21"/>
      <c r="B85" s="21"/>
      <c r="C85" s="21"/>
      <c r="D85" s="11" t="s">
        <v>298</v>
      </c>
      <c r="E85" s="21"/>
      <c r="F85" s="21"/>
    </row>
    <row r="86" spans="1:6" ht="51">
      <c r="A86" s="21"/>
      <c r="B86" s="21"/>
      <c r="C86" s="21"/>
      <c r="D86" s="11" t="s">
        <v>299</v>
      </c>
      <c r="E86" s="21"/>
      <c r="F86" s="21"/>
    </row>
    <row r="87" spans="1:16" ht="38.25">
      <c r="A87" s="6">
        <v>22</v>
      </c>
      <c r="B87" s="6" t="s">
        <v>300</v>
      </c>
      <c r="C87" s="6" t="s">
        <v>62</v>
      </c>
      <c r="D87" s="6" t="s">
        <v>301</v>
      </c>
      <c r="E87" s="6" t="s">
        <v>46</v>
      </c>
      <c r="F87" s="8">
        <v>1.066</v>
      </c>
      <c r="G87" s="10"/>
      <c r="H87" s="20">
        <f>ROUND((G87*F87),2)</f>
        <v>0</v>
      </c>
      <c r="O87" s="15">
        <f>rekapitulace!H8</f>
        <v>21</v>
      </c>
      <c r="P87" s="15">
        <f>O87/100*H87</f>
        <v>0</v>
      </c>
    </row>
    <row r="88" spans="1:6" ht="12.75">
      <c r="A88" s="21"/>
      <c r="B88" s="21"/>
      <c r="C88" s="21"/>
      <c r="D88" s="11" t="s">
        <v>302</v>
      </c>
      <c r="E88" s="21"/>
      <c r="F88" s="21"/>
    </row>
    <row r="89" spans="1:6" ht="102">
      <c r="A89" s="21"/>
      <c r="B89" s="21"/>
      <c r="C89" s="21"/>
      <c r="D89" s="11" t="s">
        <v>303</v>
      </c>
      <c r="E89" s="21"/>
      <c r="F89" s="21"/>
    </row>
    <row r="90" spans="1:16" ht="12.75">
      <c r="A90" s="6">
        <v>23</v>
      </c>
      <c r="B90" s="6" t="s">
        <v>304</v>
      </c>
      <c r="C90" s="6" t="s">
        <v>62</v>
      </c>
      <c r="D90" s="6" t="s">
        <v>305</v>
      </c>
      <c r="E90" s="6" t="s">
        <v>108</v>
      </c>
      <c r="F90" s="8">
        <v>17.759</v>
      </c>
      <c r="G90" s="10"/>
      <c r="H90" s="20">
        <f>ROUND((G90*F90),2)</f>
        <v>0</v>
      </c>
      <c r="O90" s="15">
        <f>rekapitulace!H8</f>
        <v>21</v>
      </c>
      <c r="P90" s="15">
        <f>O90/100*H90</f>
        <v>0</v>
      </c>
    </row>
    <row r="91" spans="1:6" ht="12.75">
      <c r="A91" s="21"/>
      <c r="B91" s="21"/>
      <c r="C91" s="21"/>
      <c r="D91" s="11" t="s">
        <v>306</v>
      </c>
      <c r="E91" s="21"/>
      <c r="F91" s="21"/>
    </row>
    <row r="92" spans="1:6" ht="51">
      <c r="A92" s="21"/>
      <c r="B92" s="21"/>
      <c r="C92" s="21"/>
      <c r="D92" s="11" t="s">
        <v>307</v>
      </c>
      <c r="E92" s="21"/>
      <c r="F92" s="21"/>
    </row>
    <row r="93" spans="1:16" ht="25.5">
      <c r="A93" s="6">
        <v>24</v>
      </c>
      <c r="B93" s="6" t="s">
        <v>308</v>
      </c>
      <c r="C93" s="6" t="s">
        <v>62</v>
      </c>
      <c r="D93" s="6" t="s">
        <v>309</v>
      </c>
      <c r="E93" s="6" t="s">
        <v>46</v>
      </c>
      <c r="F93" s="8">
        <v>0.71</v>
      </c>
      <c r="G93" s="10"/>
      <c r="H93" s="20">
        <f>ROUND((G93*F93),2)</f>
        <v>0</v>
      </c>
      <c r="O93" s="15">
        <f>rekapitulace!H8</f>
        <v>21</v>
      </c>
      <c r="P93" s="15">
        <f>O93/100*H93</f>
        <v>0</v>
      </c>
    </row>
    <row r="94" spans="1:6" ht="12.75">
      <c r="A94" s="21"/>
      <c r="B94" s="21"/>
      <c r="C94" s="21"/>
      <c r="D94" s="11" t="s">
        <v>310</v>
      </c>
      <c r="E94" s="21"/>
      <c r="F94" s="21"/>
    </row>
    <row r="95" spans="1:6" ht="140.25">
      <c r="A95" s="21"/>
      <c r="B95" s="21"/>
      <c r="C95" s="21"/>
      <c r="D95" s="11" t="s">
        <v>311</v>
      </c>
      <c r="E95" s="21"/>
      <c r="F95" s="21"/>
    </row>
    <row r="96" spans="1:16" ht="12.75">
      <c r="A96" s="6">
        <v>25</v>
      </c>
      <c r="B96" s="6" t="s">
        <v>312</v>
      </c>
      <c r="C96" s="6" t="s">
        <v>62</v>
      </c>
      <c r="D96" s="6" t="s">
        <v>313</v>
      </c>
      <c r="E96" s="6" t="s">
        <v>144</v>
      </c>
      <c r="F96" s="8">
        <v>3.2</v>
      </c>
      <c r="G96" s="10"/>
      <c r="H96" s="20">
        <f>ROUND((G96*F96),2)</f>
        <v>0</v>
      </c>
      <c r="O96" s="15">
        <f>rekapitulace!H8</f>
        <v>21</v>
      </c>
      <c r="P96" s="15">
        <f>O96/100*H96</f>
        <v>0</v>
      </c>
    </row>
    <row r="97" spans="1:6" ht="12.75">
      <c r="A97" s="21"/>
      <c r="B97" s="21"/>
      <c r="C97" s="21"/>
      <c r="D97" s="11" t="s">
        <v>314</v>
      </c>
      <c r="E97" s="21"/>
      <c r="F97" s="21"/>
    </row>
    <row r="98" spans="1:6" ht="38.25">
      <c r="A98" s="21"/>
      <c r="B98" s="21"/>
      <c r="C98" s="21"/>
      <c r="D98" s="11" t="s">
        <v>315</v>
      </c>
      <c r="E98" s="21"/>
      <c r="F98" s="21"/>
    </row>
    <row r="99" spans="1:16" ht="12.75" customHeight="1">
      <c r="A99" s="12"/>
      <c r="B99" s="12"/>
      <c r="C99" s="12" t="s">
        <v>37</v>
      </c>
      <c r="D99" s="12" t="s">
        <v>295</v>
      </c>
      <c r="E99" s="12"/>
      <c r="F99" s="12"/>
      <c r="G99" s="25"/>
      <c r="H99" s="25">
        <f>SUM(H84:H98)</f>
        <v>0</v>
      </c>
      <c r="P99" s="15">
        <f>ROUND(SUM(P84:P98),2)</f>
        <v>0</v>
      </c>
    </row>
    <row r="100" spans="1:6" ht="12.75" customHeight="1">
      <c r="A100" s="21"/>
      <c r="B100" s="21"/>
      <c r="C100" s="21"/>
      <c r="D100" s="21"/>
      <c r="E100" s="21"/>
      <c r="F100" s="21"/>
    </row>
    <row r="101" spans="1:8" ht="12.75" customHeight="1">
      <c r="A101" s="7"/>
      <c r="B101" s="7"/>
      <c r="C101" s="7" t="s">
        <v>38</v>
      </c>
      <c r="D101" s="7" t="s">
        <v>176</v>
      </c>
      <c r="E101" s="7"/>
      <c r="F101" s="9"/>
      <c r="G101" s="23"/>
      <c r="H101" s="24"/>
    </row>
    <row r="102" spans="1:16" ht="51">
      <c r="A102" s="6">
        <v>26</v>
      </c>
      <c r="B102" s="6" t="s">
        <v>191</v>
      </c>
      <c r="C102" s="6" t="s">
        <v>62</v>
      </c>
      <c r="D102" s="6" t="s">
        <v>192</v>
      </c>
      <c r="E102" s="6" t="s">
        <v>108</v>
      </c>
      <c r="F102" s="8">
        <v>211.657</v>
      </c>
      <c r="G102" s="10"/>
      <c r="H102" s="20">
        <f>ROUND((G102*F102),2)</f>
        <v>0</v>
      </c>
      <c r="O102" s="15">
        <f>rekapitulace!H8</f>
        <v>21</v>
      </c>
      <c r="P102" s="15">
        <f>O102/100*H102</f>
        <v>0</v>
      </c>
    </row>
    <row r="103" spans="1:6" ht="165.75">
      <c r="A103" s="21"/>
      <c r="B103" s="21"/>
      <c r="C103" s="21"/>
      <c r="D103" s="11" t="s">
        <v>316</v>
      </c>
      <c r="E103" s="21"/>
      <c r="F103" s="21"/>
    </row>
    <row r="104" spans="1:6" ht="76.5">
      <c r="A104" s="21"/>
      <c r="B104" s="21"/>
      <c r="C104" s="21"/>
      <c r="D104" s="11" t="s">
        <v>194</v>
      </c>
      <c r="E104" s="21"/>
      <c r="F104" s="21"/>
    </row>
    <row r="105" spans="1:16" ht="12.75" customHeight="1">
      <c r="A105" s="12"/>
      <c r="B105" s="12"/>
      <c r="C105" s="12" t="s">
        <v>38</v>
      </c>
      <c r="D105" s="12" t="s">
        <v>176</v>
      </c>
      <c r="E105" s="12"/>
      <c r="F105" s="12"/>
      <c r="G105" s="25"/>
      <c r="H105" s="25">
        <f>SUM(H102:H104)</f>
        <v>0</v>
      </c>
      <c r="P105" s="15">
        <f>ROUND(SUM(P102:P104),2)</f>
        <v>0</v>
      </c>
    </row>
    <row r="106" spans="1:6" ht="12.75" customHeight="1">
      <c r="A106" s="21"/>
      <c r="B106" s="21"/>
      <c r="C106" s="21"/>
      <c r="D106" s="21"/>
      <c r="E106" s="21"/>
      <c r="F106" s="21"/>
    </row>
    <row r="107" spans="1:8" ht="12.75" customHeight="1">
      <c r="A107" s="7"/>
      <c r="B107" s="7"/>
      <c r="C107" s="7" t="s">
        <v>39</v>
      </c>
      <c r="D107" s="7" t="s">
        <v>195</v>
      </c>
      <c r="E107" s="7"/>
      <c r="F107" s="9"/>
      <c r="G107" s="23"/>
      <c r="H107" s="24"/>
    </row>
    <row r="108" spans="1:16" ht="38.25">
      <c r="A108" s="6">
        <v>27</v>
      </c>
      <c r="B108" s="6" t="s">
        <v>196</v>
      </c>
      <c r="C108" s="6" t="s">
        <v>127</v>
      </c>
      <c r="D108" s="6" t="s">
        <v>197</v>
      </c>
      <c r="E108" s="6" t="s">
        <v>108</v>
      </c>
      <c r="F108" s="8">
        <v>11.027</v>
      </c>
      <c r="G108" s="10"/>
      <c r="H108" s="20">
        <f>ROUND((G108*F108),2)</f>
        <v>0</v>
      </c>
      <c r="O108" s="15">
        <f>rekapitulace!H8</f>
        <v>21</v>
      </c>
      <c r="P108" s="15">
        <f>O108/100*H108</f>
        <v>0</v>
      </c>
    </row>
    <row r="109" spans="1:6" ht="51">
      <c r="A109" s="21"/>
      <c r="B109" s="21"/>
      <c r="C109" s="21"/>
      <c r="D109" s="11" t="s">
        <v>317</v>
      </c>
      <c r="E109" s="21"/>
      <c r="F109" s="21"/>
    </row>
    <row r="110" spans="1:6" ht="51">
      <c r="A110" s="21"/>
      <c r="B110" s="21"/>
      <c r="C110" s="21"/>
      <c r="D110" s="11" t="s">
        <v>199</v>
      </c>
      <c r="E110" s="21"/>
      <c r="F110" s="21"/>
    </row>
    <row r="111" spans="1:16" ht="12.75" customHeight="1">
      <c r="A111" s="12"/>
      <c r="B111" s="12"/>
      <c r="C111" s="12" t="s">
        <v>39</v>
      </c>
      <c r="D111" s="12" t="s">
        <v>195</v>
      </c>
      <c r="E111" s="12"/>
      <c r="F111" s="12"/>
      <c r="G111" s="25"/>
      <c r="H111" s="25">
        <f>SUM(H108:H110)</f>
        <v>0</v>
      </c>
      <c r="P111" s="15">
        <f>ROUND(SUM(P108:P110),2)</f>
        <v>0</v>
      </c>
    </row>
    <row r="112" spans="1:6" ht="12.75" customHeight="1">
      <c r="A112" s="21"/>
      <c r="B112" s="21"/>
      <c r="C112" s="21"/>
      <c r="D112" s="21"/>
      <c r="E112" s="21"/>
      <c r="F112" s="21"/>
    </row>
    <row r="113" spans="1:8" ht="12.75" customHeight="1">
      <c r="A113" s="7"/>
      <c r="B113" s="7"/>
      <c r="C113" s="7" t="s">
        <v>40</v>
      </c>
      <c r="D113" s="7" t="s">
        <v>204</v>
      </c>
      <c r="E113" s="7"/>
      <c r="F113" s="9"/>
      <c r="G113" s="23"/>
      <c r="H113" s="24"/>
    </row>
    <row r="114" spans="1:16" ht="25.5">
      <c r="A114" s="6">
        <v>28</v>
      </c>
      <c r="B114" s="6" t="s">
        <v>205</v>
      </c>
      <c r="C114" s="6" t="s">
        <v>62</v>
      </c>
      <c r="D114" s="6" t="s">
        <v>206</v>
      </c>
      <c r="E114" s="6" t="s">
        <v>144</v>
      </c>
      <c r="F114" s="8">
        <v>20</v>
      </c>
      <c r="G114" s="10"/>
      <c r="H114" s="20">
        <f>ROUND((G114*F114),2)</f>
        <v>0</v>
      </c>
      <c r="O114" s="15">
        <f>rekapitulace!H8</f>
        <v>21</v>
      </c>
      <c r="P114" s="15">
        <f>O114/100*H114</f>
        <v>0</v>
      </c>
    </row>
    <row r="115" spans="1:6" ht="12.75">
      <c r="A115" s="21"/>
      <c r="B115" s="21"/>
      <c r="C115" s="21"/>
      <c r="D115" s="11" t="s">
        <v>318</v>
      </c>
      <c r="E115" s="21"/>
      <c r="F115" s="21"/>
    </row>
    <row r="116" spans="1:6" ht="242.25">
      <c r="A116" s="21"/>
      <c r="B116" s="21"/>
      <c r="C116" s="21"/>
      <c r="D116" s="11" t="s">
        <v>207</v>
      </c>
      <c r="E116" s="21"/>
      <c r="F116" s="21"/>
    </row>
    <row r="117" spans="1:16" ht="12.75" customHeight="1">
      <c r="A117" s="12"/>
      <c r="B117" s="12"/>
      <c r="C117" s="12" t="s">
        <v>40</v>
      </c>
      <c r="D117" s="12" t="s">
        <v>204</v>
      </c>
      <c r="E117" s="12"/>
      <c r="F117" s="12"/>
      <c r="G117" s="25"/>
      <c r="H117" s="25">
        <f>SUM(H114:H116)</f>
        <v>0</v>
      </c>
      <c r="P117" s="15">
        <f>ROUND(SUM(P114:P116),2)</f>
        <v>0</v>
      </c>
    </row>
    <row r="118" spans="1:6" ht="12.75" customHeight="1">
      <c r="A118" s="21"/>
      <c r="B118" s="21"/>
      <c r="C118" s="21"/>
      <c r="D118" s="21"/>
      <c r="E118" s="21"/>
      <c r="F118" s="21"/>
    </row>
    <row r="119" spans="1:8" ht="12.75" customHeight="1">
      <c r="A119" s="7"/>
      <c r="B119" s="7"/>
      <c r="C119" s="7" t="s">
        <v>209</v>
      </c>
      <c r="D119" s="7" t="s">
        <v>208</v>
      </c>
      <c r="E119" s="7"/>
      <c r="F119" s="9"/>
      <c r="G119" s="23"/>
      <c r="H119" s="24"/>
    </row>
    <row r="120" spans="1:16" ht="38.25">
      <c r="A120" s="6">
        <v>29</v>
      </c>
      <c r="B120" s="6" t="s">
        <v>210</v>
      </c>
      <c r="C120" s="6" t="s">
        <v>62</v>
      </c>
      <c r="D120" s="6" t="s">
        <v>319</v>
      </c>
      <c r="E120" s="6" t="s">
        <v>144</v>
      </c>
      <c r="F120" s="8">
        <v>26.43</v>
      </c>
      <c r="G120" s="10"/>
      <c r="H120" s="20">
        <f>ROUND((G120*F120),2)</f>
        <v>0</v>
      </c>
      <c r="O120" s="15">
        <f>rekapitulace!H8</f>
        <v>21</v>
      </c>
      <c r="P120" s="15">
        <f>O120/100*H120</f>
        <v>0</v>
      </c>
    </row>
    <row r="121" spans="1:6" ht="12.75">
      <c r="A121" s="21"/>
      <c r="B121" s="21"/>
      <c r="C121" s="21"/>
      <c r="D121" s="11" t="s">
        <v>320</v>
      </c>
      <c r="E121" s="21"/>
      <c r="F121" s="21"/>
    </row>
    <row r="122" spans="1:6" ht="63.75">
      <c r="A122" s="21"/>
      <c r="B122" s="21"/>
      <c r="C122" s="21"/>
      <c r="D122" s="11" t="s">
        <v>213</v>
      </c>
      <c r="E122" s="21"/>
      <c r="F122" s="21"/>
    </row>
    <row r="123" spans="1:16" ht="25.5">
      <c r="A123" s="6">
        <v>30</v>
      </c>
      <c r="B123" s="6" t="s">
        <v>214</v>
      </c>
      <c r="C123" s="6" t="s">
        <v>62</v>
      </c>
      <c r="D123" s="6" t="s">
        <v>215</v>
      </c>
      <c r="E123" s="6" t="s">
        <v>144</v>
      </c>
      <c r="F123" s="8">
        <v>18.53</v>
      </c>
      <c r="G123" s="10"/>
      <c r="H123" s="20">
        <f>ROUND((G123*F123),2)</f>
        <v>0</v>
      </c>
      <c r="O123" s="15">
        <f>rekapitulace!H8</f>
        <v>21</v>
      </c>
      <c r="P123" s="15">
        <f>O123/100*H123</f>
        <v>0</v>
      </c>
    </row>
    <row r="124" spans="1:6" ht="12.75">
      <c r="A124" s="21"/>
      <c r="B124" s="21"/>
      <c r="C124" s="21"/>
      <c r="D124" s="11" t="s">
        <v>321</v>
      </c>
      <c r="E124" s="21"/>
      <c r="F124" s="21"/>
    </row>
    <row r="125" spans="1:6" ht="38.25">
      <c r="A125" s="21"/>
      <c r="B125" s="21"/>
      <c r="C125" s="21"/>
      <c r="D125" s="11" t="s">
        <v>216</v>
      </c>
      <c r="E125" s="21"/>
      <c r="F125" s="21"/>
    </row>
    <row r="126" spans="1:16" ht="25.5">
      <c r="A126" s="6">
        <v>31</v>
      </c>
      <c r="B126" s="6" t="s">
        <v>217</v>
      </c>
      <c r="C126" s="6" t="s">
        <v>62</v>
      </c>
      <c r="D126" s="6" t="s">
        <v>218</v>
      </c>
      <c r="E126" s="6" t="s">
        <v>83</v>
      </c>
      <c r="F126" s="8">
        <v>1</v>
      </c>
      <c r="G126" s="10"/>
      <c r="H126" s="20">
        <f>ROUND((G126*F126),2)</f>
        <v>0</v>
      </c>
      <c r="O126" s="15">
        <f>rekapitulace!H8</f>
        <v>21</v>
      </c>
      <c r="P126" s="15">
        <f>O126/100*H126</f>
        <v>0</v>
      </c>
    </row>
    <row r="127" spans="1:6" ht="12.75">
      <c r="A127" s="21"/>
      <c r="B127" s="21"/>
      <c r="C127" s="21"/>
      <c r="D127" s="11" t="s">
        <v>65</v>
      </c>
      <c r="E127" s="21"/>
      <c r="F127" s="21"/>
    </row>
    <row r="128" spans="1:6" ht="63.75">
      <c r="A128" s="21"/>
      <c r="B128" s="21"/>
      <c r="C128" s="21"/>
      <c r="D128" s="11" t="s">
        <v>219</v>
      </c>
      <c r="E128" s="21"/>
      <c r="F128" s="21"/>
    </row>
    <row r="129" spans="1:16" ht="12.75">
      <c r="A129" s="6">
        <v>32</v>
      </c>
      <c r="B129" s="6" t="s">
        <v>322</v>
      </c>
      <c r="C129" s="6" t="s">
        <v>62</v>
      </c>
      <c r="D129" s="6" t="s">
        <v>323</v>
      </c>
      <c r="E129" s="6" t="s">
        <v>83</v>
      </c>
      <c r="F129" s="8">
        <v>1</v>
      </c>
      <c r="G129" s="10"/>
      <c r="H129" s="20">
        <f>ROUND((G129*F129),2)</f>
        <v>0</v>
      </c>
      <c r="O129" s="15">
        <f>rekapitulace!H8</f>
        <v>21</v>
      </c>
      <c r="P129" s="15">
        <f>O129/100*H129</f>
        <v>0</v>
      </c>
    </row>
    <row r="130" spans="1:6" ht="12.75">
      <c r="A130" s="21"/>
      <c r="B130" s="21"/>
      <c r="C130" s="21"/>
      <c r="D130" s="11" t="s">
        <v>324</v>
      </c>
      <c r="E130" s="21"/>
      <c r="F130" s="21"/>
    </row>
    <row r="131" spans="1:6" ht="25.5">
      <c r="A131" s="21"/>
      <c r="B131" s="21"/>
      <c r="C131" s="21"/>
      <c r="D131" s="11" t="s">
        <v>325</v>
      </c>
      <c r="E131" s="21"/>
      <c r="F131" s="21"/>
    </row>
    <row r="132" spans="1:16" ht="12.75">
      <c r="A132" s="6">
        <v>33</v>
      </c>
      <c r="B132" s="6" t="s">
        <v>326</v>
      </c>
      <c r="C132" s="6" t="s">
        <v>62</v>
      </c>
      <c r="D132" s="6" t="s">
        <v>327</v>
      </c>
      <c r="E132" s="6" t="s">
        <v>144</v>
      </c>
      <c r="F132" s="8">
        <v>3.2</v>
      </c>
      <c r="G132" s="10"/>
      <c r="H132" s="20">
        <f>ROUND((G132*F132),2)</f>
        <v>0</v>
      </c>
      <c r="O132" s="15">
        <f>rekapitulace!H8</f>
        <v>21</v>
      </c>
      <c r="P132" s="15">
        <f>O132/100*H132</f>
        <v>0</v>
      </c>
    </row>
    <row r="133" spans="1:6" ht="12.75">
      <c r="A133" s="21"/>
      <c r="B133" s="21"/>
      <c r="C133" s="21"/>
      <c r="D133" s="11" t="s">
        <v>314</v>
      </c>
      <c r="E133" s="21"/>
      <c r="F133" s="21"/>
    </row>
    <row r="134" spans="1:6" ht="12.75">
      <c r="A134" s="21"/>
      <c r="B134" s="21"/>
      <c r="C134" s="21"/>
      <c r="D134" s="11" t="s">
        <v>328</v>
      </c>
      <c r="E134" s="21"/>
      <c r="F134" s="21"/>
    </row>
    <row r="135" spans="1:16" ht="25.5">
      <c r="A135" s="6">
        <v>34</v>
      </c>
      <c r="B135" s="6" t="s">
        <v>220</v>
      </c>
      <c r="C135" s="6" t="s">
        <v>127</v>
      </c>
      <c r="D135" s="6" t="s">
        <v>221</v>
      </c>
      <c r="E135" s="6" t="s">
        <v>83</v>
      </c>
      <c r="F135" s="8">
        <v>2</v>
      </c>
      <c r="G135" s="10"/>
      <c r="H135" s="20">
        <f>ROUND((G135*F135),2)</f>
        <v>0</v>
      </c>
      <c r="O135" s="15">
        <f>rekapitulace!H8</f>
        <v>21</v>
      </c>
      <c r="P135" s="15">
        <f>O135/100*H135</f>
        <v>0</v>
      </c>
    </row>
    <row r="136" spans="1:6" ht="12.75">
      <c r="A136" s="21"/>
      <c r="B136" s="21"/>
      <c r="C136" s="21"/>
      <c r="D136" s="11" t="s">
        <v>71</v>
      </c>
      <c r="E136" s="21"/>
      <c r="F136" s="21"/>
    </row>
    <row r="137" spans="1:6" ht="38.25">
      <c r="A137" s="21"/>
      <c r="B137" s="21"/>
      <c r="C137" s="21"/>
      <c r="D137" s="11" t="s">
        <v>222</v>
      </c>
      <c r="E137" s="21"/>
      <c r="F137" s="21"/>
    </row>
    <row r="138" spans="1:16" ht="25.5">
      <c r="A138" s="6">
        <v>35</v>
      </c>
      <c r="B138" s="6" t="s">
        <v>223</v>
      </c>
      <c r="C138" s="6" t="s">
        <v>62</v>
      </c>
      <c r="D138" s="6" t="s">
        <v>329</v>
      </c>
      <c r="E138" s="6" t="s">
        <v>225</v>
      </c>
      <c r="F138" s="8">
        <v>40</v>
      </c>
      <c r="G138" s="10"/>
      <c r="H138" s="20">
        <f>ROUND((G138*F138),2)</f>
        <v>0</v>
      </c>
      <c r="O138" s="15">
        <f>rekapitulace!H8</f>
        <v>21</v>
      </c>
      <c r="P138" s="15">
        <f>O138/100*H138</f>
        <v>0</v>
      </c>
    </row>
    <row r="139" spans="1:6" ht="12.75">
      <c r="A139" s="21"/>
      <c r="B139" s="21"/>
      <c r="C139" s="21"/>
      <c r="D139" s="11" t="s">
        <v>330</v>
      </c>
      <c r="E139" s="21"/>
      <c r="F139" s="21"/>
    </row>
    <row r="140" spans="1:6" ht="409.5">
      <c r="A140" s="21"/>
      <c r="B140" s="21"/>
      <c r="C140" s="21"/>
      <c r="D140" s="11" t="s">
        <v>227</v>
      </c>
      <c r="E140" s="21"/>
      <c r="F140" s="21"/>
    </row>
    <row r="141" spans="1:16" ht="25.5">
      <c r="A141" s="6">
        <v>36</v>
      </c>
      <c r="B141" s="6" t="s">
        <v>231</v>
      </c>
      <c r="C141" s="6" t="s">
        <v>62</v>
      </c>
      <c r="D141" s="6" t="s">
        <v>232</v>
      </c>
      <c r="E141" s="6" t="s">
        <v>108</v>
      </c>
      <c r="F141" s="8">
        <v>211.657</v>
      </c>
      <c r="G141" s="10"/>
      <c r="H141" s="20">
        <f>ROUND((G141*F141),2)</f>
        <v>0</v>
      </c>
      <c r="O141" s="15">
        <f>rekapitulace!H8</f>
        <v>21</v>
      </c>
      <c r="P141" s="15">
        <f>O141/100*H141</f>
        <v>0</v>
      </c>
    </row>
    <row r="142" spans="1:6" ht="165.75">
      <c r="A142" s="21"/>
      <c r="B142" s="21"/>
      <c r="C142" s="21"/>
      <c r="D142" s="11" t="s">
        <v>316</v>
      </c>
      <c r="E142" s="21"/>
      <c r="F142" s="21"/>
    </row>
    <row r="143" spans="1:6" ht="12.75">
      <c r="A143" s="21"/>
      <c r="B143" s="21"/>
      <c r="C143" s="21"/>
      <c r="D143" s="11" t="s">
        <v>233</v>
      </c>
      <c r="E143" s="21"/>
      <c r="F143" s="21"/>
    </row>
    <row r="144" spans="1:16" ht="25.5">
      <c r="A144" s="6">
        <v>37</v>
      </c>
      <c r="B144" s="6" t="s">
        <v>234</v>
      </c>
      <c r="C144" s="6" t="s">
        <v>62</v>
      </c>
      <c r="D144" s="6" t="s">
        <v>235</v>
      </c>
      <c r="E144" s="6" t="s">
        <v>108</v>
      </c>
      <c r="F144" s="8">
        <v>211.657</v>
      </c>
      <c r="G144" s="10"/>
      <c r="H144" s="20">
        <f>ROUND((G144*F144),2)</f>
        <v>0</v>
      </c>
      <c r="O144" s="15">
        <f>rekapitulace!H8</f>
        <v>21</v>
      </c>
      <c r="P144" s="15">
        <f>O144/100*H144</f>
        <v>0</v>
      </c>
    </row>
    <row r="145" spans="1:6" ht="165.75">
      <c r="A145" s="21"/>
      <c r="B145" s="21"/>
      <c r="C145" s="21"/>
      <c r="D145" s="11" t="s">
        <v>316</v>
      </c>
      <c r="E145" s="21"/>
      <c r="F145" s="21"/>
    </row>
    <row r="146" spans="1:6" ht="12.75">
      <c r="A146" s="21"/>
      <c r="B146" s="21"/>
      <c r="C146" s="21"/>
      <c r="D146" s="11" t="s">
        <v>233</v>
      </c>
      <c r="E146" s="21"/>
      <c r="F146" s="21"/>
    </row>
    <row r="147" spans="1:16" ht="12.75">
      <c r="A147" s="6">
        <v>38</v>
      </c>
      <c r="B147" s="6" t="s">
        <v>238</v>
      </c>
      <c r="C147" s="6" t="s">
        <v>62</v>
      </c>
      <c r="D147" s="6" t="s">
        <v>239</v>
      </c>
      <c r="E147" s="6" t="s">
        <v>108</v>
      </c>
      <c r="F147" s="8">
        <v>11.027</v>
      </c>
      <c r="G147" s="10"/>
      <c r="H147" s="20">
        <f>ROUND((G147*F147),2)</f>
        <v>0</v>
      </c>
      <c r="O147" s="15">
        <f>rekapitulace!H8</f>
        <v>21</v>
      </c>
      <c r="P147" s="15">
        <f>O147/100*H147</f>
        <v>0</v>
      </c>
    </row>
    <row r="148" spans="1:6" ht="51">
      <c r="A148" s="21"/>
      <c r="B148" s="21"/>
      <c r="C148" s="21"/>
      <c r="D148" s="11" t="s">
        <v>317</v>
      </c>
      <c r="E148" s="21"/>
      <c r="F148" s="21"/>
    </row>
    <row r="149" spans="1:6" ht="12.75">
      <c r="A149" s="21"/>
      <c r="B149" s="21"/>
      <c r="C149" s="21"/>
      <c r="D149" s="11" t="s">
        <v>233</v>
      </c>
      <c r="E149" s="21"/>
      <c r="F149" s="21"/>
    </row>
    <row r="150" spans="1:16" ht="25.5">
      <c r="A150" s="6">
        <v>39</v>
      </c>
      <c r="B150" s="6" t="s">
        <v>245</v>
      </c>
      <c r="C150" s="6" t="s">
        <v>62</v>
      </c>
      <c r="D150" s="6" t="s">
        <v>246</v>
      </c>
      <c r="E150" s="6" t="s">
        <v>46</v>
      </c>
      <c r="F150" s="8">
        <v>3.55</v>
      </c>
      <c r="G150" s="10"/>
      <c r="H150" s="20">
        <f>ROUND((G150*F150),2)</f>
        <v>0</v>
      </c>
      <c r="O150" s="15">
        <f>rekapitulace!H8</f>
        <v>21</v>
      </c>
      <c r="P150" s="15">
        <f>O150/100*H150</f>
        <v>0</v>
      </c>
    </row>
    <row r="151" spans="1:6" ht="63.75">
      <c r="A151" s="21"/>
      <c r="B151" s="21"/>
      <c r="C151" s="21"/>
      <c r="D151" s="11" t="s">
        <v>331</v>
      </c>
      <c r="E151" s="21"/>
      <c r="F151" s="21"/>
    </row>
    <row r="152" spans="1:6" ht="102">
      <c r="A152" s="21"/>
      <c r="B152" s="21"/>
      <c r="C152" s="21"/>
      <c r="D152" s="11" t="s">
        <v>248</v>
      </c>
      <c r="E152" s="21"/>
      <c r="F152" s="21"/>
    </row>
    <row r="153" spans="1:16" ht="12.75" customHeight="1">
      <c r="A153" s="25"/>
      <c r="B153" s="25"/>
      <c r="C153" s="25" t="s">
        <v>209</v>
      </c>
      <c r="D153" s="25" t="s">
        <v>208</v>
      </c>
      <c r="E153" s="25"/>
      <c r="F153" s="25"/>
      <c r="G153" s="25"/>
      <c r="H153" s="25">
        <f>SUM(H120:H152)</f>
        <v>0</v>
      </c>
      <c r="P153" s="15">
        <f>ROUND(SUM(P120:P152),2)</f>
        <v>0</v>
      </c>
    </row>
    <row r="155" spans="1:16" ht="12.75" customHeight="1">
      <c r="A155" s="25"/>
      <c r="B155" s="25"/>
      <c r="C155" s="25"/>
      <c r="D155" s="25" t="s">
        <v>96</v>
      </c>
      <c r="E155" s="25"/>
      <c r="F155" s="25"/>
      <c r="G155" s="25"/>
      <c r="H155" s="25">
        <f>+H51+H66+H75+H81+H99+H105+H111+H117+H153</f>
        <v>0</v>
      </c>
      <c r="P155" s="15">
        <f>+P51+P66+P75+P81+P99+P105+P111+P117+P153</f>
        <v>0</v>
      </c>
    </row>
    <row r="157" spans="1:8" ht="12.75" customHeight="1">
      <c r="A157" s="23" t="s">
        <v>97</v>
      </c>
      <c r="B157" s="23"/>
      <c r="C157" s="23"/>
      <c r="D157" s="23"/>
      <c r="E157" s="23"/>
      <c r="F157" s="23"/>
      <c r="G157" s="23"/>
      <c r="H157" s="23"/>
    </row>
    <row r="158" spans="1:8" ht="12.75" customHeight="1">
      <c r="A158" s="23"/>
      <c r="B158" s="23"/>
      <c r="C158" s="23"/>
      <c r="D158" s="23" t="s">
        <v>98</v>
      </c>
      <c r="E158" s="23"/>
      <c r="F158" s="23"/>
      <c r="G158" s="23"/>
      <c r="H158" s="23"/>
    </row>
    <row r="159" spans="1:16" ht="12.75" customHeight="1">
      <c r="A159" s="25"/>
      <c r="B159" s="25"/>
      <c r="C159" s="25"/>
      <c r="D159" s="25" t="s">
        <v>99</v>
      </c>
      <c r="E159" s="25"/>
      <c r="F159" s="25"/>
      <c r="G159" s="25"/>
      <c r="H159" s="25">
        <v>0</v>
      </c>
      <c r="P159" s="15">
        <v>0</v>
      </c>
    </row>
    <row r="160" spans="1:8" ht="12.75" customHeight="1">
      <c r="A160" s="25"/>
      <c r="B160" s="25"/>
      <c r="C160" s="25"/>
      <c r="D160" s="25" t="s">
        <v>100</v>
      </c>
      <c r="E160" s="25"/>
      <c r="F160" s="25"/>
      <c r="G160" s="25"/>
      <c r="H160" s="25"/>
    </row>
    <row r="161" spans="1:16" ht="12.75" customHeight="1">
      <c r="A161" s="25"/>
      <c r="B161" s="25"/>
      <c r="C161" s="25"/>
      <c r="D161" s="25" t="s">
        <v>101</v>
      </c>
      <c r="E161" s="25"/>
      <c r="F161" s="25"/>
      <c r="G161" s="25"/>
      <c r="H161" s="25">
        <v>0</v>
      </c>
      <c r="P161" s="15">
        <v>0</v>
      </c>
    </row>
    <row r="162" spans="1:16" ht="12.75" customHeight="1">
      <c r="A162" s="25"/>
      <c r="B162" s="25"/>
      <c r="C162" s="25"/>
      <c r="D162" s="25" t="s">
        <v>102</v>
      </c>
      <c r="E162" s="25"/>
      <c r="F162" s="25"/>
      <c r="G162" s="25"/>
      <c r="H162" s="25">
        <f>H159+H161</f>
        <v>0</v>
      </c>
      <c r="P162" s="15">
        <f>P159+P161</f>
        <v>0</v>
      </c>
    </row>
    <row r="164" spans="1:16" ht="12.75" customHeight="1">
      <c r="A164" s="25"/>
      <c r="B164" s="25"/>
      <c r="C164" s="25"/>
      <c r="D164" s="25" t="s">
        <v>102</v>
      </c>
      <c r="E164" s="25"/>
      <c r="F164" s="25"/>
      <c r="G164" s="25"/>
      <c r="H164" s="25">
        <f>H155+H162</f>
        <v>0</v>
      </c>
      <c r="P164" s="15">
        <f>P155+P162</f>
        <v>0</v>
      </c>
    </row>
  </sheetData>
  <sheetProtection password="9D16" sheet="1"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Bláhová Petra</cp:lastModifiedBy>
  <dcterms:modified xsi:type="dcterms:W3CDTF">2024-03-18T07:55:43Z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