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acovna\Desktop\kros - excel\"/>
    </mc:Choice>
  </mc:AlternateContent>
  <bookViews>
    <workbookView xWindow="0" yWindow="0" windowWidth="0" windowHeight="0"/>
  </bookViews>
  <sheets>
    <sheet name="Rekapitulace stavby" sheetId="1" r:id="rId1"/>
    <sheet name="7 - 1 - SO 01 - interier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'7 - 1 - SO 01 - interiery...'!$C$116:$K$120</definedName>
    <definedName name="_xlnm.Print_Area" localSheetId="1">'7 - 1 - SO 01 - interiery...'!$C$82:$J$98,'7 - 1 - SO 01 - interiery...'!$C$104:$K$120</definedName>
    <definedName name="_xlnm.Print_Titles" localSheetId="1">'7 - 1 - SO 01 - interiery...'!$116:$116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19"/>
  <c r="BH119"/>
  <c r="BG119"/>
  <c r="BE119"/>
  <c r="T119"/>
  <c r="T118"/>
  <c r="T117"/>
  <c r="R119"/>
  <c r="R118"/>
  <c r="R117"/>
  <c r="P119"/>
  <c r="P118"/>
  <c r="P117"/>
  <c i="1" r="AU95"/>
  <c i="2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1" r="L90"/>
  <c r="AM90"/>
  <c r="AM89"/>
  <c r="L89"/>
  <c r="AM87"/>
  <c r="L87"/>
  <c r="L85"/>
  <c r="L84"/>
  <c i="2" r="F33"/>
  <c i="1" r="AZ95"/>
  <c r="AZ94"/>
  <c r="W29"/>
  <c i="2" r="BK119"/>
  <c r="F36"/>
  <c i="1" r="BC95"/>
  <c r="BC94"/>
  <c r="W32"/>
  <c i="2" r="J119"/>
  <c r="F37"/>
  <c i="1" r="BD95"/>
  <c r="BD94"/>
  <c r="W33"/>
  <c r="AS94"/>
  <c i="2" r="F35"/>
  <c i="1" r="BB95"/>
  <c r="BB94"/>
  <c r="AX94"/>
  <c r="AU94"/>
  <c i="2" l="1" r="BK118"/>
  <c r="BK117"/>
  <c r="J117"/>
  <c r="BF119"/>
  <c r="E85"/>
  <c r="J89"/>
  <c r="F91"/>
  <c r="J91"/>
  <c r="F92"/>
  <c r="J92"/>
  <c r="J30"/>
  <c i="1" r="AY94"/>
  <c r="W31"/>
  <c i="2" r="J34"/>
  <c i="1" r="AW95"/>
  <c r="AV94"/>
  <c r="AK29"/>
  <c i="2" r="J33"/>
  <c i="1" r="AV95"/>
  <c l="1" r="AG95"/>
  <c i="2" r="J96"/>
  <c r="J118"/>
  <c r="J97"/>
  <c r="J39"/>
  <c i="1" r="AG94"/>
  <c i="2" r="F34"/>
  <c i="1" r="BA95"/>
  <c r="BA94"/>
  <c r="AW94"/>
  <c r="AK30"/>
  <c r="AT95"/>
  <c l="1" r="AN95"/>
  <c r="AK26"/>
  <c r="AK35"/>
  <c r="W3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<sst xmlns="http://schemas.openxmlformats.org/spreadsheetml/2006/main">
  <si>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</si>
  <si>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</si>
  <si>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</si>
  <si>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</si>
  <si>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</si>
  <si>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{beb38cc8-501d-4689-b10a-d42ed785a2fa}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</si>
  <si>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</si>
  <si>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</si>
  <si>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</si>
  <si>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</si>
  <si>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</si>
  <si>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</si>
  <si>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</si>
  <si>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</si>
  <si>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</si>
  <si>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</si>
  <si>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</si>
  <si>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DZR-R-interier-22092021</t>
  </si>
  <si>
    <t>KSO:</t>
  </si>
  <si>
    <t>CC-CZ:</t>
  </si>
  <si>
    <t>Místo:</t>
  </si>
  <si>
    <t xml:space="preserve"> </t>
  </si>
  <si>
    <t>Datum:</t>
  </si>
  <si>
    <t>23. 2. 2024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</si>
  <si>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</si>
  <si>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</si>
  <si>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</si>
  <si>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</si>
  <si>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</si>
  <si>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</si>
  <si>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</si>
  <si>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</si>
  <si>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</si>
  <si>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</si>
  <si>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</si>
  <si>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</si>
  <si>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</si>
  <si>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</si>
  <si>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</si>
  <si>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</si>
  <si>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</si>
  <si>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</si>
  <si>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</si>
  <si>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</si>
  <si>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</si>
  <si>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</si>
  <si>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</si>
  <si>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</si>
  <si>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</si>
  <si>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</si>
  <si>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</si>
  <si>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</si>
  <si>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</si>
  <si>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</si>
  <si>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</si>
  <si>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</si>
  <si>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</si>
  <si>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</si>
  <si>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</si>
  <si>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</si>
  <si>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</si>
  <si>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</si>
  <si>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</si>
  <si>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</si>
  <si>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</si>
  <si>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</si>
  <si>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</si>
  <si>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</si>
  <si>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</si>
  <si>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</si>
  <si>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</si>
  <si>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</si>
  <si>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</si>
  <si>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</si>
  <si>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</si>
  <si>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</si>
  <si>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</si>
  <si>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</si>
  <si>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</t>
  </si>
  <si>
    <t>1 - SO 01 - interiery...</t>
  </si>
  <si>
    <t>STA</t>
  </si>
  <si>
    <t>1</t>
  </si>
  <si>
    <t>{92b31bd0-b09b-4d78-aafc-432f222c6515}</t>
  </si>
  <si>
    <t>KRYCÍ LIST SOUPISU PRACÍ</t>
  </si>
  <si>
    <t>Objekt:</t>
  </si>
  <si>
    <t>7 - 1 - SO 01 - interiery...</t>
  </si>
  <si>
    <t>REKAPITULACE ČLENĚNÍ SOUPISU PRACÍ</t>
  </si>
  <si>
    <t>Kód dílu - Popis</t>
  </si>
  <si>
    <t>Cena celkem [CZK]</t>
  </si>
  <si>
    <t>Náklady ze soupisu prací</t>
  </si>
  <si>
    <t>-1</t>
  </si>
  <si>
    <t>D2 - Typový nábytek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</si>
  <si>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</si>
  <si>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</si>
  <si>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</si>
  <si>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</si>
  <si>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</si>
  <si>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</si>
  <si>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</si>
  <si>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</si>
  <si>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</si>
  <si>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</si>
  <si>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</si>
  <si>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</si>
  <si>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</si>
  <si>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</si>
  <si>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Typový nábytek</t>
  </si>
  <si>
    <t>ROZPOCET</t>
  </si>
  <si>
    <t>K</t>
  </si>
  <si>
    <t>Pol175</t>
  </si>
  <si>
    <t>plohovatelné lůžko</t>
  </si>
  <si>
    <t>ks</t>
  </si>
  <si>
    <t>4</t>
  </si>
  <si>
    <t>2</t>
  </si>
  <si>
    <t>PP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</si>
</sst>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20FBC606E-III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DZR-R-interier-22092021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23. 2. 2024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16.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'7 - 1 - SO 01 - interiery...'!J30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'7 - 1 - SO 01 - interiery...'!P117</f>
        <v>0</v>
      </c>
      <c r="AV95" s="124">
        <f>'7 - 1 - SO 01 - interiery...'!J33</f>
        <v>0</v>
      </c>
      <c r="AW95" s="124">
        <f>'7 - 1 - SO 01 - interiery...'!J34</f>
        <v>0</v>
      </c>
      <c r="AX95" s="124">
        <f>'7 - 1 - SO 01 - interiery...'!J35</f>
        <v>0</v>
      </c>
      <c r="AY95" s="124">
        <f>'7 - 1 - SO 01 - interiery...'!J36</f>
        <v>0</v>
      </c>
      <c r="AZ95" s="124">
        <f>'7 - 1 - SO 01 - interiery...'!F33</f>
        <v>0</v>
      </c>
      <c r="BA95" s="124">
        <f>'7 - 1 - SO 01 - interiery...'!F34</f>
        <v>0</v>
      </c>
      <c r="BB95" s="124">
        <f>'7 - 1 - SO 01 - interiery...'!F35</f>
        <v>0</v>
      </c>
      <c r="BC95" s="124">
        <f>'7 - 1 - SO 01 - interiery...'!F36</f>
        <v>0</v>
      </c>
      <c r="BD95" s="126">
        <f>'7 - 1 - SO 01 - interiery...'!F37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eYDydpzYqeGA3jI7ggi+qTmjWBpzPpCVPKzo1fGcV4ETSWbg+mBR1hZie+azQTtNF3PZQZgykrLKZAqeNFCjHg==" hashValue="C/KcAihwk+h0WQ5IzBzqC+LTUm2y0b1AubnAR91EFZlg90UIUVb4ce+TR0shTADWn7jzqMHf+KhfbpAHHw9/T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1 - SO 01 - interier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81</v>
      </c>
    </row>
    <row r="4" hidden="1" s="1" customFormat="1" ht="24.96" customHeight="1">
      <c r="B4" s="16"/>
      <c r="D4" s="130" t="s">
        <v>83</v>
      </c>
      <c r="L4" s="16"/>
      <c r="M4" s="131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32" t="s">
        <v>16</v>
      </c>
      <c r="L6" s="16"/>
    </row>
    <row r="7" hidden="1" s="1" customFormat="1" ht="16.5" customHeight="1">
      <c r="B7" s="16"/>
      <c r="E7" s="133" t="str">
        <f>'Rekapitulace stavby'!K6</f>
        <v>DZR-R-interier-22092021</v>
      </c>
      <c r="F7" s="132"/>
      <c r="G7" s="132"/>
      <c r="H7" s="132"/>
      <c r="L7" s="16"/>
    </row>
    <row r="8" hidden="1" s="2" customFormat="1" ht="12" customHeight="1">
      <c r="A8" s="34"/>
      <c r="B8" s="40"/>
      <c r="C8" s="34"/>
      <c r="D8" s="132" t="s">
        <v>84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4" t="s">
        <v>85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23. 2. 2024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26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32" t="s">
        <v>27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32" t="s">
        <v>29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5" t="str">
        <f>IF('Rekapitulace stavby'!E17="","",'Rekapitulace stavby'!E17)</f>
        <v xml:space="preserve"> </v>
      </c>
      <c r="F21" s="34"/>
      <c r="G21" s="34"/>
      <c r="H21" s="34"/>
      <c r="I21" s="132" t="s">
        <v>26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32" t="s">
        <v>31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26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32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42" t="s">
        <v>33</v>
      </c>
      <c r="E30" s="34"/>
      <c r="F30" s="34"/>
      <c r="G30" s="34"/>
      <c r="H30" s="34"/>
      <c r="I30" s="34"/>
      <c r="J30" s="143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4" t="s">
        <v>35</v>
      </c>
      <c r="G32" s="34"/>
      <c r="H32" s="34"/>
      <c r="I32" s="144" t="s">
        <v>34</v>
      </c>
      <c r="J32" s="14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5" t="s">
        <v>37</v>
      </c>
      <c r="E33" s="132" t="s">
        <v>38</v>
      </c>
      <c r="F33" s="146">
        <f>ROUND((SUM(BE117:BE120)),  2)</f>
        <v>0</v>
      </c>
      <c r="G33" s="34"/>
      <c r="H33" s="34"/>
      <c r="I33" s="147">
        <v>0.20999999999999999</v>
      </c>
      <c r="J33" s="146">
        <f>ROUND(((SUM(BE117:BE120))*I33),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2" t="s">
        <v>39</v>
      </c>
      <c r="F34" s="146">
        <f>ROUND((SUM(BF117:BF120)),  2)</f>
        <v>0</v>
      </c>
      <c r="G34" s="34"/>
      <c r="H34" s="34"/>
      <c r="I34" s="147">
        <v>0.12</v>
      </c>
      <c r="J34" s="146">
        <f>ROUND(((SUM(BF117:BF120))*I34),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40</v>
      </c>
      <c r="F35" s="146">
        <f>ROUND((SUM(BG117:BG120)),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41</v>
      </c>
      <c r="F36" s="146">
        <f>ROUND((SUM(BH117:BH120)),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42</v>
      </c>
      <c r="F37" s="146">
        <f>ROUND((SUM(BI117:BI120)),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8"/>
      <c r="D39" s="149" t="s">
        <v>43</v>
      </c>
      <c r="E39" s="150"/>
      <c r="F39" s="150"/>
      <c r="G39" s="151" t="s">
        <v>44</v>
      </c>
      <c r="H39" s="152" t="s">
        <v>45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6"/>
      <c r="L41" s="16"/>
    </row>
    <row r="42" hidden="1" s="1" customFormat="1" ht="14.4" customHeight="1">
      <c r="B42" s="16"/>
      <c r="L42" s="16"/>
    </row>
    <row r="43" hidden="1" s="1" customFormat="1" ht="14.4" customHeight="1">
      <c r="B43" s="16"/>
      <c r="L43" s="16"/>
    </row>
    <row r="44" hidden="1" s="1" customFormat="1" ht="14.4" customHeight="1">
      <c r="B44" s="16"/>
      <c r="L44" s="16"/>
    </row>
    <row r="45" hidden="1" s="1" customFormat="1" ht="14.4" customHeight="1">
      <c r="B45" s="16"/>
      <c r="L45" s="16"/>
    </row>
    <row r="46" hidden="1" s="1" customFormat="1" ht="14.4" customHeight="1">
      <c r="B46" s="16"/>
      <c r="L46" s="16"/>
    </row>
    <row r="47" hidden="1" s="1" customFormat="1" ht="14.4" customHeight="1">
      <c r="B47" s="16"/>
      <c r="L47" s="16"/>
    </row>
    <row r="48" hidden="1" s="1" customFormat="1" ht="14.4" customHeight="1">
      <c r="B48" s="16"/>
      <c r="L48" s="16"/>
    </row>
    <row r="49" hidden="1" s="1" customFormat="1" ht="14.4" customHeight="1">
      <c r="B49" s="16"/>
      <c r="L49" s="16"/>
    </row>
    <row r="50" hidden="1" s="2" customFormat="1" ht="14.4" customHeight="1">
      <c r="B50" s="59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86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6" t="str">
        <f>E7</f>
        <v>DZR-R-interier-22092021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84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7 - 1 - SO 01 - interiery...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23. 2. 2024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87</v>
      </c>
      <c r="D94" s="168"/>
      <c r="E94" s="168"/>
      <c r="F94" s="168"/>
      <c r="G94" s="168"/>
      <c r="H94" s="168"/>
      <c r="I94" s="168"/>
      <c r="J94" s="169" t="s">
        <v>88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89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90</v>
      </c>
    </row>
    <row r="97" s="9" customFormat="1" ht="24.96" customHeight="1">
      <c r="A97" s="9"/>
      <c r="B97" s="171"/>
      <c r="C97" s="172"/>
      <c r="D97" s="173" t="s">
        <v>91</v>
      </c>
      <c r="E97" s="174"/>
      <c r="F97" s="174"/>
      <c r="G97" s="174"/>
      <c r="H97" s="174"/>
      <c r="I97" s="174"/>
      <c r="J97" s="175">
        <f>J118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92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66" t="str">
        <f>E7</f>
        <v>DZR-R-interier-22092021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84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7 - 1 - SO 01 - interiery...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 </v>
      </c>
      <c r="G111" s="36"/>
      <c r="H111" s="36"/>
      <c r="I111" s="28" t="s">
        <v>22</v>
      </c>
      <c r="J111" s="75" t="str">
        <f>IF(J12="","",J12)</f>
        <v>23. 2. 2024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29</v>
      </c>
      <c r="J113" s="32" t="str">
        <f>E21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6"/>
      <c r="E114" s="36"/>
      <c r="F114" s="23" t="str">
        <f>IF(E18="","",E18)</f>
        <v>Vyplň údaj</v>
      </c>
      <c r="G114" s="36"/>
      <c r="H114" s="36"/>
      <c r="I114" s="28" t="s">
        <v>31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7"/>
      <c r="B116" s="178"/>
      <c r="C116" s="179" t="s">
        <v>93</v>
      </c>
      <c r="D116" s="180" t="s">
        <v>58</v>
      </c>
      <c r="E116" s="180" t="s">
        <v>54</v>
      </c>
      <c r="F116" s="180" t="s">
        <v>55</v>
      </c>
      <c r="G116" s="180" t="s">
        <v>94</v>
      </c>
      <c r="H116" s="180" t="s">
        <v>95</v>
      </c>
      <c r="I116" s="180" t="s">
        <v>96</v>
      </c>
      <c r="J116" s="180" t="s">
        <v>88</v>
      </c>
      <c r="K116" s="181" t="s">
        <v>97</v>
      </c>
      <c r="L116" s="182"/>
      <c r="M116" s="96" t="s">
        <v>1</v>
      </c>
      <c r="N116" s="97" t="s">
        <v>37</v>
      </c>
      <c r="O116" s="97" t="s">
        <v>98</v>
      </c>
      <c r="P116" s="97" t="s">
        <v>99</v>
      </c>
      <c r="Q116" s="97" t="s">
        <v>100</v>
      </c>
      <c r="R116" s="97" t="s">
        <v>101</v>
      </c>
      <c r="S116" s="97" t="s">
        <v>102</v>
      </c>
      <c r="T116" s="98" t="s">
        <v>103</v>
      </c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="2" customFormat="1" ht="22.8" customHeight="1">
      <c r="A117" s="34"/>
      <c r="B117" s="35"/>
      <c r="C117" s="103" t="s">
        <v>104</v>
      </c>
      <c r="D117" s="36"/>
      <c r="E117" s="36"/>
      <c r="F117" s="36"/>
      <c r="G117" s="36"/>
      <c r="H117" s="36"/>
      <c r="I117" s="36"/>
      <c r="J117" s="183">
        <f>BK117</f>
        <v>0</v>
      </c>
      <c r="K117" s="36"/>
      <c r="L117" s="40"/>
      <c r="M117" s="99"/>
      <c r="N117" s="184"/>
      <c r="O117" s="100"/>
      <c r="P117" s="185">
        <f>P118</f>
        <v>0</v>
      </c>
      <c r="Q117" s="100"/>
      <c r="R117" s="185">
        <f>R118</f>
        <v>0</v>
      </c>
      <c r="S117" s="100"/>
      <c r="T117" s="186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72</v>
      </c>
      <c r="AU117" s="13" t="s">
        <v>90</v>
      </c>
      <c r="BK117" s="187">
        <f>BK118</f>
        <v>0</v>
      </c>
    </row>
    <row r="118" s="11" customFormat="1" ht="25.92" customHeight="1">
      <c r="A118" s="11"/>
      <c r="B118" s="188"/>
      <c r="C118" s="189"/>
      <c r="D118" s="190" t="s">
        <v>72</v>
      </c>
      <c r="E118" s="191" t="s">
        <v>105</v>
      </c>
      <c r="F118" s="191" t="s">
        <v>106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SUM(P119:P120)</f>
        <v>0</v>
      </c>
      <c r="Q118" s="196"/>
      <c r="R118" s="197">
        <f>SUM(R119:R120)</f>
        <v>0</v>
      </c>
      <c r="S118" s="196"/>
      <c r="T118" s="198">
        <f>SUM(T119:T120)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9" t="s">
        <v>81</v>
      </c>
      <c r="AT118" s="200" t="s">
        <v>72</v>
      </c>
      <c r="AU118" s="200" t="s">
        <v>73</v>
      </c>
      <c r="AY118" s="199" t="s">
        <v>107</v>
      </c>
      <c r="BK118" s="201">
        <f>SUM(BK119:BK120)</f>
        <v>0</v>
      </c>
    </row>
    <row r="119" s="2" customFormat="1" ht="16.5" customHeight="1">
      <c r="A119" s="34"/>
      <c r="B119" s="35"/>
      <c r="C119" s="202" t="s">
        <v>81</v>
      </c>
      <c r="D119" s="202" t="s">
        <v>108</v>
      </c>
      <c r="E119" s="203" t="s">
        <v>109</v>
      </c>
      <c r="F119" s="204" t="s">
        <v>110</v>
      </c>
      <c r="G119" s="205" t="s">
        <v>111</v>
      </c>
      <c r="H119" s="206">
        <v>21</v>
      </c>
      <c r="I119" s="207"/>
      <c r="J119" s="208">
        <f>ROUND(I119*H119,2)</f>
        <v>0</v>
      </c>
      <c r="K119" s="204" t="s">
        <v>1</v>
      </c>
      <c r="L119" s="40"/>
      <c r="M119" s="209" t="s">
        <v>1</v>
      </c>
      <c r="N119" s="210" t="s">
        <v>39</v>
      </c>
      <c r="O119" s="87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3" t="s">
        <v>112</v>
      </c>
      <c r="AT119" s="213" t="s">
        <v>108</v>
      </c>
      <c r="AU119" s="213" t="s">
        <v>81</v>
      </c>
      <c r="AY119" s="13" t="s">
        <v>107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3" t="s">
        <v>113</v>
      </c>
      <c r="BK119" s="214">
        <f>ROUND(I119*H119,2)</f>
        <v>0</v>
      </c>
      <c r="BL119" s="13" t="s">
        <v>112</v>
      </c>
      <c r="BM119" s="213" t="s">
        <v>113</v>
      </c>
    </row>
    <row r="120" s="2" customFormat="1">
      <c r="A120" s="34"/>
      <c r="B120" s="35"/>
      <c r="C120" s="36"/>
      <c r="D120" s="215" t="s">
        <v>114</v>
      </c>
      <c r="E120" s="36"/>
      <c r="F120" s="216" t="s">
        <v>110</v>
      </c>
      <c r="G120" s="36"/>
      <c r="H120" s="36"/>
      <c r="I120" s="217"/>
      <c r="J120" s="36"/>
      <c r="K120" s="36"/>
      <c r="L120" s="40"/>
      <c r="M120" s="218"/>
      <c r="N120" s="219"/>
      <c r="O120" s="220"/>
      <c r="P120" s="220"/>
      <c r="Q120" s="220"/>
      <c r="R120" s="220"/>
      <c r="S120" s="220"/>
      <c r="T120" s="221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114</v>
      </c>
      <c r="AU120" s="13" t="s">
        <v>81</v>
      </c>
    </row>
    <row r="121" s="2" customFormat="1" ht="6.96" customHeight="1">
      <c r="A121" s="34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0"/>
      <c r="M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</sheetData>
  <sheetProtection sheet="1" autoFilter="0" formatColumns="0" formatRows="0" objects="1" scenarios="1" spinCount="100000" saltValue="Uun9qrskUAt70+baUSWjhpF6+VnhRpxONl7hgxQgXNy+OYBpjPNJL0te4hhlgli/gi98uYZP7Z5rikx5EiZ7Mg==" hashValue="7fqOriiGBqBZoSsThbLCTf3ue/KA8Bgr3qCoBeHkFnoBJide2kRhZWbzOKzYDd7gyTgcGXAipIb6CCCcPGvOMQ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DESKTOP-MIN34TP\Pracovna</dc:creator>
  <cp:lastModifiedBy>DESKTOP-MIN34TP\Pracovna</cp:lastModifiedBy>
  <dcterms:created xsi:type="dcterms:W3CDTF">2024-02-23T12:24:17Z</dcterms:created>
  <dcterms:modified xsi:type="dcterms:W3CDTF">2024-02-23T12:24:19Z</dcterms:modified>
</cp:coreProperties>
</file>