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01 - Dešťová kanalizace P..." sheetId="2" r:id="rId2"/>
    <sheet name="02 - Vedlejší a ostatní 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Dešťová kanalizace P...'!$C$87:$K$414</definedName>
    <definedName name="_xlnm.Print_Area" localSheetId="1">'01 - Dešťová kanalizace P...'!$C$4:$J$39,'01 - Dešťová kanalizace P...'!$C$45:$J$69,'01 - Dešťová kanalizace P...'!$C$75:$K$414</definedName>
    <definedName name="_xlnm.Print_Titles" localSheetId="1">'01 - Dešťová kanalizace P...'!$87:$87</definedName>
    <definedName name="_xlnm._FilterDatabase" localSheetId="2" hidden="1">'02 - Vedlejší a ostatní n...'!$C$83:$K$120</definedName>
    <definedName name="_xlnm.Print_Area" localSheetId="2">'02 - Vedlejší a ostatní n...'!$C$4:$J$39,'02 - Vedlejší a ostatní n...'!$C$45:$J$65,'02 - Vedlejší a ostatní n...'!$C$71:$K$120</definedName>
    <definedName name="_xlnm.Print_Titles" localSheetId="2">'02 - Vedlejší a ostatní n...'!$83:$83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8"/>
  <c r="BH118"/>
  <c r="BG118"/>
  <c r="BF118"/>
  <c r="T118"/>
  <c r="T117"/>
  <c r="R118"/>
  <c r="R117"/>
  <c r="P118"/>
  <c r="P117"/>
  <c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2" r="J37"/>
  <c r="J36"/>
  <c i="1" r="AY55"/>
  <c i="2" r="J35"/>
  <c i="1" r="AX55"/>
  <c i="2" r="BI411"/>
  <c r="BH411"/>
  <c r="BG411"/>
  <c r="BF411"/>
  <c r="T411"/>
  <c r="T410"/>
  <c r="R411"/>
  <c r="R410"/>
  <c r="P411"/>
  <c r="P410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88"/>
  <c r="BH388"/>
  <c r="BG388"/>
  <c r="BF388"/>
  <c r="T388"/>
  <c r="T387"/>
  <c r="R388"/>
  <c r="R387"/>
  <c r="P388"/>
  <c r="P387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09"/>
  <c r="BH309"/>
  <c r="BG309"/>
  <c r="BF309"/>
  <c r="T309"/>
  <c r="R309"/>
  <c r="P309"/>
  <c r="BI302"/>
  <c r="BH302"/>
  <c r="BG302"/>
  <c r="BF302"/>
  <c r="T302"/>
  <c r="R302"/>
  <c r="P302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79"/>
  <c r="BH279"/>
  <c r="BG279"/>
  <c r="BF279"/>
  <c r="T279"/>
  <c r="R279"/>
  <c r="P279"/>
  <c r="BI269"/>
  <c r="BH269"/>
  <c r="BG269"/>
  <c r="BF269"/>
  <c r="T269"/>
  <c r="R269"/>
  <c r="P269"/>
  <c r="BI263"/>
  <c r="BH263"/>
  <c r="BG263"/>
  <c r="BF263"/>
  <c r="T263"/>
  <c r="R263"/>
  <c r="P263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37"/>
  <c r="BH237"/>
  <c r="BG237"/>
  <c r="BF237"/>
  <c r="T237"/>
  <c r="R237"/>
  <c r="P237"/>
  <c r="BI233"/>
  <c r="BH233"/>
  <c r="BG233"/>
  <c r="BF233"/>
  <c r="T233"/>
  <c r="R233"/>
  <c r="P233"/>
  <c r="BI219"/>
  <c r="BH219"/>
  <c r="BG219"/>
  <c r="BF219"/>
  <c r="T219"/>
  <c r="R219"/>
  <c r="P219"/>
  <c r="BI216"/>
  <c r="BH216"/>
  <c r="BG216"/>
  <c r="BF216"/>
  <c r="T216"/>
  <c r="R216"/>
  <c r="P21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26"/>
  <c r="BH126"/>
  <c r="BG126"/>
  <c r="BF126"/>
  <c r="T126"/>
  <c r="R126"/>
  <c r="P126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1" r="L50"/>
  <c r="AM50"/>
  <c r="AM49"/>
  <c r="L49"/>
  <c r="AM47"/>
  <c r="L47"/>
  <c r="L45"/>
  <c r="L44"/>
  <c i="2" r="BK405"/>
  <c r="BK369"/>
  <c r="BK319"/>
  <c r="BK256"/>
  <c r="BK189"/>
  <c r="BK96"/>
  <c r="J358"/>
  <c r="BK340"/>
  <c r="BK293"/>
  <c r="J175"/>
  <c r="BK91"/>
  <c r="J160"/>
  <c r="BK105"/>
  <c i="3" r="J87"/>
  <c i="2" r="J405"/>
  <c r="BK383"/>
  <c r="J369"/>
  <c r="BK289"/>
  <c r="J216"/>
  <c r="BK146"/>
  <c r="J256"/>
  <c r="BK160"/>
  <c r="BK363"/>
  <c r="BK237"/>
  <c i="3" r="J114"/>
  <c r="BK118"/>
  <c i="2" r="J388"/>
  <c r="J336"/>
  <c r="J279"/>
  <c r="J233"/>
  <c r="J360"/>
  <c r="J340"/>
  <c r="BK233"/>
  <c r="J363"/>
  <c r="J178"/>
  <c r="J96"/>
  <c i="3" r="J93"/>
  <c i="2" r="J329"/>
  <c r="J101"/>
  <c r="BK263"/>
  <c r="J126"/>
  <c r="J395"/>
  <c r="J374"/>
  <c r="BK329"/>
  <c r="BK287"/>
  <c r="J219"/>
  <c r="J141"/>
  <c r="J354"/>
  <c r="BK342"/>
  <c r="J322"/>
  <c r="BK216"/>
  <c r="BK360"/>
  <c r="J247"/>
  <c r="J146"/>
  <c i="3" r="BK114"/>
  <c r="J103"/>
  <c i="2" r="J400"/>
  <c r="J377"/>
  <c r="BK334"/>
  <c r="BK269"/>
  <c r="BK184"/>
  <c r="BK110"/>
  <c r="BK309"/>
  <c r="BK194"/>
  <c r="BK141"/>
  <c i="3" r="BK95"/>
  <c i="2" r="J411"/>
  <c r="BK374"/>
  <c r="BK365"/>
  <c r="J291"/>
  <c r="BK126"/>
  <c r="BK354"/>
  <c r="J346"/>
  <c r="J316"/>
  <c r="BK172"/>
  <c r="J302"/>
  <c r="J149"/>
  <c i="3" r="J118"/>
  <c i="2" r="J319"/>
  <c r="J184"/>
  <c r="BK358"/>
  <c r="BK154"/>
  <c r="BK400"/>
  <c r="BK411"/>
  <c r="J365"/>
  <c r="BK302"/>
  <c r="J237"/>
  <c r="BK165"/>
  <c r="BK377"/>
  <c r="J350"/>
  <c r="BK336"/>
  <c r="J252"/>
  <c r="J154"/>
  <c r="BK291"/>
  <c r="J194"/>
  <c i="3" r="BK103"/>
  <c r="J98"/>
  <c i="2" r="BK388"/>
  <c r="BK371"/>
  <c r="BK322"/>
  <c r="BK247"/>
  <c r="BK175"/>
  <c i="1" r="AS54"/>
  <c i="2" r="J293"/>
  <c r="J189"/>
  <c r="J157"/>
  <c i="3" r="J110"/>
  <c i="2" r="BK395"/>
  <c r="J371"/>
  <c r="BK316"/>
  <c r="BK252"/>
  <c r="BK198"/>
  <c r="BK157"/>
  <c r="J327"/>
  <c r="BK202"/>
  <c r="BK381"/>
  <c r="J202"/>
  <c r="J110"/>
  <c i="3" r="BK98"/>
  <c i="2" r="BK346"/>
  <c r="BK219"/>
  <c r="J381"/>
  <c r="J198"/>
  <c i="3" r="J91"/>
  <c r="BK93"/>
  <c i="2" r="J309"/>
  <c r="J334"/>
  <c r="J105"/>
  <c r="BK279"/>
  <c r="BK101"/>
  <c i="3" r="BK106"/>
  <c r="BK87"/>
  <c i="2" r="J383"/>
  <c r="BK327"/>
  <c r="BK178"/>
  <c r="J91"/>
  <c r="BK350"/>
  <c r="J342"/>
  <c r="J287"/>
  <c r="BK149"/>
  <c r="J269"/>
  <c i="3" r="BK110"/>
  <c r="BK91"/>
  <c i="2" r="J263"/>
  <c r="J165"/>
  <c r="J289"/>
  <c r="J172"/>
  <c i="3" r="J95"/>
  <c r="J106"/>
  <c i="2" l="1" r="P255"/>
  <c r="R255"/>
  <c r="P394"/>
  <c r="T255"/>
  <c r="T394"/>
  <c r="R394"/>
  <c r="T90"/>
  <c r="T246"/>
  <c r="BK268"/>
  <c r="J268"/>
  <c r="J64"/>
  <c r="BK315"/>
  <c r="J315"/>
  <c r="J65"/>
  <c r="BK90"/>
  <c r="J90"/>
  <c r="J61"/>
  <c r="P246"/>
  <c r="P268"/>
  <c r="R315"/>
  <c i="3" r="P86"/>
  <c i="2" r="R90"/>
  <c r="BK246"/>
  <c r="J246"/>
  <c r="J62"/>
  <c r="R268"/>
  <c r="P315"/>
  <c i="3" r="T86"/>
  <c i="2" r="P90"/>
  <c r="P89"/>
  <c r="P88"/>
  <c i="1" r="AU55"/>
  <c i="2" r="R246"/>
  <c r="R89"/>
  <c r="R88"/>
  <c r="T268"/>
  <c r="T315"/>
  <c i="3" r="BK86"/>
  <c r="J86"/>
  <c r="J61"/>
  <c r="R86"/>
  <c r="BK102"/>
  <c r="J102"/>
  <c r="J62"/>
  <c r="P102"/>
  <c r="R102"/>
  <c r="T102"/>
  <c i="2" r="BK387"/>
  <c r="J387"/>
  <c r="J66"/>
  <c r="BK394"/>
  <c r="J394"/>
  <c r="J67"/>
  <c r="BK255"/>
  <c r="J255"/>
  <c r="J63"/>
  <c r="BK410"/>
  <c r="J410"/>
  <c r="J68"/>
  <c i="3" r="BK113"/>
  <c r="J113"/>
  <c r="J63"/>
  <c r="BK117"/>
  <c r="J117"/>
  <c r="J64"/>
  <c r="E48"/>
  <c r="BE93"/>
  <c r="BE95"/>
  <c r="BE118"/>
  <c r="F81"/>
  <c r="BE87"/>
  <c r="J52"/>
  <c r="BE98"/>
  <c r="BE110"/>
  <c r="BE114"/>
  <c r="BE91"/>
  <c r="BE103"/>
  <c r="BE106"/>
  <c i="2" r="J82"/>
  <c r="BE96"/>
  <c r="BE101"/>
  <c r="BE126"/>
  <c r="BE149"/>
  <c r="BE165"/>
  <c r="BE198"/>
  <c r="BE233"/>
  <c r="BE252"/>
  <c r="BE256"/>
  <c r="BE269"/>
  <c r="BE289"/>
  <c r="BE377"/>
  <c r="BE381"/>
  <c r="BE411"/>
  <c r="F55"/>
  <c r="BE91"/>
  <c r="BE157"/>
  <c r="BE160"/>
  <c r="BE172"/>
  <c r="BE189"/>
  <c r="BE216"/>
  <c r="BE237"/>
  <c r="BE247"/>
  <c r="BE291"/>
  <c r="BE293"/>
  <c r="BE302"/>
  <c r="BE322"/>
  <c r="BE329"/>
  <c r="BE336"/>
  <c r="BE340"/>
  <c r="BE342"/>
  <c r="BE346"/>
  <c r="BE350"/>
  <c r="BE354"/>
  <c r="BE358"/>
  <c r="BE360"/>
  <c r="E48"/>
  <c r="BE105"/>
  <c r="BE110"/>
  <c r="BE141"/>
  <c r="BE146"/>
  <c r="BE154"/>
  <c r="BE175"/>
  <c r="BE178"/>
  <c r="BE184"/>
  <c r="BE194"/>
  <c r="BE202"/>
  <c r="BE219"/>
  <c r="BE263"/>
  <c r="BE279"/>
  <c r="BE287"/>
  <c r="BE309"/>
  <c r="BE316"/>
  <c r="BE319"/>
  <c r="BE327"/>
  <c r="BE334"/>
  <c r="BE363"/>
  <c r="BE365"/>
  <c r="BE369"/>
  <c r="BE371"/>
  <c r="BE374"/>
  <c r="BE383"/>
  <c r="BE388"/>
  <c r="BE395"/>
  <c r="BE400"/>
  <c r="BE405"/>
  <c r="F36"/>
  <c i="1" r="BC55"/>
  <c i="3" r="F36"/>
  <c i="1" r="BC56"/>
  <c i="2" r="F34"/>
  <c i="1" r="BA55"/>
  <c i="2" r="F35"/>
  <c i="1" r="BB55"/>
  <c i="2" r="F37"/>
  <c i="1" r="BD55"/>
  <c i="3" r="F37"/>
  <c i="1" r="BD56"/>
  <c i="3" r="J34"/>
  <c i="1" r="AW56"/>
  <c i="2" r="J34"/>
  <c i="1" r="AW55"/>
  <c i="3" r="F34"/>
  <c i="1" r="BA56"/>
  <c i="3" r="F35"/>
  <c i="1" r="BB56"/>
  <c i="3" l="1" r="T85"/>
  <c r="T84"/>
  <c r="R85"/>
  <c r="R84"/>
  <c r="P85"/>
  <c r="P84"/>
  <c i="1" r="AU56"/>
  <c i="2" r="T89"/>
  <c r="T88"/>
  <c r="BK89"/>
  <c r="BK88"/>
  <c r="J88"/>
  <c r="J59"/>
  <c i="3" r="BK85"/>
  <c r="J85"/>
  <c r="J60"/>
  <c i="2" r="J33"/>
  <c i="1" r="AV55"/>
  <c r="AT55"/>
  <c r="AU54"/>
  <c r="BA54"/>
  <c r="W30"/>
  <c i="3" r="J33"/>
  <c i="1" r="AV56"/>
  <c r="AT56"/>
  <c r="BD54"/>
  <c r="W33"/>
  <c r="BB54"/>
  <c r="W31"/>
  <c r="BC54"/>
  <c r="W32"/>
  <c i="3" r="F33"/>
  <c i="1" r="AZ56"/>
  <c i="2" r="F33"/>
  <c i="1" r="AZ55"/>
  <c i="3" l="1" r="BK84"/>
  <c r="J84"/>
  <c r="J59"/>
  <c i="2" r="J89"/>
  <c r="J60"/>
  <c r="J30"/>
  <c i="1" r="AG55"/>
  <c r="AZ54"/>
  <c r="AV54"/>
  <c r="AK29"/>
  <c r="AY54"/>
  <c r="AX54"/>
  <c r="AW54"/>
  <c r="AK30"/>
  <c i="2" l="1" r="J39"/>
  <c i="1" r="AN55"/>
  <c r="W29"/>
  <c i="3" r="J30"/>
  <c i="1" r="AG56"/>
  <c r="AG54"/>
  <c r="AK26"/>
  <c r="AK35"/>
  <c r="AT54"/>
  <c i="3" l="1" r="J39"/>
  <c i="1" r="AN54"/>
  <c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<sst xmlns="http://schemas.openxmlformats.org/spreadsheetml/2006/main">
  <si>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</si>
  <si>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</si>
  <si>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</si>
  <si>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</si>
  <si>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</si>
  <si>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{5b05cc89-4a7c-4f34-bda1-987efe881473}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</si>
  <si>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</si>
  <si>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</si>
  <si>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</si>
  <si>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</si>
  <si>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</si>
  <si>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</si>
  <si>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</si>
  <si>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</si>
  <si>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</si>
  <si>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</si>
  <si>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</si>
  <si>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DĚČÍN – PODMOKLY, ULICE NA VÝŠINÁCH, DEŠŤOVÁ KANALIZACE</t>
  </si>
  <si>
    <t>KSO:</t>
  </si>
  <si>
    <t>827 21 11</t>
  </si>
  <si>
    <t>CC-CZ:</t>
  </si>
  <si>
    <t>22231</t>
  </si>
  <si>
    <t>Místo:</t>
  </si>
  <si>
    <t>Na Výšinách</t>
  </si>
  <si>
    <t>Datum:</t>
  </si>
  <si>
    <t>8. 3. 2024</t>
  </si>
  <si>
    <t>CZ-CPA:</t>
  </si>
  <si>
    <t>42.21.22</t>
  </si>
  <si>
    <t>Zadavatel:</t>
  </si>
  <si>
    <t>IČ:</t>
  </si>
  <si>
    <t>00261238</t>
  </si>
  <si>
    <t>Statutární město Děčín</t>
  </si>
  <si>
    <t>DIČ:</t>
  </si>
  <si>
    <t/>
  </si>
  <si>
    <t>Uchazeč:</t>
  </si>
  <si>
    <t>Vyplň údaj</t>
  </si>
  <si>
    <t>Projektant:</t>
  </si>
  <si>
    <t>05037069</t>
  </si>
  <si>
    <t>Ing. Petr Cupal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</si>
  <si>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</si>
  <si>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</si>
  <si>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</si>
  <si>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</si>
  <si>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</si>
  <si>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</si>
  <si>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</si>
  <si>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</si>
  <si>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</si>
  <si>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</si>
  <si>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</si>
  <si>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</si>
  <si>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</si>
  <si>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</si>
  <si>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</si>
  <si>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</si>
  <si>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</si>
  <si>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</si>
  <si>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</si>
  <si>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</si>
  <si>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</si>
  <si>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</si>
  <si>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</si>
  <si>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</si>
  <si>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</si>
  <si>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</si>
  <si>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</si>
  <si>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</si>
  <si>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</si>
  <si>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</si>
  <si>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</si>
  <si>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</si>
  <si>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</si>
  <si>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</si>
  <si>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</si>
  <si>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</si>
  <si>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</si>
  <si>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</si>
  <si>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</si>
  <si>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</si>
  <si>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</si>
  <si>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</si>
  <si>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</si>
  <si>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</si>
  <si>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Dešťová kanalizace PVC SN12 DN 250</t>
  </si>
  <si>
    <t>ING</t>
  </si>
  <si>
    <t>1</t>
  </si>
  <si>
    <t>{ea5e8955-a9ac-4cf6-86ca-26a241387757}</t>
  </si>
  <si>
    <t>2</t>
  </si>
  <si>
    <t>02</t>
  </si>
  <si>
    <t>Vedlejší a ostatní náklady (VON)</t>
  </si>
  <si>
    <t>VON</t>
  </si>
  <si>
    <t>{8d6c42e9-e606-4c25-a0ac-c3176f0397eb}</t>
  </si>
  <si>
    <t>KRYCÍ LIST SOUPISU PRACÍ</t>
  </si>
  <si>
    <t>Objekt:</t>
  </si>
  <si>
    <t>01 - Dešťová kanalizace PVC SN12 DN 250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</si>
  <si>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</si>
  <si>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</si>
  <si>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</si>
  <si>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</si>
  <si>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</si>
  <si>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</si>
  <si>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</si>
  <si>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</si>
  <si>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</si>
  <si>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</si>
  <si>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</si>
  <si>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</si>
  <si>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</si>
  <si>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</si>
  <si>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</si>
  <si>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</si>
  <si>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</si>
  <si>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</si>
  <si>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</si>
  <si>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</si>
  <si>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</si>
  <si>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</si>
  <si>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</si>
  <si>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</si>
  <si>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</si>
  <si>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</si>
  <si>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</si>
  <si>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</si>
  <si>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</si>
  <si>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</si>
  <si>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</si>
  <si>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111211201</t>
  </si>
  <si>
    <t>Odstranění křovin a stromů průměru kmene do 100 mm i s kořeny sklonu terénu přes 1:5 ručně</t>
  </si>
  <si>
    <t>m2</t>
  </si>
  <si>
    <t>CS ÚRS 2024 01</t>
  </si>
  <si>
    <t>4</t>
  </si>
  <si>
    <t>-658503568</t>
  </si>
  <si>
    <t>PP</t>
  </si>
  <si>
    <t>Odstranění křovin a stromů s odstraněním kořenů ručně průměru kmene do 100 mm jakékoliv plochy v rovině nebo ve svahu o sklonu přes 1:5</t>
  </si>
  <si>
    <t>Online PSC</t>
  </si>
  <si>
    <t>https://podminky.urs.cz/item/CS_URS_2024_01/111211201</t>
  </si>
  <si>
    <t>PSC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</si>
  <si>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</si>
  <si>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</si>
  <si>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 xml:space="preserve">25   "mýcení v místě nátoku do vodního kanálu</t>
  </si>
  <si>
    <t>112151111</t>
  </si>
  <si>
    <t>Směrové kácení stromů s rozřezáním a odvětvením D kmene přes 100 do 200 mm</t>
  </si>
  <si>
    <t>kus</t>
  </si>
  <si>
    <t>-1287302534</t>
  </si>
  <si>
    <t>Pokácení stromu směrové v celku s odřezáním kmene a s odvětvením průměru kmene přes 100 do 200 mm</t>
  </si>
  <si>
    <t>https://podminky.urs.cz/item/CS_URS_2024_01/112151111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</si>
  <si>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</si>
  <si>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 xml:space="preserve">6   "odhad</t>
  </si>
  <si>
    <t>3</t>
  </si>
  <si>
    <t>112201151</t>
  </si>
  <si>
    <t>Odstranění pařezů D do 0,2 m ve svahu přes 1:2 do 1:1 s odklizením do 20 m a zasypáním jámy</t>
  </si>
  <si>
    <t>1035450580</t>
  </si>
  <si>
    <t>Odstranění pařezu na svahu přes 1:2 do 1:1 o průměru pařezu na řezné ploše do 200 mm</t>
  </si>
  <si>
    <t>https://podminky.urs.cz/item/CS_URS_2024_01/112201151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</si>
  <si>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</si>
  <si>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119001421</t>
  </si>
  <si>
    <t>Dočasné zajištění kabelů a kabelových tratí ze 3 volně ložených kabelů</t>
  </si>
  <si>
    <t>m</t>
  </si>
  <si>
    <t>-1808372818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</si>
  <si>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</si>
  <si>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</si>
  <si>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</si>
  <si>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 xml:space="preserve">2*0,8  </t>
  </si>
  <si>
    <t>5</t>
  </si>
  <si>
    <t>132351104</t>
  </si>
  <si>
    <t>Hloubení rýh nezapažených š do 800 mm v hornině třídy těžitelnosti II skupiny 4 objem přes 100 m3 strojně</t>
  </si>
  <si>
    <t>m3</t>
  </si>
  <si>
    <t>1151657275</t>
  </si>
  <si>
    <t>Hloubení nezapažených rýh šířky do 800 mm strojně s urovnáním dna do předepsaného profilu a spádu v hornině třídy těžitelnosti II skupiny 4 přes 100 m3</t>
  </si>
  <si>
    <t>https://podminky.urs.cz/item/CS_URS_2024_01/132351104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</si>
  <si>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</si>
  <si>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TĚŽITELNOST: 50 % II-4 + 50 % II-5</t>
  </si>
  <si>
    <t>STOKA</t>
  </si>
  <si>
    <t xml:space="preserve">0,5*(475,5-20,21-37,63)*0,8*(1,42-0,40)   "úsek ŠD02-ŠD14, rovnoběžný s povrchem</t>
  </si>
  <si>
    <t xml:space="preserve">0,25*(37,63-1)*0,8*((1,42+2,66)/2-0,40)   "úsek ŠD01-ŠD02; zahlubující se úsek</t>
  </si>
  <si>
    <t xml:space="preserve">0,2*4,0*2,0*(3,0-0,4)   "startovací jáma</t>
  </si>
  <si>
    <t>PŘÍPOJKY</t>
  </si>
  <si>
    <t>0,5*55,1*0,6*(1,25-0,4)</t>
  </si>
  <si>
    <t>ULIČNÍ VPUSTI</t>
  </si>
  <si>
    <t>0,5*19*1,3*0,7*0,7</t>
  </si>
  <si>
    <t>VYÚSTĚNÍ</t>
  </si>
  <si>
    <t>0,8*1,9*0,85</t>
  </si>
  <si>
    <t>Součet</t>
  </si>
  <si>
    <t>6</t>
  </si>
  <si>
    <t>132451104</t>
  </si>
  <si>
    <t>Hloubení rýh nezapažených š do 800 mm v hornině třídy těžitelnosti II skupiny 5 objem přes 100 m3 strojně</t>
  </si>
  <si>
    <t>896145847</t>
  </si>
  <si>
    <t>Hloubení nezapažených rýh šířky do 800 mm strojně s urovnáním dna do předepsaného profilu a spádu v hornině třídy těžitelnosti II skupiny 5 přes 100 m3</t>
  </si>
  <si>
    <t>https://podminky.urs.cz/item/CS_URS_2024_01/132451104</t>
  </si>
  <si>
    <t xml:space="preserve">0,75*(37,63-1)*0,8*((1,42+2,66)/2-0,40)   "úsek ŠD01-ŠD02; zahlubující se úsek</t>
  </si>
  <si>
    <t xml:space="preserve">14*0,8*0,8*0,25   "prohloubení v místech revizních šachet</t>
  </si>
  <si>
    <t xml:space="preserve">0,8*4,0*2,0*(3,0-0,4)   "startovací jáma</t>
  </si>
  <si>
    <t>7</t>
  </si>
  <si>
    <t>139001101</t>
  </si>
  <si>
    <t>Příplatek za ztížení vykopávky v blízkosti podzemního vedení</t>
  </si>
  <si>
    <t>-117917636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</si>
  <si>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</si>
  <si>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</si>
  <si>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</si>
  <si>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(2*0,8)*1,1*1,0</t>
  </si>
  <si>
    <t>8</t>
  </si>
  <si>
    <t>141721000.R</t>
  </si>
  <si>
    <t>Vystrojení startovací jámy technologií protlačování se zřízením dna, opěry, zajištěním čel a dopravou</t>
  </si>
  <si>
    <t>-1407451903</t>
  </si>
  <si>
    <t xml:space="preserve">Poznámka k souboru cen:_x000d_
1. V cenách jsou započteny i náklady na:_x000d_
a) vodorovné přemístění výkopku z protlačovaného potrubí a svislé přemístění výkopku z montážní jámy na přilehlé území a případné přehození na povrchu._x000d_
b) úpravu čela potrubí pro protlačení;_x000d_
2. V cenách nejsou započteny náklady na:_x000d_
a) zemní práce nutné pro provedení protlaku (např. startovací a cílové jámy),_x000d_
b) čerpání vody,_x000d_
c) montáž vedení a jeho náležitosti, slouží-li protlačená trouba jako ochranné potrubí,_x000d_
d) dodávku potrubí, určeného k protlačení; toto potrubí se oceňuje ve specifikaci, ztratné lze stanovit ve výši 3 %,_x000d_
e) překládání a zajišťování inženýrských sítí, procházejících montážními a startovacími jámami,_x000d_
f) vytyčení směru protlaku a stávajících inženýrských sítí,_x000d_
g) případnou další úpravu trub (svařování, řezání apod.) předcházející vlastnímu protlaku potrubí._x000d_
</t>
  </si>
  <si>
    <t>9</t>
  </si>
  <si>
    <t>141721221</t>
  </si>
  <si>
    <t>Řízený zemní protlak délky do 50 m hl do 6 m se zatažením potrubí průměru vrtu přes 355 do 400 mm v hornině třídy těžitelnosti I a II skupiny 1 až 4</t>
  </si>
  <si>
    <t>-1790028197</t>
  </si>
  <si>
    <t>Řízený zemní protlak délky protlaku do 50 m v hornině třídy těžitelnosti I a II, skupiny 1 až 4 včetně zatažení trub v hloubce do 6 m průměru vrtu přes 355 do 400 mm</t>
  </si>
  <si>
    <t>https://podminky.urs.cz/item/CS_URS_2024_01/141721221</t>
  </si>
  <si>
    <t xml:space="preserve">Poznámka k souboru cen:_x000d_
1. V cenách jsou započteny i náklady na:_x000d_
a) vodorovné přemístění výkopku z protlačovaného potrubí a svislé přemístění výkopku z montážní jámy na přilehlé území a případné přehození na povrchu,_x000d_
b) úpravu čela potrubí pro protlačení,_x000d_
c) bentonitovou směs._x000d_
2. V cenách nejsou započteny náklady na:_x000d_
a) zemní práce nutné pro provedení protlaku (např. startovací a cílové jámy),_x000d_
b) čerpání vody nad průtok 0,5 l/s,_x000d_
c) montáž potrubí, tyto náklady se oceňují pro vodárenství položkami souborů cen katalogu 827-1 Vedení trubní, dálková a přípojná - vodovod a kanalizace; pro plynárenství položkami souborů cen katalogu 23 M Montáže potrubí,_x000d_
d) dodávku potrubí určeného k protlačení,_x000d_
e) překládání a zajišťování inženýrských sítí, procházejících montážními a startovacími jámami,_x000d_
f) vytyčení směru protlaku a stávajících inženýrských sítí._x000d_
</t>
  </si>
  <si>
    <t xml:space="preserve">14,8    "ÚSEK POD TEPLICKOU</t>
  </si>
  <si>
    <t>10</t>
  </si>
  <si>
    <t>M</t>
  </si>
  <si>
    <t>140111120.R</t>
  </si>
  <si>
    <t>trubka ocelová bezešvá hladká jakost 11 353 420x10,0mm</t>
  </si>
  <si>
    <t>946330541</t>
  </si>
  <si>
    <t>trubka ocelová bezešvá hladká jakost 11 353 420 x 10 mm</t>
  </si>
  <si>
    <t xml:space="preserve">14,8*1,05   "ZTRATNÉ 5%</t>
  </si>
  <si>
    <t>11</t>
  </si>
  <si>
    <t>359310231.K</t>
  </si>
  <si>
    <t>Výplň potrubí l do 200 m zalitím inertním materiálem pevnosti do 5 MPa</t>
  </si>
  <si>
    <t>-546219468</t>
  </si>
  <si>
    <t xml:space="preserve">14,8*PI*(0,2^2-0,15^2)   "MEZIKRUŽÍ PODVRTU</t>
  </si>
  <si>
    <t>151101101</t>
  </si>
  <si>
    <t>Zřízení příložného pažení a rozepření stěn rýh hl do 2 m</t>
  </si>
  <si>
    <t>82525058</t>
  </si>
  <si>
    <t>Zřízení pažení a rozepření stěn rýh pro podzemní vedení příložné pro jakoukoliv mezerovitost, hloubky do 2 m</t>
  </si>
  <si>
    <t>https://podminky.urs.cz/item/CS_URS_2024_01/151101101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</si>
  <si>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</si>
  <si>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 xml:space="preserve">475,5*(1,42-0,4)   "předpoklad jednostranně do 10 % délky rýhy ŠD02-ŠD014</t>
  </si>
  <si>
    <t>13</t>
  </si>
  <si>
    <t>151101102</t>
  </si>
  <si>
    <t>Zřízení příložného pažení a rozepření stěn rýh hl přes 2 do 4 m</t>
  </si>
  <si>
    <t>805243641</t>
  </si>
  <si>
    <t>Zřízení pažení a rozepření stěn rýh pro podzemní vedení příložné pro jakoukoliv mezerovitost, hloubky přes 2 do 4 m</t>
  </si>
  <si>
    <t>https://podminky.urs.cz/item/CS_URS_2024_01/151101102</t>
  </si>
  <si>
    <t xml:space="preserve">37,63*((1,42+2,66)/2-0,4)   "předpoklad jednostranně na 100 % úseku ŠD01-ŠD02</t>
  </si>
  <si>
    <t xml:space="preserve">2*(4,0+2,0)*(3,0-0,4)   "startovací jáma</t>
  </si>
  <si>
    <t>14</t>
  </si>
  <si>
    <t>151101111</t>
  </si>
  <si>
    <t>Odstranění příložného pažení a rozepření stěn rýh hl do 2 m</t>
  </si>
  <si>
    <t>-1379814052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</si>
  <si>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</si>
  <si>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</si>
  <si>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</t>
  </si>
  <si>
    <t>151101112</t>
  </si>
  <si>
    <t>Odstranění příložného pažení a rozepření stěn rýh hl přes 2 do 4 m</t>
  </si>
  <si>
    <t>523350393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</si>
  <si>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</si>
  <si>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</si>
  <si>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16</t>
  </si>
  <si>
    <t>162751136</t>
  </si>
  <si>
    <t>Vodorovné přemístění přes 8 000 do 9000 m výkopku/sypaniny z horniny třídy těžitelnosti II skupiny 4 a 5</t>
  </si>
  <si>
    <t>347475226</t>
  </si>
  <si>
    <t>Vodorovné přemístění výkopku nebo sypaniny po suchu na obvyklém dopravním prostředku, bez naložení výkopku, avšak se složením bez rozhrnutí z horniny třídy těžitelnosti II skupiny 4 a 5 na vzdálenost přes 8 000 do 9 000 m</t>
  </si>
  <si>
    <t>https://podminky.urs.cz/item/CS_URS_2024_01/162751136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</si>
  <si>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</si>
  <si>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</t>
  </si>
  <si>
    <t>Poznámka k položce:_x000d_
odvoz na nejbližší skládku v Dobkovicích</t>
  </si>
  <si>
    <t>207,975+245,432</t>
  </si>
  <si>
    <t>17</t>
  </si>
  <si>
    <t>167151111</t>
  </si>
  <si>
    <t>Nakládání výkopku z hornin třídy těžitelnosti I skupiny 1 až 3 přes 100 m3</t>
  </si>
  <si>
    <t>533333027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</si>
  <si>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</si>
  <si>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</si>
  <si>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</si>
  <si>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 xml:space="preserve">188,405+138,596+94,228   "zásyp+obsyp+lože, nakládání na mezideponii</t>
  </si>
  <si>
    <t>18</t>
  </si>
  <si>
    <t>167151112</t>
  </si>
  <si>
    <t>Nakládání výkopku z hornin třídy těžitelnosti II skupiny 4 a 5 přes 100 m3</t>
  </si>
  <si>
    <t>1597047579</t>
  </si>
  <si>
    <t>Nakládání, skládání a překládání neulehlého výkopku nebo sypaniny strojně nakládání, množství přes 100 m3, z hornin třídy těžitelnosti II, skupiny 4 a 5</t>
  </si>
  <si>
    <t>https://podminky.urs.cz/item/CS_URS_2024_01/167151112</t>
  </si>
  <si>
    <t xml:space="preserve">453,407   "výkopek</t>
  </si>
  <si>
    <t>19</t>
  </si>
  <si>
    <t>171201231.R1</t>
  </si>
  <si>
    <t>Poplatek za uložení zeminy a kamení na recyklační skládce (skládkovné) kód odpadu 17 05 04</t>
  </si>
  <si>
    <t>t</t>
  </si>
  <si>
    <t>310521803</t>
  </si>
  <si>
    <t>Poplatek za uložení stavebního odpadu na recyklační skládce (skládkovné) zeminy a kamení zatříděného do Katalogu odpadů pod kódem 17 05 04, typ A - zpracovatelný materiál</t>
  </si>
  <si>
    <t>Poznámka k položce:_x000d_
POPLATEK DLE CENÍKU MÍSTNÍ SKLÁDKY</t>
  </si>
  <si>
    <t xml:space="preserve">0,5*453,407*2,0   "50% VÝKOPEK TYP A, určeno odhadem</t>
  </si>
  <si>
    <t>20</t>
  </si>
  <si>
    <t>171201231.R2</t>
  </si>
  <si>
    <t>-377842510</t>
  </si>
  <si>
    <t>Poplatek za uložení stavebního odpadu na recyklační skládce (skládkovné) zeminy a kamení zatříděného do Katalogu odpadů pod kódem 17 05 04, typ B - nezpracovatelný materiál</t>
  </si>
  <si>
    <t>174101101</t>
  </si>
  <si>
    <t>Zásyp jam, šachet rýh nebo kolem objektů sypaninou se zhutněním</t>
  </si>
  <si>
    <t>-1696017717</t>
  </si>
  <si>
    <t>Zásyp sypaninou z jakékoliv horniny strojně s uložením výkopku ve vrstvách se zhutněním jam, šachet, rýh nebo kolem objektů v těchto vykopávkách</t>
  </si>
  <si>
    <t>https://podminky.urs.cz/item/CS_URS_2024_01/174101101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</si>
  <si>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</si>
  <si>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Poznámka k položce:_x000d_
ZÁSYP PŮVODNÍM MATERIÁLEM</t>
  </si>
  <si>
    <t xml:space="preserve">(475,5-20,21-37,63)*0,8*(1,42-0,40-0,63)   "úsek ŠD02-ŠD14, rovnoběžný s povrchem</t>
  </si>
  <si>
    <t xml:space="preserve">(37,63-1)*0,8*((1,42+2,66)/2-0,40-0,63)   "úsek ŠD01-ŠD02; zahlubující se úsek</t>
  </si>
  <si>
    <t xml:space="preserve">4,0*2,0*(3,0-0,4-0,78)   "startovací jáma</t>
  </si>
  <si>
    <t>55,1*0,6*(1,25-0,4-0,53)</t>
  </si>
  <si>
    <t>19*(0,7*0,7-3,14*0,275^2)*(1,3-0,4-0,2)</t>
  </si>
  <si>
    <t>22</t>
  </si>
  <si>
    <t>58331200</t>
  </si>
  <si>
    <t>štěrkopísek netříděný</t>
  </si>
  <si>
    <t>-1008468018</t>
  </si>
  <si>
    <t>188,805*1,8</t>
  </si>
  <si>
    <t>23</t>
  </si>
  <si>
    <t>175151101</t>
  </si>
  <si>
    <t>Obsypání potrubí strojně sypaninou bez prohození, uloženou do 3 m</t>
  </si>
  <si>
    <t>393286535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</si>
  <si>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</si>
  <si>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</si>
  <si>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</si>
  <si>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Poznámka k položce:_x000d_
ve svahovaném výkopu odečteno z plochy řezu přímo v dwg</t>
  </si>
  <si>
    <t xml:space="preserve">(475,5-20,21-37,63)*(0,8*0,41-3,14*0,13^2)   "úsek ŠD02-ŠD14, rovnoběžný s povrchem</t>
  </si>
  <si>
    <t xml:space="preserve">(37,63-1)*(0,8*0,41-3,14*0,13^2)   "úsek ŠD01-ŠD02; zahlubující se úsek</t>
  </si>
  <si>
    <t xml:space="preserve">4,0*(2,0*0,41-3,14*0,13^2)   "startovací jáma</t>
  </si>
  <si>
    <t>55,1*(0,6*0,31-3,14*0,08^2)</t>
  </si>
  <si>
    <t>19*(0,7*0,7-3,14*0,275^2)*0,31</t>
  </si>
  <si>
    <t>24</t>
  </si>
  <si>
    <t>583373020</t>
  </si>
  <si>
    <t>štěrkopísek frakce 0/16</t>
  </si>
  <si>
    <t>-937379584</t>
  </si>
  <si>
    <t>Poznámka k položce:_x000d_
zásyp ve svahovaném výkopu původním materiálem</t>
  </si>
  <si>
    <t>138,596*1,80</t>
  </si>
  <si>
    <t>25</t>
  </si>
  <si>
    <t>181951114</t>
  </si>
  <si>
    <t>Úprava pláně v hornině třídy těžitelnosti II skupiny 4 a 5 se zhutněním strojně</t>
  </si>
  <si>
    <t>2113611295</t>
  </si>
  <si>
    <t>Úprava pláně vyrovnáním výškových rozdílů strojně v hornině třídy těžitelnosti II, skupiny 4 a 5 se zhutněním</t>
  </si>
  <si>
    <t>https://podminky.urs.cz/item/CS_URS_2024_01/181951114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</si>
  <si>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</si>
  <si>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 xml:space="preserve">(475,5-20,21-1)*0,8   "dno výkopu</t>
  </si>
  <si>
    <t xml:space="preserve">3*2   "dno startovací rýhy</t>
  </si>
  <si>
    <t xml:space="preserve">55,1*0,6*(1,25-0,4)   "přípojky</t>
  </si>
  <si>
    <t xml:space="preserve">19*1,3*0,7*0,7   "vpusti</t>
  </si>
  <si>
    <t>Zakládání</t>
  </si>
  <si>
    <t>26</t>
  </si>
  <si>
    <t>247681114</t>
  </si>
  <si>
    <t>Těsnění studny z jílu se zhutněním</t>
  </si>
  <si>
    <t>-1750551114</t>
  </si>
  <si>
    <t>Obsyp a těsnění vodárenské studny těsnění se zhutněním z jílu</t>
  </si>
  <si>
    <t>https://podminky.urs.cz/item/CS_URS_2024_01/247681114</t>
  </si>
  <si>
    <t xml:space="preserve">Poznámka k souboru cen:_x000d_
1. V cenách -1111 až -1113 jsou započteny i náklady na dodání obsypových hmot._x000d_
2. V cenách nejsou započteny náklady na zapuštění a postupné vytahování manipulačních pažnic._x000d_
3. V ceně -1114 nejsou započteny náklady na dodání jílu; získání jílu se oceňuje ve specifikaci._x000d_
4. Množství jednotek se určuje v m3 ve zhutněném stavu._x000d_
</t>
  </si>
  <si>
    <t xml:space="preserve">14*0,3*(0,8*0,63-3,14*0,13^2)   "jílové ucpávky podél potrubí</t>
  </si>
  <si>
    <t>27</t>
  </si>
  <si>
    <t>581251100</t>
  </si>
  <si>
    <t>jíl surový kusový</t>
  </si>
  <si>
    <t>-571297023</t>
  </si>
  <si>
    <t>1,894*2</t>
  </si>
  <si>
    <t>Svislé a kompletní konstrukce</t>
  </si>
  <si>
    <t>28</t>
  </si>
  <si>
    <t>310218811</t>
  </si>
  <si>
    <t>Zazdívka otvorů ve zdivu nadzákladovém kamenem pl přes 0,25 do 1 m2</t>
  </si>
  <si>
    <t>990875909</t>
  </si>
  <si>
    <t>Zazdívka otvorů ve zdivu nadzákladovém kamenem plochy přes 0,25 m2 do 1 m2 pro jakékoliv tl. zdi</t>
  </si>
  <si>
    <t>https://podminky.urs.cz/item/CS_URS_2024_01/310218811</t>
  </si>
  <si>
    <t>Poznámka k položce:_x000d_
OBJEM POTRUBÍ SE ZANEDBÁVÁ, KOMPENZUJE SE TÍM NÁROČNOST PROVÁDĚNÍ</t>
  </si>
  <si>
    <t xml:space="preserve">0,8*0,8*0,6   "napojení do vodního kanálu</t>
  </si>
  <si>
    <t xml:space="preserve">0,8*0,8*1,5   "probourávka opěrné stěny</t>
  </si>
  <si>
    <t>29</t>
  </si>
  <si>
    <t>310218811.R</t>
  </si>
  <si>
    <t>Příplatek za tvarovou úpravu kamenů</t>
  </si>
  <si>
    <t>149666418</t>
  </si>
  <si>
    <t>Zazdívka otvorů ve zdivu nadzákladovém kamenem Příplatek za tvarovou úpravu kamenů</t>
  </si>
  <si>
    <t xml:space="preserve">0,8*(0,8*0,6-3,14*0,21^2)   "napojení do vodního kanálu</t>
  </si>
  <si>
    <t xml:space="preserve">0,8*(0,8*1,5-3,14*0,21^2)   "probourávka opěrné stěny</t>
  </si>
  <si>
    <t>Vodorovné konstrukce</t>
  </si>
  <si>
    <t>30</t>
  </si>
  <si>
    <t>451573111</t>
  </si>
  <si>
    <t>Lože pod potrubí otevřený výkop ze štěrkopísku</t>
  </si>
  <si>
    <t>1568446109</t>
  </si>
  <si>
    <t>Lože pod potrubí, stoky a drobné objekty v otevřeném výkopu z písku a štěrkopísku do 63 mm</t>
  </si>
  <si>
    <t>https://podminky.urs.cz/item/CS_URS_2024_01/451573111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</si>
  <si>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</si>
  <si>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 xml:space="preserve">(475,5-20,21)*0,8*(0,15+0,07)   "úsek ŠD02-ŠD14, rovnoběžný s povrchem</t>
  </si>
  <si>
    <t xml:space="preserve">(37,63-1)*0,8*(0,15+0,07)    "úsek ŠD01-ŠD02; zahlubující se úsek</t>
  </si>
  <si>
    <t xml:space="preserve">4,0*2,0*(0,15+0,07)    "startovací jáma</t>
  </si>
  <si>
    <t xml:space="preserve">55,1*0,6*(0,1+0,05)   "přípojky</t>
  </si>
  <si>
    <t xml:space="preserve">19*0,7*0,7*0,1   "vpusti</t>
  </si>
  <si>
    <t>31</t>
  </si>
  <si>
    <t>452112111</t>
  </si>
  <si>
    <t>Osazení betonových prstenců nebo rámů v do 100 mm pod poklopy a mříže</t>
  </si>
  <si>
    <t>972300597</t>
  </si>
  <si>
    <t>Osazení betonových dílců prstenců nebo rámů pod poklopy a mříže, výšky do 100 mm</t>
  </si>
  <si>
    <t>https://podminky.urs.cz/item/CS_URS_2024_01/452112111</t>
  </si>
  <si>
    <t xml:space="preserve">Poznámka k souboru cen:_x000d_
1. V cenách nejsou započteny náklady na dodávku betonových výrobků; tyto se oceňují ve specifikaci._x000d_
</t>
  </si>
  <si>
    <t xml:space="preserve">14   "DŠ prstenec roznášecí</t>
  </si>
  <si>
    <t xml:space="preserve">14   "DŠ prstenec vyrovnávací</t>
  </si>
  <si>
    <t xml:space="preserve">19   "UV</t>
  </si>
  <si>
    <t>32</t>
  </si>
  <si>
    <t>59224010</t>
  </si>
  <si>
    <t>prstenec šachtový vyrovnávací betonový 625x100x40mm</t>
  </si>
  <si>
    <t>-221172318</t>
  </si>
  <si>
    <t>33</t>
  </si>
  <si>
    <t>59224150</t>
  </si>
  <si>
    <t>prstenec roznášecí pro plastové šachty</t>
  </si>
  <si>
    <t>-831910023</t>
  </si>
  <si>
    <t>34</t>
  </si>
  <si>
    <t>KSI.BUP10A</t>
  </si>
  <si>
    <t>Betonová uliční vpusť, vyrovnávací prstenec, 10A pod mříže 500x500</t>
  </si>
  <si>
    <t>1288434565</t>
  </si>
  <si>
    <t>35</t>
  </si>
  <si>
    <t>452311141</t>
  </si>
  <si>
    <t>Podkladní desky z betonu prostého bez zvýšených nároků na prostředí tř. C 16/20 otevřený výkop</t>
  </si>
  <si>
    <t>470154796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</si>
  <si>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</si>
  <si>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https://podminky.urs.cz/item/CS_URS_2024_01/452311141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</si>
  <si>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</si>
  <si>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 xml:space="preserve">14*0,8*0,8*0,1   "ŠACHTY - podkladní deska</t>
  </si>
  <si>
    <t xml:space="preserve">14*3,14*0,85^2*0,2/2   "ŠACHTY - obetonávka dna</t>
  </si>
  <si>
    <t xml:space="preserve">19*0,6*0,6*0,1   "VPUSTI - podkladní deska</t>
  </si>
  <si>
    <t xml:space="preserve">19*3,14*0,75^2*0,2/2   "VPUSTI- obetonávka dna</t>
  </si>
  <si>
    <t>36</t>
  </si>
  <si>
    <t>452311151</t>
  </si>
  <si>
    <t>Podkladní desky z betonu prostého bez zvýšených nároků na prostředí tř. C 20/25 otevřený výkop</t>
  </si>
  <si>
    <t>-714449022</t>
  </si>
  <si>
    <t>Podkladní a zajišťovací konstrukce z betonu prostého v otevřeném výkopu bez zvýšených nároků na prostředí desky pod potrubí, stoky a drobné objekty z betonu tř. C 20/25</t>
  </si>
  <si>
    <t>https://podminky.urs.cz/item/CS_URS_2024_01/452311151</t>
  </si>
  <si>
    <t xml:space="preserve">1,9*(0,8*0,6-3,14*0,135^2)   "VYÚSTĚNÍ - obetonávka</t>
  </si>
  <si>
    <t xml:space="preserve">(0,8*0,8-3,14*0,13^2)*0,75   "VYÚSTĚNÍ - zabetonávka ve stěně</t>
  </si>
  <si>
    <t>37</t>
  </si>
  <si>
    <t>452351111</t>
  </si>
  <si>
    <t>Bednění podkladních desek nebo sedlového lože pod potrubí, stoky a drobné objekty otevřený výkop zřízení</t>
  </si>
  <si>
    <t>279199540</t>
  </si>
  <si>
    <t>Bednění podkladních a zajišťovacích konstrukcí v otevřeném výkopu desek nebo sedlových loží pod potrubí, stoky a drobné objekty zřízení</t>
  </si>
  <si>
    <t>https://podminky.urs.cz/item/CS_URS_2024_01/452351111</t>
  </si>
  <si>
    <t xml:space="preserve">14*4*0,8*0,1   "ŠACHTY - podkladní deska</t>
  </si>
  <si>
    <t xml:space="preserve">19*4*0,6*0,1   "VPUSTI - podkladní deska</t>
  </si>
  <si>
    <t>Trubní vedení</t>
  </si>
  <si>
    <t>38</t>
  </si>
  <si>
    <t>871315241.R</t>
  </si>
  <si>
    <t>Kanalizační potrubí z tvrdého PVC vícevrstvé tuhost třídy SN12 DN 150</t>
  </si>
  <si>
    <t>1414603597</t>
  </si>
  <si>
    <t>Kanalizační potrubí z tvrdého PVC v otevřeném výkopu ve sklonu do 20 %, hladkého plnostěnného vícevrstvého, tuhost třídy SN 12 DN 150</t>
  </si>
  <si>
    <t xml:space="preserve">55,1*1,015   "přípojky</t>
  </si>
  <si>
    <t>39</t>
  </si>
  <si>
    <t>871365241.R</t>
  </si>
  <si>
    <t>Kanalizační potrubí z tvrdého PVC vícevrstvé tuhost třídy SN12 DN 250</t>
  </si>
  <si>
    <t>1768860969</t>
  </si>
  <si>
    <t>Kanalizační potrubí z tvrdého PVC v otevřeném výkopu ve sklonu do 20 %, hladkého plnostěnného vícevrstvého, tuhost třídy SN 12 DN 250</t>
  </si>
  <si>
    <t xml:space="preserve">475,5*1,015   "stoka</t>
  </si>
  <si>
    <t>40</t>
  </si>
  <si>
    <t>877355211</t>
  </si>
  <si>
    <t>Montáž kolen na kanalizačním potrubí z PP nebo tvrdého PVC trub hladkých plnostěnných DN 200</t>
  </si>
  <si>
    <t>463578565</t>
  </si>
  <si>
    <t>Montáž tvarovek na kanalizačním plastovém potrubí z PP nebo PVC-U hladkého plnostěnného kolen, víček nebo hrdlových uzávěrů DN 200</t>
  </si>
  <si>
    <t>https://podminky.urs.cz/item/CS_URS_2024_01/877355211</t>
  </si>
  <si>
    <t xml:space="preserve">Poznámka k souboru cen:_x000d_
1. V cenách nejsou započteny náklady na dodání tvarovek. Tvarovky se oceňují ve ve specifikaci._x000d_
</t>
  </si>
  <si>
    <t xml:space="preserve">19   "předpoklad max. 1 koleno na každé přípojce UV</t>
  </si>
  <si>
    <t>41</t>
  </si>
  <si>
    <t>28611369</t>
  </si>
  <si>
    <t>koleno kanalizační PVC KG 250x15°</t>
  </si>
  <si>
    <t>-617163472</t>
  </si>
  <si>
    <t>42</t>
  </si>
  <si>
    <t>877365221</t>
  </si>
  <si>
    <t>Montáž odboček na kanalizačním potrubí z PP nebo tvrdého PVC trub hladkých plnostěnných DN 250</t>
  </si>
  <si>
    <t>1941596513</t>
  </si>
  <si>
    <t>Montáž tvarovek na kanalizačním plastovém potrubí z PP nebo PVC-U hladkého plnostěnného odboček DN 250</t>
  </si>
  <si>
    <t>https://podminky.urs.cz/item/CS_URS_2024_01/877365221</t>
  </si>
  <si>
    <t xml:space="preserve">19,000   "napojení UV, odbočky 250/150</t>
  </si>
  <si>
    <t>43</t>
  </si>
  <si>
    <t>28611399</t>
  </si>
  <si>
    <t>odbočka kanalizační plastová s hrdlem KG 250/160/45°</t>
  </si>
  <si>
    <t>-522301596</t>
  </si>
  <si>
    <t>44</t>
  </si>
  <si>
    <t>877395121</t>
  </si>
  <si>
    <t>Výřez a montáž tvarovek odbočných na potrubí z kanalizačních trub z PVC DN 400</t>
  </si>
  <si>
    <t>-1405838873</t>
  </si>
  <si>
    <t>Výřez a montáž odbočné tvarovky na potrubí z trub z tvrdého PVC DN 400</t>
  </si>
  <si>
    <t>https://podminky.urs.cz/item/CS_URS_2024_01/877395121</t>
  </si>
  <si>
    <t xml:space="preserve">Poznámka k souboru cen:_x000d_
1. Ceny jsou určeny pro dodatečné osazení odbočných tvarovek na stávající potrubí._x000d_
2. V cenách nejsou započteny náklady na dodání 1 ks odbočné tvarovky a 1 ks přesuvky, popř. 1 ks trouby a těsnících kroužků; tyto náklady se oceňují ve specifikaci. Ztratné lze dohodnout u trub kanalizačních z tvrdého PVC ve výši 1,5 %._x000d_
</t>
  </si>
  <si>
    <t>45</t>
  </si>
  <si>
    <t>28612232</t>
  </si>
  <si>
    <t>odbočka kanalizační plastová PVC KG DN 400x200/45° SN12/16</t>
  </si>
  <si>
    <t>-1470512943</t>
  </si>
  <si>
    <t>46</t>
  </si>
  <si>
    <t>894812321</t>
  </si>
  <si>
    <t>Revizní a čistící šachta z PP typ DN 600/250 šachtové dno průtočné</t>
  </si>
  <si>
    <t>1696606058</t>
  </si>
  <si>
    <t>Revizní a čistící šachta z polypropylenu PP pro hladké trouby DN 600 šachtové dno (DN šachty / DN trubního vedení) DN 600/250 průtočné</t>
  </si>
  <si>
    <t>https://podminky.urs.cz/item/CS_URS_2024_01/894812321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</si>
  <si>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..-.... Zásyp sypaninou z jakékoliv horniny, katalogu 800-1 Zemní práce části A 07._x000d_
</t>
  </si>
  <si>
    <t>47</t>
  </si>
  <si>
    <t>894812331</t>
  </si>
  <si>
    <t>Revizní a čistící šachta z PP DN 600 šachtová roura korugovaná světlé hloubky 1000 mm</t>
  </si>
  <si>
    <t>-1628440142</t>
  </si>
  <si>
    <t>Revizní a čistící šachta z polypropylenu PP pro hladké trouby DN 600 roura šachtová korugovaná, světlé hloubky 1 000 mm</t>
  </si>
  <si>
    <t>https://podminky.urs.cz/item/CS_URS_2024_01/894812331</t>
  </si>
  <si>
    <t>48</t>
  </si>
  <si>
    <t>894812339</t>
  </si>
  <si>
    <t>Příplatek k rourám revizní a čistící šachty z PP DN 600 za uříznutí šachtové roury</t>
  </si>
  <si>
    <t>-1564330396</t>
  </si>
  <si>
    <t>Revizní a čistící šachta z polypropylenu PP pro hladké trouby DN 600 Příplatek k cenám 2331 - 2334 za uříznutí šachtové roury</t>
  </si>
  <si>
    <t>https://podminky.urs.cz/item/CS_URS_2024_01/894812339</t>
  </si>
  <si>
    <t>49</t>
  </si>
  <si>
    <t>895941341</t>
  </si>
  <si>
    <t>Osazení vpusti uliční DN 500 z betonových dílců dno s výtokem</t>
  </si>
  <si>
    <t>-1503025471</t>
  </si>
  <si>
    <t>Osazení vpusti uliční z betonových dílců DN 500 dno s výtokem</t>
  </si>
  <si>
    <t>https://podminky.urs.cz/item/CS_URS_2024_01/895941341</t>
  </si>
  <si>
    <t xml:space="preserve">19   "počet UV viz Situace</t>
  </si>
  <si>
    <t>50</t>
  </si>
  <si>
    <t>KSI.BU41A</t>
  </si>
  <si>
    <t>Betonová uliční vpusť, díl spodní, 1APVC v.330mm s výtokem OTVOR DN 150</t>
  </si>
  <si>
    <t>373478160</t>
  </si>
  <si>
    <t>51</t>
  </si>
  <si>
    <t>895941351</t>
  </si>
  <si>
    <t>Osazení vpusti uliční DN 500 z betonových dílců skruž horní pro čtvercovou vtokovou mříž</t>
  </si>
  <si>
    <t>-135985145</t>
  </si>
  <si>
    <t>Osazení vpusti uliční z betonových dílců DN 500 skruž horní pro čtvercovou vtokovou mříž</t>
  </si>
  <si>
    <t>https://podminky.urs.cz/item/CS_URS_2024_01/895941351</t>
  </si>
  <si>
    <t>52</t>
  </si>
  <si>
    <t>KSI.BU5D</t>
  </si>
  <si>
    <t>Betonová uliční vpusť, skruž horní, 5D v.570mm</t>
  </si>
  <si>
    <t>-1225366974</t>
  </si>
  <si>
    <t>53</t>
  </si>
  <si>
    <t>899204112</t>
  </si>
  <si>
    <t>Osazení mříží litinových včetně rámů a košů na bahno pro třídu zatížení D400, E600</t>
  </si>
  <si>
    <t>-396051013</t>
  </si>
  <si>
    <t>https://podminky.urs.cz/item/CS_URS_2024_01/899204112</t>
  </si>
  <si>
    <t xml:space="preserve">Poznámka k souboru cen:_x000d_
1. V cenách nejsou započteny náklady na dodání mříží, rámů a košů na bahno; tyto náklady se oceňují ve specifikaci._x000d_
</t>
  </si>
  <si>
    <t>54</t>
  </si>
  <si>
    <t>KSI.UA4</t>
  </si>
  <si>
    <t>Betonová uliční vpusť, koš kalový, A4 vysoký v.600 pro 500x500</t>
  </si>
  <si>
    <t>148051772</t>
  </si>
  <si>
    <t>55</t>
  </si>
  <si>
    <t>KSI.KM15P</t>
  </si>
  <si>
    <t>Vtoková mříž Europa, 500x500, rám betonolitinový v.160mm, D 400 prohnutá s pantem š.35mm</t>
  </si>
  <si>
    <t>108439071</t>
  </si>
  <si>
    <t xml:space="preserve">14   "UV v odtokovém žlábku</t>
  </si>
  <si>
    <t>56</t>
  </si>
  <si>
    <t>KSI.KM13P</t>
  </si>
  <si>
    <t>Vtoková mříž Europa, 500x500, rám betonolitinový v.160mm, C 250 rovná s pantem š.35mm</t>
  </si>
  <si>
    <t>850754242</t>
  </si>
  <si>
    <t xml:space="preserve">5   "UV ve vozovce</t>
  </si>
  <si>
    <t>57</t>
  </si>
  <si>
    <t>899311113</t>
  </si>
  <si>
    <t>Osazení poklopů s rámem hmotnosti přes 100 do 150 kg</t>
  </si>
  <si>
    <t>-1316641333</t>
  </si>
  <si>
    <t>Osazení poklopů s rámem na šachtách tunelové stoky hmotnosti jednotlivě přes 100 do 150 kg</t>
  </si>
  <si>
    <t>https://podminky.urs.cz/item/CS_URS_2024_01/899311113</t>
  </si>
  <si>
    <t xml:space="preserve">Poznámka k souboru cen:_x000d_
1. V cenách nejsou započteny náklady na dodání poklopů s rámem; poklopy s rámem se oceňují ve specifikaci._x000d_
</t>
  </si>
  <si>
    <t>58</t>
  </si>
  <si>
    <t>28661935</t>
  </si>
  <si>
    <t>poklop šachtový litinový DN 600 pro třídu zatížení D400</t>
  </si>
  <si>
    <t>-851832660</t>
  </si>
  <si>
    <t>59</t>
  </si>
  <si>
    <t>892392121</t>
  </si>
  <si>
    <t>Tlaková zkouška vzduchem potrubí DN 400 těsnícím vakem ucpávkovým</t>
  </si>
  <si>
    <t>úsek</t>
  </si>
  <si>
    <t>-1845345122</t>
  </si>
  <si>
    <t>Tlakové zkoušky vzduchem těsnícími vaky ucpávkovými DN 400</t>
  </si>
  <si>
    <t>https://podminky.urs.cz/item/CS_URS_2024_01/892392121</t>
  </si>
  <si>
    <t xml:space="preserve">Poznámka k souboru cen:_x000d_
1. Ceny zkoušek jsou vztaženy na úsek stoky mezi dvěma šachtami bez ohledu na druh potrubí._x000d_
2. V cenách jsou započteny i náklady na:_x000d_
a) montáž a demontáž těsnících vaků pro zabezpečení konců zkoušeného úseku potrubí, naplnění a vypuštění vzduchu zkoušeného úseku stoky,_x000d_
b) vystavení zkušebního protokolu._x000d_
3. V cenách nejsou započteny náklady na:_x000d_
a) utěsnění kanalizačních přípojek._x000d_
b) zkoušky vstupních a revizních šachet._x000d_
</t>
  </si>
  <si>
    <t>Ostatní konstrukce a práce, bourání</t>
  </si>
  <si>
    <t>60</t>
  </si>
  <si>
    <t>971026581</t>
  </si>
  <si>
    <t>Vybourání otvorů ve zdivu kamenném pl do 1 m2 na MC tl do 900 mm</t>
  </si>
  <si>
    <t>406119044</t>
  </si>
  <si>
    <t>Vybourání otvorů ve zdivu základovém nebo nadzákladovém kamenném, smíšeném kamenném, na maltu cementovou, plochy do 1 m2, tl. do 900 mm</t>
  </si>
  <si>
    <t>https://podminky.urs.cz/item/CS_URS_2024_01/971026581</t>
  </si>
  <si>
    <t>997</t>
  </si>
  <si>
    <t>Přesun sutě</t>
  </si>
  <si>
    <t>61</t>
  </si>
  <si>
    <t>997013501</t>
  </si>
  <si>
    <t>Odvoz suti a vybouraných hmot na skládku nebo meziskládku do 1 km se složením</t>
  </si>
  <si>
    <t>103618434</t>
  </si>
  <si>
    <t>Odvoz suti a vybouraných hmot na skládku nebo meziskládku se složením, na vzdálenost do 1 km</t>
  </si>
  <si>
    <t>https://podminky.urs.cz/item/CS_URS_2024_01/997013501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</si>
  <si>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</si>
  <si>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 xml:space="preserve">3,36*0,333   "předpoklad využití původního kamene ze 2/3</t>
  </si>
  <si>
    <t>62</t>
  </si>
  <si>
    <t>997013509</t>
  </si>
  <si>
    <t>Příplatek k odvozu suti a vybouraných hmot na skládku ZKD 1 km přes 1 km</t>
  </si>
  <si>
    <t>350497817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</si>
  <si>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</si>
  <si>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</si>
  <si>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 xml:space="preserve">1,19*9    "skládka Dobkovice 9 km</t>
  </si>
  <si>
    <t>63</t>
  </si>
  <si>
    <t>997221873.R</t>
  </si>
  <si>
    <t>Poplatek za uložení na recyklační skládce (skládkovné) stavebního odpadu zeminy a kamení zatříděného do Katalogu odpadů pod kódem 17 05 04</t>
  </si>
  <si>
    <t>1538063827</t>
  </si>
  <si>
    <t>https://podminky.urs.cz/item/CS_URS_2024_01/997221873.R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</si>
  <si>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</si>
  <si>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998</t>
  </si>
  <si>
    <t>Přesun hmot</t>
  </si>
  <si>
    <t>64</t>
  </si>
  <si>
    <t>998276101</t>
  </si>
  <si>
    <t>Přesun hmot pro trubní vedení z trub z plastických hmot otevřený výkop</t>
  </si>
  <si>
    <t>624769660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</si>
  <si>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</si>
  <si>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</si>
  <si>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 xml:space="preserve">Poznámka k souboru cen:_x000d_
1. Ceny přesunu hmot nelze užít pro zeminu, sypaniny, štěrkopísek, kamenivo ap. Případná manipulace s tímto materiálem se oceňuje soubory cen 162 ..-.... Vodorovné přemístění výkopku nebo sypaniny katalogu 800-1 Zemní práce._x000d_
</t>
  </si>
  <si>
    <t>02 - Vedlejší a ostatní náklady (VON)</t>
  </si>
  <si>
    <t>CZ-CPV:</t>
  </si>
  <si>
    <t>90400000-1</t>
  </si>
  <si>
    <t>42.21.12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</si>
  <si>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</si>
  <si>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</si>
  <si>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</si>
  <si>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</si>
  <si>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</si>
  <si>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</si>
  <si>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</si>
  <si>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</si>
  <si>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</si>
  <si>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0121030001</t>
  </si>
  <si>
    <t>Geodetické práce před výstavbou,při výstavbě a po dkončení stavby</t>
  </si>
  <si>
    <t>soubor</t>
  </si>
  <si>
    <t>1024</t>
  </si>
  <si>
    <t>954092642</t>
  </si>
  <si>
    <t>Geodetické práce před výstavbou, při výstavbě a po dokončení stavby</t>
  </si>
  <si>
    <t>https://podminky.urs.cz/item/CS_URS_2024_01/0121030001</t>
  </si>
  <si>
    <t xml:space="preserve">Poznámka k položce:_x000d_
od  předání staveniště do ukončení prací</t>
  </si>
  <si>
    <t>0121030001R</t>
  </si>
  <si>
    <t>Vytyčení inženýrských sítí</t>
  </si>
  <si>
    <t>-1315081646</t>
  </si>
  <si>
    <t>0131940001R</t>
  </si>
  <si>
    <t>Pasportizace a repasportizace objektů</t>
  </si>
  <si>
    <t>2112099438</t>
  </si>
  <si>
    <t>0132030001</t>
  </si>
  <si>
    <t>Fotodokumentace stavby</t>
  </si>
  <si>
    <t>1173444119</t>
  </si>
  <si>
    <t>https://podminky.urs.cz/item/CS_URS_2024_01/0132030001</t>
  </si>
  <si>
    <t>0132540001</t>
  </si>
  <si>
    <t>Dokumentace stavby (výkresová a textová) skutečného provedení stavby</t>
  </si>
  <si>
    <t>-924881200</t>
  </si>
  <si>
    <t>https://podminky.urs.cz/item/CS_URS_2024_01/0132540001</t>
  </si>
  <si>
    <t>Poznámka k položce:_x000d_
digitální podoba + 4 tištěná paré</t>
  </si>
  <si>
    <t>VRN3</t>
  </si>
  <si>
    <t>Zařízení staveniště</t>
  </si>
  <si>
    <t>030001000</t>
  </si>
  <si>
    <t>650462163</t>
  </si>
  <si>
    <t>https://podminky.urs.cz/item/CS_URS_2024_01/030001000</t>
  </si>
  <si>
    <t>0344030001</t>
  </si>
  <si>
    <t xml:space="preserve">Dopravní značení </t>
  </si>
  <si>
    <t>-288212522</t>
  </si>
  <si>
    <t>https://podminky.urs.cz/item/CS_URS_2024_01/0344030001</t>
  </si>
  <si>
    <t xml:space="preserve">Poznámka k položce:_x000d_
UVAŽOVÁNA CELKOVÁ DOBA VÝSTAVBY, KDY NA STAVENIŠTI BUDOU SOUČASNĚ PROBÍHAT VŠECHNY KOORDINOVANÉ STAVBY. ZNAČENÍ JE DE FACTO SPOLEČNÉ PRO VŠECHNY STAVBY._x000d_
</t>
  </si>
  <si>
    <t>034503000</t>
  </si>
  <si>
    <t>Informační tabule na staveništi</t>
  </si>
  <si>
    <t>548648865</t>
  </si>
  <si>
    <t>https://podminky.urs.cz/item/CS_URS_2024_01/034503000</t>
  </si>
  <si>
    <t>VRN4</t>
  </si>
  <si>
    <t>Inženýrská činnost</t>
  </si>
  <si>
    <t>045002000</t>
  </si>
  <si>
    <t>Kompletační a koordinační činnost</t>
  </si>
  <si>
    <t>-108167870</t>
  </si>
  <si>
    <t>https://podminky.urs.cz/item/CS_URS_2024_01/045002000</t>
  </si>
  <si>
    <t>VRN6</t>
  </si>
  <si>
    <t>Územní vlivy</t>
  </si>
  <si>
    <t>060001000</t>
  </si>
  <si>
    <t>-1872251247</t>
  </si>
  <si>
    <t>https://podminky.urs.cz/item/CS_URS_2024_01/060001000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</si>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</sst>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201" TargetMode="External" /><Relationship Id="rId2" Type="http://schemas.openxmlformats.org/officeDocument/2006/relationships/hyperlink" Target="https://podminky.urs.cz/item/CS_URS_2024_01/112151111" TargetMode="External" /><Relationship Id="rId3" Type="http://schemas.openxmlformats.org/officeDocument/2006/relationships/hyperlink" Target="https://podminky.urs.cz/item/CS_URS_2024_01/11220115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351104" TargetMode="External" /><Relationship Id="rId6" Type="http://schemas.openxmlformats.org/officeDocument/2006/relationships/hyperlink" Target="https://podminky.urs.cz/item/CS_URS_2024_01/132451104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4172122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02" TargetMode="External" /><Relationship Id="rId11" Type="http://schemas.openxmlformats.org/officeDocument/2006/relationships/hyperlink" Target="https://podminky.urs.cz/item/CS_URS_2024_01/151101111" TargetMode="External" /><Relationship Id="rId12" Type="http://schemas.openxmlformats.org/officeDocument/2006/relationships/hyperlink" Target="https://podminky.urs.cz/item/CS_URS_2024_01/151101112" TargetMode="External" /><Relationship Id="rId13" Type="http://schemas.openxmlformats.org/officeDocument/2006/relationships/hyperlink" Target="https://podminky.urs.cz/item/CS_URS_2024_01/162751136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67151112" TargetMode="External" /><Relationship Id="rId16" Type="http://schemas.openxmlformats.org/officeDocument/2006/relationships/hyperlink" Target="https://podminky.urs.cz/item/CS_URS_2024_01/174101101" TargetMode="External" /><Relationship Id="rId17" Type="http://schemas.openxmlformats.org/officeDocument/2006/relationships/hyperlink" Target="https://podminky.urs.cz/item/CS_URS_2024_01/175151101" TargetMode="External" /><Relationship Id="rId18" Type="http://schemas.openxmlformats.org/officeDocument/2006/relationships/hyperlink" Target="https://podminky.urs.cz/item/CS_URS_2024_01/181951114" TargetMode="External" /><Relationship Id="rId19" Type="http://schemas.openxmlformats.org/officeDocument/2006/relationships/hyperlink" Target="https://podminky.urs.cz/item/CS_URS_2024_01/247681114" TargetMode="External" /><Relationship Id="rId20" Type="http://schemas.openxmlformats.org/officeDocument/2006/relationships/hyperlink" Target="https://podminky.urs.cz/item/CS_URS_2024_01/310218811" TargetMode="External" /><Relationship Id="rId21" Type="http://schemas.openxmlformats.org/officeDocument/2006/relationships/hyperlink" Target="https://podminky.urs.cz/item/CS_URS_2024_01/451573111" TargetMode="External" /><Relationship Id="rId22" Type="http://schemas.openxmlformats.org/officeDocument/2006/relationships/hyperlink" Target="https://podminky.urs.cz/item/CS_URS_2024_01/452112111" TargetMode="External" /><Relationship Id="rId23" Type="http://schemas.openxmlformats.org/officeDocument/2006/relationships/hyperlink" Target="https://podminky.urs.cz/item/CS_URS_2024_01/452311141" TargetMode="External" /><Relationship Id="rId24" Type="http://schemas.openxmlformats.org/officeDocument/2006/relationships/hyperlink" Target="https://podminky.urs.cz/item/CS_URS_2024_01/452311151" TargetMode="External" /><Relationship Id="rId25" Type="http://schemas.openxmlformats.org/officeDocument/2006/relationships/hyperlink" Target="https://podminky.urs.cz/item/CS_URS_2024_01/452351111" TargetMode="External" /><Relationship Id="rId26" Type="http://schemas.openxmlformats.org/officeDocument/2006/relationships/hyperlink" Target="https://podminky.urs.cz/item/CS_URS_2024_01/877355211" TargetMode="External" /><Relationship Id="rId27" Type="http://schemas.openxmlformats.org/officeDocument/2006/relationships/hyperlink" Target="https://podminky.urs.cz/item/CS_URS_2024_01/877365221" TargetMode="External" /><Relationship Id="rId28" Type="http://schemas.openxmlformats.org/officeDocument/2006/relationships/hyperlink" Target="https://podminky.urs.cz/item/CS_URS_2024_01/877395121" TargetMode="External" /><Relationship Id="rId29" Type="http://schemas.openxmlformats.org/officeDocument/2006/relationships/hyperlink" Target="https://podminky.urs.cz/item/CS_URS_2024_01/894812321" TargetMode="External" /><Relationship Id="rId30" Type="http://schemas.openxmlformats.org/officeDocument/2006/relationships/hyperlink" Target="https://podminky.urs.cz/item/CS_URS_2024_01/894812331" TargetMode="External" /><Relationship Id="rId31" Type="http://schemas.openxmlformats.org/officeDocument/2006/relationships/hyperlink" Target="https://podminky.urs.cz/item/CS_URS_2024_01/894812339" TargetMode="External" /><Relationship Id="rId32" Type="http://schemas.openxmlformats.org/officeDocument/2006/relationships/hyperlink" Target="https://podminky.urs.cz/item/CS_URS_2024_01/895941341" TargetMode="External" /><Relationship Id="rId33" Type="http://schemas.openxmlformats.org/officeDocument/2006/relationships/hyperlink" Target="https://podminky.urs.cz/item/CS_URS_2024_01/895941351" TargetMode="External" /><Relationship Id="rId34" Type="http://schemas.openxmlformats.org/officeDocument/2006/relationships/hyperlink" Target="https://podminky.urs.cz/item/CS_URS_2024_01/899204112" TargetMode="External" /><Relationship Id="rId35" Type="http://schemas.openxmlformats.org/officeDocument/2006/relationships/hyperlink" Target="https://podminky.urs.cz/item/CS_URS_2024_01/899311113" TargetMode="External" /><Relationship Id="rId36" Type="http://schemas.openxmlformats.org/officeDocument/2006/relationships/hyperlink" Target="https://podminky.urs.cz/item/CS_URS_2024_01/892392121" TargetMode="External" /><Relationship Id="rId37" Type="http://schemas.openxmlformats.org/officeDocument/2006/relationships/hyperlink" Target="https://podminky.urs.cz/item/CS_URS_2024_01/971026581" TargetMode="External" /><Relationship Id="rId38" Type="http://schemas.openxmlformats.org/officeDocument/2006/relationships/hyperlink" Target="https://podminky.urs.cz/item/CS_URS_2024_01/997013501" TargetMode="External" /><Relationship Id="rId39" Type="http://schemas.openxmlformats.org/officeDocument/2006/relationships/hyperlink" Target="https://podminky.urs.cz/item/CS_URS_2024_01/997013509" TargetMode="External" /><Relationship Id="rId40" Type="http://schemas.openxmlformats.org/officeDocument/2006/relationships/hyperlink" Target="https://podminky.urs.cz/item/CS_URS_2024_01/997221873.R" TargetMode="External" /><Relationship Id="rId41" Type="http://schemas.openxmlformats.org/officeDocument/2006/relationships/hyperlink" Target="https://podminky.urs.cz/item/CS_URS_2024_01/99827610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1" TargetMode="External" /><Relationship Id="rId2" Type="http://schemas.openxmlformats.org/officeDocument/2006/relationships/hyperlink" Target="https://podminky.urs.cz/item/CS_URS_2024_01/0132030001" TargetMode="External" /><Relationship Id="rId3" Type="http://schemas.openxmlformats.org/officeDocument/2006/relationships/hyperlink" Target="https://podminky.urs.cz/item/CS_URS_2024_01/0132540001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344030001" TargetMode="External" /><Relationship Id="rId6" Type="http://schemas.openxmlformats.org/officeDocument/2006/relationships/hyperlink" Target="https://podminky.urs.cz/item/CS_URS_2024_01/034503000" TargetMode="External" /><Relationship Id="rId7" Type="http://schemas.openxmlformats.org/officeDocument/2006/relationships/hyperlink" Target="https://podminky.urs.cz/item/CS_URS_2024_01/045002000" TargetMode="External" /><Relationship Id="rId8" Type="http://schemas.openxmlformats.org/officeDocument/2006/relationships/hyperlink" Target="https://podminky.urs.cz/item/CS_URS_2024_01/060001000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26</v>
      </c>
      <c r="AL9" s="24"/>
      <c r="AM9" s="24"/>
      <c r="AN9" s="36" t="s">
        <v>27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29</v>
      </c>
      <c r="AL10" s="24"/>
      <c r="AM10" s="24"/>
      <c r="AN10" s="29" t="s">
        <v>30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32</v>
      </c>
      <c r="AL11" s="24"/>
      <c r="AM11" s="24"/>
      <c r="AN11" s="29" t="s">
        <v>33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29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32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29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32</v>
      </c>
      <c r="AL17" s="24"/>
      <c r="AM17" s="24"/>
      <c r="AN17" s="29" t="s">
        <v>33</v>
      </c>
      <c r="AO17" s="24"/>
      <c r="AP17" s="24"/>
      <c r="AQ17" s="24"/>
      <c r="AR17" s="22"/>
      <c r="BE17" s="33"/>
      <c r="BS17" s="19" t="s">
        <v>39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29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32</v>
      </c>
      <c r="AL20" s="24"/>
      <c r="AM20" s="24"/>
      <c r="AN20" s="29" t="s">
        <v>33</v>
      </c>
      <c r="AO20" s="24"/>
      <c r="AP20" s="24"/>
      <c r="AQ20" s="24"/>
      <c r="AR20" s="22"/>
      <c r="BE20" s="33"/>
      <c r="BS20" s="19" t="s">
        <v>39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47</v>
      </c>
      <c r="E29" s="50"/>
      <c r="F29" s="34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49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51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DK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DĚČÍN – PODMOKLY, ULICE NA VÝŠINÁCH, DEŠŤOVÁ KANALIZACE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Na Výšinách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8. 3. 2024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28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36</v>
      </c>
      <c r="AJ49" s="43"/>
      <c r="AK49" s="43"/>
      <c r="AL49" s="43"/>
      <c r="AM49" s="76" t="str">
        <f>IF(E17="","",E17)</f>
        <v>Ing. Petr Cupal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34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40</v>
      </c>
      <c r="AJ50" s="43"/>
      <c r="AK50" s="43"/>
      <c r="AL50" s="43"/>
      <c r="AM50" s="76" t="str">
        <f>IF(E20="","",E20)</f>
        <v>Ing. Petr Cupal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33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16.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Dešťová kanalizace P...'!J30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'01 - Dešťová kanalizace P...'!P88</f>
        <v>0</v>
      </c>
      <c r="AV55" s="123">
        <f>'01 - Dešťová kanalizace P...'!J33</f>
        <v>0</v>
      </c>
      <c r="AW55" s="123">
        <f>'01 - Dešťová kanalizace P...'!J34</f>
        <v>0</v>
      </c>
      <c r="AX55" s="123">
        <f>'01 - Dešťová kanalizace P...'!J35</f>
        <v>0</v>
      </c>
      <c r="AY55" s="123">
        <f>'01 - Dešťová kanalizace P...'!J36</f>
        <v>0</v>
      </c>
      <c r="AZ55" s="123">
        <f>'01 - Dešťová kanalizace P...'!F33</f>
        <v>0</v>
      </c>
      <c r="BA55" s="123">
        <f>'01 - Dešťová kanalizace P...'!F34</f>
        <v>0</v>
      </c>
      <c r="BB55" s="123">
        <f>'01 - Dešťová kanalizace P...'!F35</f>
        <v>0</v>
      </c>
      <c r="BC55" s="123">
        <f>'01 - Dešťová kanalizace P...'!F36</f>
        <v>0</v>
      </c>
      <c r="BD55" s="125">
        <f>'01 - Dešťová kanalizace P...'!F37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19</v>
      </c>
      <c r="CM55" s="126" t="s">
        <v>87</v>
      </c>
    </row>
    <row r="56" s="7" customFormat="1" ht="16.5" customHeight="1">
      <c r="A56" s="114" t="s">
        <v>81</v>
      </c>
      <c r="B56" s="115"/>
      <c r="C56" s="116"/>
      <c r="D56" s="117" t="s">
        <v>88</v>
      </c>
      <c r="E56" s="117"/>
      <c r="F56" s="117"/>
      <c r="G56" s="117"/>
      <c r="H56" s="117"/>
      <c r="I56" s="118"/>
      <c r="J56" s="117" t="s">
        <v>89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Vedlejší a ostatní n...'!J30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90</v>
      </c>
      <c r="AR56" s="121"/>
      <c r="AS56" s="127">
        <v>0</v>
      </c>
      <c r="AT56" s="128">
        <f>ROUND(SUM(AV56:AW56),2)</f>
        <v>0</v>
      </c>
      <c r="AU56" s="129">
        <f>'02 - Vedlejší a ostatní n...'!P84</f>
        <v>0</v>
      </c>
      <c r="AV56" s="128">
        <f>'02 - Vedlejší a ostatní n...'!J33</f>
        <v>0</v>
      </c>
      <c r="AW56" s="128">
        <f>'02 - Vedlejší a ostatní n...'!J34</f>
        <v>0</v>
      </c>
      <c r="AX56" s="128">
        <f>'02 - Vedlejší a ostatní n...'!J35</f>
        <v>0</v>
      </c>
      <c r="AY56" s="128">
        <f>'02 - Vedlejší a ostatní n...'!J36</f>
        <v>0</v>
      </c>
      <c r="AZ56" s="128">
        <f>'02 - Vedlejší a ostatní n...'!F33</f>
        <v>0</v>
      </c>
      <c r="BA56" s="128">
        <f>'02 - Vedlejší a ostatní n...'!F34</f>
        <v>0</v>
      </c>
      <c r="BB56" s="128">
        <f>'02 - Vedlejší a ostatní n...'!F35</f>
        <v>0</v>
      </c>
      <c r="BC56" s="128">
        <f>'02 - Vedlejší a ostatní n...'!F36</f>
        <v>0</v>
      </c>
      <c r="BD56" s="130">
        <f>'02 - Vedlejší a ostatní n...'!F37</f>
        <v>0</v>
      </c>
      <c r="BE56" s="7"/>
      <c r="BT56" s="126" t="s">
        <v>85</v>
      </c>
      <c r="BV56" s="126" t="s">
        <v>79</v>
      </c>
      <c r="BW56" s="126" t="s">
        <v>91</v>
      </c>
      <c r="BX56" s="126" t="s">
        <v>5</v>
      </c>
      <c r="CL56" s="126" t="s">
        <v>19</v>
      </c>
      <c r="CM56" s="126" t="s">
        <v>87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ckA07BW/JZKf+Dmimxoeu5iSA6U4XLfAJFVI97a/N9LXRCSuTEACMJZdAXn8nJJC4UMCp8bpa7JaLad+BVzcXQ==" hashValue="y02AXdWNu9jhZ5iShiB5TYHYsDevCMcnlKqJfwSFgQPgQ27WjpFd235LgBZmz6BdkaqMfTDFi0Cj4VLW7tpvC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Dešťová kanalizace P...'!C2" display="/"/>
    <hyperlink ref="A56" location="'02 - Vedlejší a ostatn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87</v>
      </c>
    </row>
    <row r="4" s="1" customFormat="1" ht="24.96" customHeight="1">
      <c r="B4" s="22"/>
      <c r="D4" s="133" t="s">
        <v>92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DĚČÍN – PODMOKLY, ULICE NA VÝŠINÁCH, DEŠŤOVÁ KANALIZACE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33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28</v>
      </c>
      <c r="E14" s="41"/>
      <c r="F14" s="41"/>
      <c r="G14" s="41"/>
      <c r="H14" s="41"/>
      <c r="I14" s="135" t="s">
        <v>29</v>
      </c>
      <c r="J14" s="139" t="s">
        <v>30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31</v>
      </c>
      <c r="F15" s="41"/>
      <c r="G15" s="41"/>
      <c r="H15" s="41"/>
      <c r="I15" s="135" t="s">
        <v>32</v>
      </c>
      <c r="J15" s="139" t="s">
        <v>33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34</v>
      </c>
      <c r="E17" s="41"/>
      <c r="F17" s="41"/>
      <c r="G17" s="41"/>
      <c r="H17" s="41"/>
      <c r="I17" s="135" t="s">
        <v>29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32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36</v>
      </c>
      <c r="E20" s="41"/>
      <c r="F20" s="41"/>
      <c r="G20" s="41"/>
      <c r="H20" s="41"/>
      <c r="I20" s="135" t="s">
        <v>29</v>
      </c>
      <c r="J20" s="139" t="s">
        <v>37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32</v>
      </c>
      <c r="J21" s="139" t="s">
        <v>33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29</v>
      </c>
      <c r="J23" s="139" t="s">
        <v>37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32</v>
      </c>
      <c r="J24" s="139" t="s">
        <v>33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42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ROUND((SUM(BE88:BE414)),  2)</f>
        <v>0</v>
      </c>
      <c r="G33" s="41"/>
      <c r="H33" s="41"/>
      <c r="I33" s="151">
        <v>0.20999999999999999</v>
      </c>
      <c r="J33" s="150">
        <f>ROUND(((SUM(BE88:BE414))*I33),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ROUND((SUM(BF88:BF414)),  2)</f>
        <v>0</v>
      </c>
      <c r="G34" s="41"/>
      <c r="H34" s="41"/>
      <c r="I34" s="151">
        <v>0.12</v>
      </c>
      <c r="J34" s="150">
        <f>ROUND(((SUM(BF88:BF414))*I34),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ROUND((SUM(BG88:BG414)),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ROUND((SUM(BH88:BH414)),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ROUND((SUM(BI88:BI414)),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DĚČÍN – PODMOKLY, ULICE NA VÝŠINÁCH, DEŠŤOVÁ KANALIZACE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Dešťová kanalizace PVC SN12 DN 250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Na Výšinách</v>
      </c>
      <c r="G52" s="43"/>
      <c r="H52" s="43"/>
      <c r="I52" s="34" t="s">
        <v>24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Statutární město Děčín</v>
      </c>
      <c r="G54" s="43"/>
      <c r="H54" s="43"/>
      <c r="I54" s="34" t="s">
        <v>36</v>
      </c>
      <c r="J54" s="39" t="str">
        <f>E21</f>
        <v>Ing. Petr Cupal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34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Ing. Petr Cupal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J246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J255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J268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104</v>
      </c>
      <c r="E65" s="177"/>
      <c r="F65" s="177"/>
      <c r="G65" s="177"/>
      <c r="H65" s="177"/>
      <c r="I65" s="177"/>
      <c r="J65" s="178">
        <f>J315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105</v>
      </c>
      <c r="E66" s="177"/>
      <c r="F66" s="177"/>
      <c r="G66" s="177"/>
      <c r="H66" s="177"/>
      <c r="I66" s="177"/>
      <c r="J66" s="178">
        <f>J387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106</v>
      </c>
      <c r="E67" s="177"/>
      <c r="F67" s="177"/>
      <c r="G67" s="177"/>
      <c r="H67" s="177"/>
      <c r="I67" s="177"/>
      <c r="J67" s="178">
        <f>J394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107</v>
      </c>
      <c r="E68" s="177"/>
      <c r="F68" s="177"/>
      <c r="G68" s="177"/>
      <c r="H68" s="177"/>
      <c r="I68" s="177"/>
      <c r="J68" s="178">
        <f>J410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108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DĚČÍN – PODMOKLY, ULICE NA VÝŠINÁCH, DEŠŤOVÁ KANALIZACE</v>
      </c>
      <c r="F78" s="34"/>
      <c r="G78" s="34"/>
      <c r="H78" s="34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93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01 - Dešťová kanalizace PVC SN12 DN 250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F12</f>
        <v>Na Výšinách</v>
      </c>
      <c r="G82" s="43"/>
      <c r="H82" s="43"/>
      <c r="I82" s="34" t="s">
        <v>24</v>
      </c>
      <c r="J82" s="75" t="str">
        <f>IF(J12="","",J12)</f>
        <v>8. 3. 2024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4" t="s">
        <v>28</v>
      </c>
      <c r="D84" s="43"/>
      <c r="E84" s="43"/>
      <c r="F84" s="29" t="str">
        <f>E15</f>
        <v>Statutární město Děčín</v>
      </c>
      <c r="G84" s="43"/>
      <c r="H84" s="43"/>
      <c r="I84" s="34" t="s">
        <v>36</v>
      </c>
      <c r="J84" s="39" t="str">
        <f>E21</f>
        <v>Ing. Petr Cupal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34</v>
      </c>
      <c r="D85" s="43"/>
      <c r="E85" s="43"/>
      <c r="F85" s="29" t="str">
        <f>IF(E18="","",E18)</f>
        <v>Vyplň údaj</v>
      </c>
      <c r="G85" s="43"/>
      <c r="H85" s="43"/>
      <c r="I85" s="34" t="s">
        <v>40</v>
      </c>
      <c r="J85" s="39" t="str">
        <f>E24</f>
        <v>Ing. Petr Cupal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109</v>
      </c>
      <c r="D87" s="183" t="s">
        <v>62</v>
      </c>
      <c r="E87" s="183" t="s">
        <v>58</v>
      </c>
      <c r="F87" s="183" t="s">
        <v>59</v>
      </c>
      <c r="G87" s="183" t="s">
        <v>110</v>
      </c>
      <c r="H87" s="183" t="s">
        <v>111</v>
      </c>
      <c r="I87" s="183" t="s">
        <v>112</v>
      </c>
      <c r="J87" s="183" t="s">
        <v>97</v>
      </c>
      <c r="K87" s="184" t="s">
        <v>113</v>
      </c>
      <c r="L87" s="185"/>
      <c r="M87" s="95" t="s">
        <v>33</v>
      </c>
      <c r="N87" s="96" t="s">
        <v>47</v>
      </c>
      <c r="O87" s="96" t="s">
        <v>114</v>
      </c>
      <c r="P87" s="96" t="s">
        <v>115</v>
      </c>
      <c r="Q87" s="96" t="s">
        <v>116</v>
      </c>
      <c r="R87" s="96" t="s">
        <v>117</v>
      </c>
      <c r="S87" s="96" t="s">
        <v>118</v>
      </c>
      <c r="T87" s="97" t="s">
        <v>119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120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</f>
        <v>0</v>
      </c>
      <c r="Q88" s="99"/>
      <c r="R88" s="188">
        <f>R89</f>
        <v>61.423318909999992</v>
      </c>
      <c r="S88" s="99"/>
      <c r="T88" s="189">
        <f>T89</f>
        <v>3.3600000000000003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76</v>
      </c>
      <c r="AU88" s="19" t="s">
        <v>98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76</v>
      </c>
      <c r="E89" s="194" t="s">
        <v>121</v>
      </c>
      <c r="F89" s="194" t="s">
        <v>122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P90+P246+P255+P268+P315+P387+P394+P410</f>
        <v>0</v>
      </c>
      <c r="Q89" s="199"/>
      <c r="R89" s="200">
        <f>R90+R246+R255+R268+R315+R387+R394+R410</f>
        <v>61.423318909999992</v>
      </c>
      <c r="S89" s="199"/>
      <c r="T89" s="201">
        <f>T90+T246+T255+T268+T315+T387+T394+T410</f>
        <v>3.3600000000000003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85</v>
      </c>
      <c r="AT89" s="203" t="s">
        <v>76</v>
      </c>
      <c r="AU89" s="203" t="s">
        <v>77</v>
      </c>
      <c r="AY89" s="202" t="s">
        <v>123</v>
      </c>
      <c r="BK89" s="204">
        <f>BK90+BK246+BK255+BK268+BK315+BK387+BK394+BK410</f>
        <v>0</v>
      </c>
    </row>
    <row r="90" s="12" customFormat="1" ht="22.8" customHeight="1">
      <c r="A90" s="12"/>
      <c r="B90" s="191"/>
      <c r="C90" s="192"/>
      <c r="D90" s="193" t="s">
        <v>76</v>
      </c>
      <c r="E90" s="205" t="s">
        <v>85</v>
      </c>
      <c r="F90" s="205" t="s">
        <v>124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SUM(P91:P245)</f>
        <v>0</v>
      </c>
      <c r="Q90" s="199"/>
      <c r="R90" s="200">
        <f>SUM(R91:R245)</f>
        <v>1.6927273299999999</v>
      </c>
      <c r="S90" s="199"/>
      <c r="T90" s="201">
        <f>SUM(T91:T245)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85</v>
      </c>
      <c r="AT90" s="203" t="s">
        <v>76</v>
      </c>
      <c r="AU90" s="203" t="s">
        <v>85</v>
      </c>
      <c r="AY90" s="202" t="s">
        <v>123</v>
      </c>
      <c r="BK90" s="204">
        <f>SUM(BK91:BK245)</f>
        <v>0</v>
      </c>
    </row>
    <row r="91" s="2" customFormat="1" ht="21.75" customHeight="1">
      <c r="A91" s="41"/>
      <c r="B91" s="42"/>
      <c r="C91" s="207" t="s">
        <v>85</v>
      </c>
      <c r="D91" s="207" t="s">
        <v>125</v>
      </c>
      <c r="E91" s="208" t="s">
        <v>126</v>
      </c>
      <c r="F91" s="209" t="s">
        <v>127</v>
      </c>
      <c r="G91" s="210" t="s">
        <v>128</v>
      </c>
      <c r="H91" s="211">
        <v>25</v>
      </c>
      <c r="I91" s="212"/>
      <c r="J91" s="213">
        <f>ROUND(I91*H91,2)</f>
        <v>0</v>
      </c>
      <c r="K91" s="209" t="s">
        <v>129</v>
      </c>
      <c r="L91" s="47"/>
      <c r="M91" s="214" t="s">
        <v>33</v>
      </c>
      <c r="N91" s="215" t="s">
        <v>48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130</v>
      </c>
      <c r="AT91" s="218" t="s">
        <v>125</v>
      </c>
      <c r="AU91" s="218" t="s">
        <v>87</v>
      </c>
      <c r="AY91" s="19" t="s">
        <v>123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85</v>
      </c>
      <c r="BK91" s="219">
        <f>ROUND(I91*H91,2)</f>
        <v>0</v>
      </c>
      <c r="BL91" s="19" t="s">
        <v>130</v>
      </c>
      <c r="BM91" s="218" t="s">
        <v>131</v>
      </c>
    </row>
    <row r="92" s="2" customFormat="1">
      <c r="A92" s="41"/>
      <c r="B92" s="42"/>
      <c r="C92" s="43"/>
      <c r="D92" s="220" t="s">
        <v>132</v>
      </c>
      <c r="E92" s="43"/>
      <c r="F92" s="221" t="s">
        <v>133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132</v>
      </c>
      <c r="AU92" s="19" t="s">
        <v>87</v>
      </c>
    </row>
    <row r="93" s="2" customFormat="1">
      <c r="A93" s="41"/>
      <c r="B93" s="42"/>
      <c r="C93" s="43"/>
      <c r="D93" s="225" t="s">
        <v>134</v>
      </c>
      <c r="E93" s="43"/>
      <c r="F93" s="226" t="s">
        <v>135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134</v>
      </c>
      <c r="AU93" s="19" t="s">
        <v>87</v>
      </c>
    </row>
    <row r="94" s="2" customFormat="1">
      <c r="A94" s="41"/>
      <c r="B94" s="42"/>
      <c r="C94" s="43"/>
      <c r="D94" s="220" t="s">
        <v>136</v>
      </c>
      <c r="E94" s="43"/>
      <c r="F94" s="227" t="s">
        <v>137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136</v>
      </c>
      <c r="AU94" s="19" t="s">
        <v>87</v>
      </c>
    </row>
    <row r="95" s="13" customFormat="1">
      <c r="A95" s="13"/>
      <c r="B95" s="228"/>
      <c r="C95" s="229"/>
      <c r="D95" s="220" t="s">
        <v>138</v>
      </c>
      <c r="E95" s="230" t="s">
        <v>33</v>
      </c>
      <c r="F95" s="231" t="s">
        <v>139</v>
      </c>
      <c r="G95" s="229"/>
      <c r="H95" s="232">
        <v>25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8" t="s">
        <v>138</v>
      </c>
      <c r="AU95" s="238" t="s">
        <v>87</v>
      </c>
      <c r="AV95" s="13" t="s">
        <v>87</v>
      </c>
      <c r="AW95" s="13" t="s">
        <v>39</v>
      </c>
      <c r="AX95" s="13" t="s">
        <v>85</v>
      </c>
      <c r="AY95" s="238" t="s">
        <v>123</v>
      </c>
    </row>
    <row r="96" s="2" customFormat="1" ht="16.5" customHeight="1">
      <c r="A96" s="41"/>
      <c r="B96" s="42"/>
      <c r="C96" s="207" t="s">
        <v>87</v>
      </c>
      <c r="D96" s="207" t="s">
        <v>125</v>
      </c>
      <c r="E96" s="208" t="s">
        <v>140</v>
      </c>
      <c r="F96" s="209" t="s">
        <v>141</v>
      </c>
      <c r="G96" s="210" t="s">
        <v>142</v>
      </c>
      <c r="H96" s="211">
        <v>6</v>
      </c>
      <c r="I96" s="212"/>
      <c r="J96" s="213">
        <f>ROUND(I96*H96,2)</f>
        <v>0</v>
      </c>
      <c r="K96" s="209" t="s">
        <v>129</v>
      </c>
      <c r="L96" s="47"/>
      <c r="M96" s="214" t="s">
        <v>33</v>
      </c>
      <c r="N96" s="215" t="s">
        <v>48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130</v>
      </c>
      <c r="AT96" s="218" t="s">
        <v>125</v>
      </c>
      <c r="AU96" s="218" t="s">
        <v>87</v>
      </c>
      <c r="AY96" s="19" t="s">
        <v>123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85</v>
      </c>
      <c r="BK96" s="219">
        <f>ROUND(I96*H96,2)</f>
        <v>0</v>
      </c>
      <c r="BL96" s="19" t="s">
        <v>130</v>
      </c>
      <c r="BM96" s="218" t="s">
        <v>143</v>
      </c>
    </row>
    <row r="97" s="2" customFormat="1">
      <c r="A97" s="41"/>
      <c r="B97" s="42"/>
      <c r="C97" s="43"/>
      <c r="D97" s="220" t="s">
        <v>132</v>
      </c>
      <c r="E97" s="43"/>
      <c r="F97" s="221" t="s">
        <v>144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132</v>
      </c>
      <c r="AU97" s="19" t="s">
        <v>87</v>
      </c>
    </row>
    <row r="98" s="2" customFormat="1">
      <c r="A98" s="41"/>
      <c r="B98" s="42"/>
      <c r="C98" s="43"/>
      <c r="D98" s="225" t="s">
        <v>134</v>
      </c>
      <c r="E98" s="43"/>
      <c r="F98" s="226" t="s">
        <v>145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134</v>
      </c>
      <c r="AU98" s="19" t="s">
        <v>87</v>
      </c>
    </row>
    <row r="99" s="2" customFormat="1">
      <c r="A99" s="41"/>
      <c r="B99" s="42"/>
      <c r="C99" s="43"/>
      <c r="D99" s="220" t="s">
        <v>136</v>
      </c>
      <c r="E99" s="43"/>
      <c r="F99" s="227" t="s">
        <v>146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136</v>
      </c>
      <c r="AU99" s="19" t="s">
        <v>87</v>
      </c>
    </row>
    <row r="100" s="13" customFormat="1">
      <c r="A100" s="13"/>
      <c r="B100" s="228"/>
      <c r="C100" s="229"/>
      <c r="D100" s="220" t="s">
        <v>138</v>
      </c>
      <c r="E100" s="230" t="s">
        <v>33</v>
      </c>
      <c r="F100" s="231" t="s">
        <v>147</v>
      </c>
      <c r="G100" s="229"/>
      <c r="H100" s="232">
        <v>6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138</v>
      </c>
      <c r="AU100" s="238" t="s">
        <v>87</v>
      </c>
      <c r="AV100" s="13" t="s">
        <v>87</v>
      </c>
      <c r="AW100" s="13" t="s">
        <v>39</v>
      </c>
      <c r="AX100" s="13" t="s">
        <v>85</v>
      </c>
      <c r="AY100" s="238" t="s">
        <v>123</v>
      </c>
    </row>
    <row r="101" s="2" customFormat="1" ht="21.75" customHeight="1">
      <c r="A101" s="41"/>
      <c r="B101" s="42"/>
      <c r="C101" s="207" t="s">
        <v>148</v>
      </c>
      <c r="D101" s="207" t="s">
        <v>125</v>
      </c>
      <c r="E101" s="208" t="s">
        <v>149</v>
      </c>
      <c r="F101" s="209" t="s">
        <v>150</v>
      </c>
      <c r="G101" s="210" t="s">
        <v>142</v>
      </c>
      <c r="H101" s="211">
        <v>6</v>
      </c>
      <c r="I101" s="212"/>
      <c r="J101" s="213">
        <f>ROUND(I101*H101,2)</f>
        <v>0</v>
      </c>
      <c r="K101" s="209" t="s">
        <v>129</v>
      </c>
      <c r="L101" s="47"/>
      <c r="M101" s="214" t="s">
        <v>33</v>
      </c>
      <c r="N101" s="215" t="s">
        <v>48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130</v>
      </c>
      <c r="AT101" s="218" t="s">
        <v>125</v>
      </c>
      <c r="AU101" s="218" t="s">
        <v>87</v>
      </c>
      <c r="AY101" s="19" t="s">
        <v>123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85</v>
      </c>
      <c r="BK101" s="219">
        <f>ROUND(I101*H101,2)</f>
        <v>0</v>
      </c>
      <c r="BL101" s="19" t="s">
        <v>130</v>
      </c>
      <c r="BM101" s="218" t="s">
        <v>151</v>
      </c>
    </row>
    <row r="102" s="2" customFormat="1">
      <c r="A102" s="41"/>
      <c r="B102" s="42"/>
      <c r="C102" s="43"/>
      <c r="D102" s="220" t="s">
        <v>132</v>
      </c>
      <c r="E102" s="43"/>
      <c r="F102" s="221" t="s">
        <v>152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132</v>
      </c>
      <c r="AU102" s="19" t="s">
        <v>87</v>
      </c>
    </row>
    <row r="103" s="2" customFormat="1">
      <c r="A103" s="41"/>
      <c r="B103" s="42"/>
      <c r="C103" s="43"/>
      <c r="D103" s="225" t="s">
        <v>134</v>
      </c>
      <c r="E103" s="43"/>
      <c r="F103" s="226" t="s">
        <v>153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134</v>
      </c>
      <c r="AU103" s="19" t="s">
        <v>87</v>
      </c>
    </row>
    <row r="104" s="2" customFormat="1">
      <c r="A104" s="41"/>
      <c r="B104" s="42"/>
      <c r="C104" s="43"/>
      <c r="D104" s="220" t="s">
        <v>136</v>
      </c>
      <c r="E104" s="43"/>
      <c r="F104" s="227" t="s">
        <v>154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136</v>
      </c>
      <c r="AU104" s="19" t="s">
        <v>87</v>
      </c>
    </row>
    <row r="105" s="2" customFormat="1" ht="16.5" customHeight="1">
      <c r="A105" s="41"/>
      <c r="B105" s="42"/>
      <c r="C105" s="207" t="s">
        <v>130</v>
      </c>
      <c r="D105" s="207" t="s">
        <v>125</v>
      </c>
      <c r="E105" s="208" t="s">
        <v>155</v>
      </c>
      <c r="F105" s="209" t="s">
        <v>156</v>
      </c>
      <c r="G105" s="210" t="s">
        <v>157</v>
      </c>
      <c r="H105" s="211">
        <v>1.6000000000000001</v>
      </c>
      <c r="I105" s="212"/>
      <c r="J105" s="213">
        <f>ROUND(I105*H105,2)</f>
        <v>0</v>
      </c>
      <c r="K105" s="209" t="s">
        <v>129</v>
      </c>
      <c r="L105" s="47"/>
      <c r="M105" s="214" t="s">
        <v>33</v>
      </c>
      <c r="N105" s="215" t="s">
        <v>48</v>
      </c>
      <c r="O105" s="87"/>
      <c r="P105" s="216">
        <f>O105*H105</f>
        <v>0</v>
      </c>
      <c r="Q105" s="216">
        <v>0.036904300000000001</v>
      </c>
      <c r="R105" s="216">
        <f>Q105*H105</f>
        <v>0.059046880000000003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130</v>
      </c>
      <c r="AT105" s="218" t="s">
        <v>125</v>
      </c>
      <c r="AU105" s="218" t="s">
        <v>87</v>
      </c>
      <c r="AY105" s="19" t="s">
        <v>123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85</v>
      </c>
      <c r="BK105" s="219">
        <f>ROUND(I105*H105,2)</f>
        <v>0</v>
      </c>
      <c r="BL105" s="19" t="s">
        <v>130</v>
      </c>
      <c r="BM105" s="218" t="s">
        <v>158</v>
      </c>
    </row>
    <row r="106" s="2" customFormat="1">
      <c r="A106" s="41"/>
      <c r="B106" s="42"/>
      <c r="C106" s="43"/>
      <c r="D106" s="220" t="s">
        <v>132</v>
      </c>
      <c r="E106" s="43"/>
      <c r="F106" s="221" t="s">
        <v>159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132</v>
      </c>
      <c r="AU106" s="19" t="s">
        <v>87</v>
      </c>
    </row>
    <row r="107" s="2" customFormat="1">
      <c r="A107" s="41"/>
      <c r="B107" s="42"/>
      <c r="C107" s="43"/>
      <c r="D107" s="225" t="s">
        <v>134</v>
      </c>
      <c r="E107" s="43"/>
      <c r="F107" s="226" t="s">
        <v>160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134</v>
      </c>
      <c r="AU107" s="19" t="s">
        <v>87</v>
      </c>
    </row>
    <row r="108" s="2" customFormat="1">
      <c r="A108" s="41"/>
      <c r="B108" s="42"/>
      <c r="C108" s="43"/>
      <c r="D108" s="220" t="s">
        <v>136</v>
      </c>
      <c r="E108" s="43"/>
      <c r="F108" s="227" t="s">
        <v>161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136</v>
      </c>
      <c r="AU108" s="19" t="s">
        <v>87</v>
      </c>
    </row>
    <row r="109" s="13" customFormat="1">
      <c r="A109" s="13"/>
      <c r="B109" s="228"/>
      <c r="C109" s="229"/>
      <c r="D109" s="220" t="s">
        <v>138</v>
      </c>
      <c r="E109" s="230" t="s">
        <v>33</v>
      </c>
      <c r="F109" s="231" t="s">
        <v>162</v>
      </c>
      <c r="G109" s="229"/>
      <c r="H109" s="232">
        <v>1.6000000000000001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138</v>
      </c>
      <c r="AU109" s="238" t="s">
        <v>87</v>
      </c>
      <c r="AV109" s="13" t="s">
        <v>87</v>
      </c>
      <c r="AW109" s="13" t="s">
        <v>39</v>
      </c>
      <c r="AX109" s="13" t="s">
        <v>85</v>
      </c>
      <c r="AY109" s="238" t="s">
        <v>123</v>
      </c>
    </row>
    <row r="110" s="2" customFormat="1" ht="21.75" customHeight="1">
      <c r="A110" s="41"/>
      <c r="B110" s="42"/>
      <c r="C110" s="207" t="s">
        <v>163</v>
      </c>
      <c r="D110" s="207" t="s">
        <v>125</v>
      </c>
      <c r="E110" s="208" t="s">
        <v>164</v>
      </c>
      <c r="F110" s="209" t="s">
        <v>165</v>
      </c>
      <c r="G110" s="210" t="s">
        <v>166</v>
      </c>
      <c r="H110" s="211">
        <v>207.97499999999999</v>
      </c>
      <c r="I110" s="212"/>
      <c r="J110" s="213">
        <f>ROUND(I110*H110,2)</f>
        <v>0</v>
      </c>
      <c r="K110" s="209" t="s">
        <v>129</v>
      </c>
      <c r="L110" s="47"/>
      <c r="M110" s="214" t="s">
        <v>33</v>
      </c>
      <c r="N110" s="215" t="s">
        <v>48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130</v>
      </c>
      <c r="AT110" s="218" t="s">
        <v>125</v>
      </c>
      <c r="AU110" s="218" t="s">
        <v>87</v>
      </c>
      <c r="AY110" s="19" t="s">
        <v>123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85</v>
      </c>
      <c r="BK110" s="219">
        <f>ROUND(I110*H110,2)</f>
        <v>0</v>
      </c>
      <c r="BL110" s="19" t="s">
        <v>130</v>
      </c>
      <c r="BM110" s="218" t="s">
        <v>167</v>
      </c>
    </row>
    <row r="111" s="2" customFormat="1">
      <c r="A111" s="41"/>
      <c r="B111" s="42"/>
      <c r="C111" s="43"/>
      <c r="D111" s="220" t="s">
        <v>132</v>
      </c>
      <c r="E111" s="43"/>
      <c r="F111" s="221" t="s">
        <v>168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132</v>
      </c>
      <c r="AU111" s="19" t="s">
        <v>87</v>
      </c>
    </row>
    <row r="112" s="2" customFormat="1">
      <c r="A112" s="41"/>
      <c r="B112" s="42"/>
      <c r="C112" s="43"/>
      <c r="D112" s="225" t="s">
        <v>134</v>
      </c>
      <c r="E112" s="43"/>
      <c r="F112" s="226" t="s">
        <v>169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134</v>
      </c>
      <c r="AU112" s="19" t="s">
        <v>87</v>
      </c>
    </row>
    <row r="113" s="2" customFormat="1">
      <c r="A113" s="41"/>
      <c r="B113" s="42"/>
      <c r="C113" s="43"/>
      <c r="D113" s="220" t="s">
        <v>136</v>
      </c>
      <c r="E113" s="43"/>
      <c r="F113" s="227" t="s">
        <v>170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136</v>
      </c>
      <c r="AU113" s="19" t="s">
        <v>87</v>
      </c>
    </row>
    <row r="114" s="14" customFormat="1">
      <c r="A114" s="14"/>
      <c r="B114" s="239"/>
      <c r="C114" s="240"/>
      <c r="D114" s="220" t="s">
        <v>138</v>
      </c>
      <c r="E114" s="241" t="s">
        <v>33</v>
      </c>
      <c r="F114" s="242" t="s">
        <v>171</v>
      </c>
      <c r="G114" s="240"/>
      <c r="H114" s="241" t="s">
        <v>33</v>
      </c>
      <c r="I114" s="243"/>
      <c r="J114" s="240"/>
      <c r="K114" s="240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138</v>
      </c>
      <c r="AU114" s="248" t="s">
        <v>87</v>
      </c>
      <c r="AV114" s="14" t="s">
        <v>85</v>
      </c>
      <c r="AW114" s="14" t="s">
        <v>39</v>
      </c>
      <c r="AX114" s="14" t="s">
        <v>77</v>
      </c>
      <c r="AY114" s="248" t="s">
        <v>123</v>
      </c>
    </row>
    <row r="115" s="14" customFormat="1">
      <c r="A115" s="14"/>
      <c r="B115" s="239"/>
      <c r="C115" s="240"/>
      <c r="D115" s="220" t="s">
        <v>138</v>
      </c>
      <c r="E115" s="241" t="s">
        <v>33</v>
      </c>
      <c r="F115" s="242" t="s">
        <v>172</v>
      </c>
      <c r="G115" s="240"/>
      <c r="H115" s="241" t="s">
        <v>33</v>
      </c>
      <c r="I115" s="243"/>
      <c r="J115" s="240"/>
      <c r="K115" s="240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138</v>
      </c>
      <c r="AU115" s="248" t="s">
        <v>87</v>
      </c>
      <c r="AV115" s="14" t="s">
        <v>85</v>
      </c>
      <c r="AW115" s="14" t="s">
        <v>39</v>
      </c>
      <c r="AX115" s="14" t="s">
        <v>77</v>
      </c>
      <c r="AY115" s="248" t="s">
        <v>123</v>
      </c>
    </row>
    <row r="116" s="13" customFormat="1">
      <c r="A116" s="13"/>
      <c r="B116" s="228"/>
      <c r="C116" s="229"/>
      <c r="D116" s="220" t="s">
        <v>138</v>
      </c>
      <c r="E116" s="230" t="s">
        <v>33</v>
      </c>
      <c r="F116" s="231" t="s">
        <v>173</v>
      </c>
      <c r="G116" s="229"/>
      <c r="H116" s="232">
        <v>170.405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138</v>
      </c>
      <c r="AU116" s="238" t="s">
        <v>87</v>
      </c>
      <c r="AV116" s="13" t="s">
        <v>87</v>
      </c>
      <c r="AW116" s="13" t="s">
        <v>39</v>
      </c>
      <c r="AX116" s="13" t="s">
        <v>77</v>
      </c>
      <c r="AY116" s="238" t="s">
        <v>123</v>
      </c>
    </row>
    <row r="117" s="13" customFormat="1">
      <c r="A117" s="13"/>
      <c r="B117" s="228"/>
      <c r="C117" s="229"/>
      <c r="D117" s="220" t="s">
        <v>138</v>
      </c>
      <c r="E117" s="230" t="s">
        <v>33</v>
      </c>
      <c r="F117" s="231" t="s">
        <v>174</v>
      </c>
      <c r="G117" s="229"/>
      <c r="H117" s="232">
        <v>12.015000000000001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138</v>
      </c>
      <c r="AU117" s="238" t="s">
        <v>87</v>
      </c>
      <c r="AV117" s="13" t="s">
        <v>87</v>
      </c>
      <c r="AW117" s="13" t="s">
        <v>39</v>
      </c>
      <c r="AX117" s="13" t="s">
        <v>77</v>
      </c>
      <c r="AY117" s="238" t="s">
        <v>123</v>
      </c>
    </row>
    <row r="118" s="13" customFormat="1">
      <c r="A118" s="13"/>
      <c r="B118" s="228"/>
      <c r="C118" s="229"/>
      <c r="D118" s="220" t="s">
        <v>138</v>
      </c>
      <c r="E118" s="230" t="s">
        <v>33</v>
      </c>
      <c r="F118" s="231" t="s">
        <v>175</v>
      </c>
      <c r="G118" s="229"/>
      <c r="H118" s="232">
        <v>4.1600000000000001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138</v>
      </c>
      <c r="AU118" s="238" t="s">
        <v>87</v>
      </c>
      <c r="AV118" s="13" t="s">
        <v>87</v>
      </c>
      <c r="AW118" s="13" t="s">
        <v>39</v>
      </c>
      <c r="AX118" s="13" t="s">
        <v>77</v>
      </c>
      <c r="AY118" s="238" t="s">
        <v>123</v>
      </c>
    </row>
    <row r="119" s="14" customFormat="1">
      <c r="A119" s="14"/>
      <c r="B119" s="239"/>
      <c r="C119" s="240"/>
      <c r="D119" s="220" t="s">
        <v>138</v>
      </c>
      <c r="E119" s="241" t="s">
        <v>33</v>
      </c>
      <c r="F119" s="242" t="s">
        <v>176</v>
      </c>
      <c r="G119" s="240"/>
      <c r="H119" s="241" t="s">
        <v>33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138</v>
      </c>
      <c r="AU119" s="248" t="s">
        <v>87</v>
      </c>
      <c r="AV119" s="14" t="s">
        <v>85</v>
      </c>
      <c r="AW119" s="14" t="s">
        <v>39</v>
      </c>
      <c r="AX119" s="14" t="s">
        <v>77</v>
      </c>
      <c r="AY119" s="248" t="s">
        <v>123</v>
      </c>
    </row>
    <row r="120" s="13" customFormat="1">
      <c r="A120" s="13"/>
      <c r="B120" s="228"/>
      <c r="C120" s="229"/>
      <c r="D120" s="220" t="s">
        <v>138</v>
      </c>
      <c r="E120" s="230" t="s">
        <v>33</v>
      </c>
      <c r="F120" s="231" t="s">
        <v>177</v>
      </c>
      <c r="G120" s="229"/>
      <c r="H120" s="232">
        <v>14.051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138</v>
      </c>
      <c r="AU120" s="238" t="s">
        <v>87</v>
      </c>
      <c r="AV120" s="13" t="s">
        <v>87</v>
      </c>
      <c r="AW120" s="13" t="s">
        <v>39</v>
      </c>
      <c r="AX120" s="13" t="s">
        <v>77</v>
      </c>
      <c r="AY120" s="238" t="s">
        <v>123</v>
      </c>
    </row>
    <row r="121" s="14" customFormat="1">
      <c r="A121" s="14"/>
      <c r="B121" s="239"/>
      <c r="C121" s="240"/>
      <c r="D121" s="220" t="s">
        <v>138</v>
      </c>
      <c r="E121" s="241" t="s">
        <v>33</v>
      </c>
      <c r="F121" s="242" t="s">
        <v>178</v>
      </c>
      <c r="G121" s="240"/>
      <c r="H121" s="241" t="s">
        <v>33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138</v>
      </c>
      <c r="AU121" s="248" t="s">
        <v>87</v>
      </c>
      <c r="AV121" s="14" t="s">
        <v>85</v>
      </c>
      <c r="AW121" s="14" t="s">
        <v>39</v>
      </c>
      <c r="AX121" s="14" t="s">
        <v>77</v>
      </c>
      <c r="AY121" s="248" t="s">
        <v>123</v>
      </c>
    </row>
    <row r="122" s="13" customFormat="1">
      <c r="A122" s="13"/>
      <c r="B122" s="228"/>
      <c r="C122" s="229"/>
      <c r="D122" s="220" t="s">
        <v>138</v>
      </c>
      <c r="E122" s="230" t="s">
        <v>33</v>
      </c>
      <c r="F122" s="231" t="s">
        <v>179</v>
      </c>
      <c r="G122" s="229"/>
      <c r="H122" s="232">
        <v>6.0519999999999996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138</v>
      </c>
      <c r="AU122" s="238" t="s">
        <v>87</v>
      </c>
      <c r="AV122" s="13" t="s">
        <v>87</v>
      </c>
      <c r="AW122" s="13" t="s">
        <v>39</v>
      </c>
      <c r="AX122" s="13" t="s">
        <v>77</v>
      </c>
      <c r="AY122" s="238" t="s">
        <v>123</v>
      </c>
    </row>
    <row r="123" s="14" customFormat="1">
      <c r="A123" s="14"/>
      <c r="B123" s="239"/>
      <c r="C123" s="240"/>
      <c r="D123" s="220" t="s">
        <v>138</v>
      </c>
      <c r="E123" s="241" t="s">
        <v>33</v>
      </c>
      <c r="F123" s="242" t="s">
        <v>180</v>
      </c>
      <c r="G123" s="240"/>
      <c r="H123" s="241" t="s">
        <v>33</v>
      </c>
      <c r="I123" s="243"/>
      <c r="J123" s="240"/>
      <c r="K123" s="240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138</v>
      </c>
      <c r="AU123" s="248" t="s">
        <v>87</v>
      </c>
      <c r="AV123" s="14" t="s">
        <v>85</v>
      </c>
      <c r="AW123" s="14" t="s">
        <v>39</v>
      </c>
      <c r="AX123" s="14" t="s">
        <v>77</v>
      </c>
      <c r="AY123" s="248" t="s">
        <v>123</v>
      </c>
    </row>
    <row r="124" s="13" customFormat="1">
      <c r="A124" s="13"/>
      <c r="B124" s="228"/>
      <c r="C124" s="229"/>
      <c r="D124" s="220" t="s">
        <v>138</v>
      </c>
      <c r="E124" s="230" t="s">
        <v>33</v>
      </c>
      <c r="F124" s="231" t="s">
        <v>181</v>
      </c>
      <c r="G124" s="229"/>
      <c r="H124" s="232">
        <v>1.292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138</v>
      </c>
      <c r="AU124" s="238" t="s">
        <v>87</v>
      </c>
      <c r="AV124" s="13" t="s">
        <v>87</v>
      </c>
      <c r="AW124" s="13" t="s">
        <v>39</v>
      </c>
      <c r="AX124" s="13" t="s">
        <v>77</v>
      </c>
      <c r="AY124" s="238" t="s">
        <v>123</v>
      </c>
    </row>
    <row r="125" s="15" customFormat="1">
      <c r="A125" s="15"/>
      <c r="B125" s="249"/>
      <c r="C125" s="250"/>
      <c r="D125" s="220" t="s">
        <v>138</v>
      </c>
      <c r="E125" s="251" t="s">
        <v>33</v>
      </c>
      <c r="F125" s="252" t="s">
        <v>182</v>
      </c>
      <c r="G125" s="250"/>
      <c r="H125" s="253">
        <v>207.97499999999999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9" t="s">
        <v>138</v>
      </c>
      <c r="AU125" s="259" t="s">
        <v>87</v>
      </c>
      <c r="AV125" s="15" t="s">
        <v>130</v>
      </c>
      <c r="AW125" s="15" t="s">
        <v>39</v>
      </c>
      <c r="AX125" s="15" t="s">
        <v>85</v>
      </c>
      <c r="AY125" s="259" t="s">
        <v>123</v>
      </c>
    </row>
    <row r="126" s="2" customFormat="1" ht="21.75" customHeight="1">
      <c r="A126" s="41"/>
      <c r="B126" s="42"/>
      <c r="C126" s="207" t="s">
        <v>183</v>
      </c>
      <c r="D126" s="207" t="s">
        <v>125</v>
      </c>
      <c r="E126" s="208" t="s">
        <v>184</v>
      </c>
      <c r="F126" s="209" t="s">
        <v>185</v>
      </c>
      <c r="G126" s="210" t="s">
        <v>166</v>
      </c>
      <c r="H126" s="211">
        <v>245.43199999999999</v>
      </c>
      <c r="I126" s="212"/>
      <c r="J126" s="213">
        <f>ROUND(I126*H126,2)</f>
        <v>0</v>
      </c>
      <c r="K126" s="209" t="s">
        <v>129</v>
      </c>
      <c r="L126" s="47"/>
      <c r="M126" s="214" t="s">
        <v>33</v>
      </c>
      <c r="N126" s="215" t="s">
        <v>48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130</v>
      </c>
      <c r="AT126" s="218" t="s">
        <v>125</v>
      </c>
      <c r="AU126" s="218" t="s">
        <v>87</v>
      </c>
      <c r="AY126" s="19" t="s">
        <v>123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85</v>
      </c>
      <c r="BK126" s="219">
        <f>ROUND(I126*H126,2)</f>
        <v>0</v>
      </c>
      <c r="BL126" s="19" t="s">
        <v>130</v>
      </c>
      <c r="BM126" s="218" t="s">
        <v>186</v>
      </c>
    </row>
    <row r="127" s="2" customFormat="1">
      <c r="A127" s="41"/>
      <c r="B127" s="42"/>
      <c r="C127" s="43"/>
      <c r="D127" s="220" t="s">
        <v>132</v>
      </c>
      <c r="E127" s="43"/>
      <c r="F127" s="221" t="s">
        <v>187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132</v>
      </c>
      <c r="AU127" s="19" t="s">
        <v>87</v>
      </c>
    </row>
    <row r="128" s="2" customFormat="1">
      <c r="A128" s="41"/>
      <c r="B128" s="42"/>
      <c r="C128" s="43"/>
      <c r="D128" s="225" t="s">
        <v>134</v>
      </c>
      <c r="E128" s="43"/>
      <c r="F128" s="226" t="s">
        <v>188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134</v>
      </c>
      <c r="AU128" s="19" t="s">
        <v>87</v>
      </c>
    </row>
    <row r="129" s="2" customFormat="1">
      <c r="A129" s="41"/>
      <c r="B129" s="42"/>
      <c r="C129" s="43"/>
      <c r="D129" s="220" t="s">
        <v>136</v>
      </c>
      <c r="E129" s="43"/>
      <c r="F129" s="227" t="s">
        <v>170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136</v>
      </c>
      <c r="AU129" s="19" t="s">
        <v>87</v>
      </c>
    </row>
    <row r="130" s="14" customFormat="1">
      <c r="A130" s="14"/>
      <c r="B130" s="239"/>
      <c r="C130" s="240"/>
      <c r="D130" s="220" t="s">
        <v>138</v>
      </c>
      <c r="E130" s="241" t="s">
        <v>33</v>
      </c>
      <c r="F130" s="242" t="s">
        <v>171</v>
      </c>
      <c r="G130" s="240"/>
      <c r="H130" s="241" t="s">
        <v>33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138</v>
      </c>
      <c r="AU130" s="248" t="s">
        <v>87</v>
      </c>
      <c r="AV130" s="14" t="s">
        <v>85</v>
      </c>
      <c r="AW130" s="14" t="s">
        <v>39</v>
      </c>
      <c r="AX130" s="14" t="s">
        <v>77</v>
      </c>
      <c r="AY130" s="248" t="s">
        <v>123</v>
      </c>
    </row>
    <row r="131" s="14" customFormat="1">
      <c r="A131" s="14"/>
      <c r="B131" s="239"/>
      <c r="C131" s="240"/>
      <c r="D131" s="220" t="s">
        <v>138</v>
      </c>
      <c r="E131" s="241" t="s">
        <v>33</v>
      </c>
      <c r="F131" s="242" t="s">
        <v>172</v>
      </c>
      <c r="G131" s="240"/>
      <c r="H131" s="241" t="s">
        <v>33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138</v>
      </c>
      <c r="AU131" s="248" t="s">
        <v>87</v>
      </c>
      <c r="AV131" s="14" t="s">
        <v>85</v>
      </c>
      <c r="AW131" s="14" t="s">
        <v>39</v>
      </c>
      <c r="AX131" s="14" t="s">
        <v>77</v>
      </c>
      <c r="AY131" s="248" t="s">
        <v>123</v>
      </c>
    </row>
    <row r="132" s="13" customFormat="1">
      <c r="A132" s="13"/>
      <c r="B132" s="228"/>
      <c r="C132" s="229"/>
      <c r="D132" s="220" t="s">
        <v>138</v>
      </c>
      <c r="E132" s="230" t="s">
        <v>33</v>
      </c>
      <c r="F132" s="231" t="s">
        <v>173</v>
      </c>
      <c r="G132" s="229"/>
      <c r="H132" s="232">
        <v>170.405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138</v>
      </c>
      <c r="AU132" s="238" t="s">
        <v>87</v>
      </c>
      <c r="AV132" s="13" t="s">
        <v>87</v>
      </c>
      <c r="AW132" s="13" t="s">
        <v>39</v>
      </c>
      <c r="AX132" s="13" t="s">
        <v>77</v>
      </c>
      <c r="AY132" s="238" t="s">
        <v>123</v>
      </c>
    </row>
    <row r="133" s="13" customFormat="1">
      <c r="A133" s="13"/>
      <c r="B133" s="228"/>
      <c r="C133" s="229"/>
      <c r="D133" s="220" t="s">
        <v>138</v>
      </c>
      <c r="E133" s="230" t="s">
        <v>33</v>
      </c>
      <c r="F133" s="231" t="s">
        <v>189</v>
      </c>
      <c r="G133" s="229"/>
      <c r="H133" s="232">
        <v>36.043999999999997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138</v>
      </c>
      <c r="AU133" s="238" t="s">
        <v>87</v>
      </c>
      <c r="AV133" s="13" t="s">
        <v>87</v>
      </c>
      <c r="AW133" s="13" t="s">
        <v>39</v>
      </c>
      <c r="AX133" s="13" t="s">
        <v>77</v>
      </c>
      <c r="AY133" s="238" t="s">
        <v>123</v>
      </c>
    </row>
    <row r="134" s="13" customFormat="1">
      <c r="A134" s="13"/>
      <c r="B134" s="228"/>
      <c r="C134" s="229"/>
      <c r="D134" s="220" t="s">
        <v>138</v>
      </c>
      <c r="E134" s="230" t="s">
        <v>33</v>
      </c>
      <c r="F134" s="231" t="s">
        <v>190</v>
      </c>
      <c r="G134" s="229"/>
      <c r="H134" s="232">
        <v>2.2400000000000002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138</v>
      </c>
      <c r="AU134" s="238" t="s">
        <v>87</v>
      </c>
      <c r="AV134" s="13" t="s">
        <v>87</v>
      </c>
      <c r="AW134" s="13" t="s">
        <v>39</v>
      </c>
      <c r="AX134" s="13" t="s">
        <v>77</v>
      </c>
      <c r="AY134" s="238" t="s">
        <v>123</v>
      </c>
    </row>
    <row r="135" s="13" customFormat="1">
      <c r="A135" s="13"/>
      <c r="B135" s="228"/>
      <c r="C135" s="229"/>
      <c r="D135" s="220" t="s">
        <v>138</v>
      </c>
      <c r="E135" s="230" t="s">
        <v>33</v>
      </c>
      <c r="F135" s="231" t="s">
        <v>191</v>
      </c>
      <c r="G135" s="229"/>
      <c r="H135" s="232">
        <v>16.640000000000001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138</v>
      </c>
      <c r="AU135" s="238" t="s">
        <v>87</v>
      </c>
      <c r="AV135" s="13" t="s">
        <v>87</v>
      </c>
      <c r="AW135" s="13" t="s">
        <v>39</v>
      </c>
      <c r="AX135" s="13" t="s">
        <v>77</v>
      </c>
      <c r="AY135" s="238" t="s">
        <v>123</v>
      </c>
    </row>
    <row r="136" s="14" customFormat="1">
      <c r="A136" s="14"/>
      <c r="B136" s="239"/>
      <c r="C136" s="240"/>
      <c r="D136" s="220" t="s">
        <v>138</v>
      </c>
      <c r="E136" s="241" t="s">
        <v>33</v>
      </c>
      <c r="F136" s="242" t="s">
        <v>176</v>
      </c>
      <c r="G136" s="240"/>
      <c r="H136" s="241" t="s">
        <v>33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138</v>
      </c>
      <c r="AU136" s="248" t="s">
        <v>87</v>
      </c>
      <c r="AV136" s="14" t="s">
        <v>85</v>
      </c>
      <c r="AW136" s="14" t="s">
        <v>39</v>
      </c>
      <c r="AX136" s="14" t="s">
        <v>77</v>
      </c>
      <c r="AY136" s="248" t="s">
        <v>123</v>
      </c>
    </row>
    <row r="137" s="13" customFormat="1">
      <c r="A137" s="13"/>
      <c r="B137" s="228"/>
      <c r="C137" s="229"/>
      <c r="D137" s="220" t="s">
        <v>138</v>
      </c>
      <c r="E137" s="230" t="s">
        <v>33</v>
      </c>
      <c r="F137" s="231" t="s">
        <v>177</v>
      </c>
      <c r="G137" s="229"/>
      <c r="H137" s="232">
        <v>14.051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138</v>
      </c>
      <c r="AU137" s="238" t="s">
        <v>87</v>
      </c>
      <c r="AV137" s="13" t="s">
        <v>87</v>
      </c>
      <c r="AW137" s="13" t="s">
        <v>39</v>
      </c>
      <c r="AX137" s="13" t="s">
        <v>77</v>
      </c>
      <c r="AY137" s="238" t="s">
        <v>123</v>
      </c>
    </row>
    <row r="138" s="14" customFormat="1">
      <c r="A138" s="14"/>
      <c r="B138" s="239"/>
      <c r="C138" s="240"/>
      <c r="D138" s="220" t="s">
        <v>138</v>
      </c>
      <c r="E138" s="241" t="s">
        <v>33</v>
      </c>
      <c r="F138" s="242" t="s">
        <v>178</v>
      </c>
      <c r="G138" s="240"/>
      <c r="H138" s="241" t="s">
        <v>33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138</v>
      </c>
      <c r="AU138" s="248" t="s">
        <v>87</v>
      </c>
      <c r="AV138" s="14" t="s">
        <v>85</v>
      </c>
      <c r="AW138" s="14" t="s">
        <v>39</v>
      </c>
      <c r="AX138" s="14" t="s">
        <v>77</v>
      </c>
      <c r="AY138" s="248" t="s">
        <v>123</v>
      </c>
    </row>
    <row r="139" s="13" customFormat="1">
      <c r="A139" s="13"/>
      <c r="B139" s="228"/>
      <c r="C139" s="229"/>
      <c r="D139" s="220" t="s">
        <v>138</v>
      </c>
      <c r="E139" s="230" t="s">
        <v>33</v>
      </c>
      <c r="F139" s="231" t="s">
        <v>179</v>
      </c>
      <c r="G139" s="229"/>
      <c r="H139" s="232">
        <v>6.0519999999999996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138</v>
      </c>
      <c r="AU139" s="238" t="s">
        <v>87</v>
      </c>
      <c r="AV139" s="13" t="s">
        <v>87</v>
      </c>
      <c r="AW139" s="13" t="s">
        <v>39</v>
      </c>
      <c r="AX139" s="13" t="s">
        <v>77</v>
      </c>
      <c r="AY139" s="238" t="s">
        <v>123</v>
      </c>
    </row>
    <row r="140" s="15" customFormat="1">
      <c r="A140" s="15"/>
      <c r="B140" s="249"/>
      <c r="C140" s="250"/>
      <c r="D140" s="220" t="s">
        <v>138</v>
      </c>
      <c r="E140" s="251" t="s">
        <v>33</v>
      </c>
      <c r="F140" s="252" t="s">
        <v>182</v>
      </c>
      <c r="G140" s="250"/>
      <c r="H140" s="253">
        <v>245.43199999999999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9" t="s">
        <v>138</v>
      </c>
      <c r="AU140" s="259" t="s">
        <v>87</v>
      </c>
      <c r="AV140" s="15" t="s">
        <v>130</v>
      </c>
      <c r="AW140" s="15" t="s">
        <v>39</v>
      </c>
      <c r="AX140" s="15" t="s">
        <v>85</v>
      </c>
      <c r="AY140" s="259" t="s">
        <v>123</v>
      </c>
    </row>
    <row r="141" s="2" customFormat="1" ht="16.5" customHeight="1">
      <c r="A141" s="41"/>
      <c r="B141" s="42"/>
      <c r="C141" s="207" t="s">
        <v>192</v>
      </c>
      <c r="D141" s="207" t="s">
        <v>125</v>
      </c>
      <c r="E141" s="208" t="s">
        <v>193</v>
      </c>
      <c r="F141" s="209" t="s">
        <v>194</v>
      </c>
      <c r="G141" s="210" t="s">
        <v>166</v>
      </c>
      <c r="H141" s="211">
        <v>1.76</v>
      </c>
      <c r="I141" s="212"/>
      <c r="J141" s="213">
        <f>ROUND(I141*H141,2)</f>
        <v>0</v>
      </c>
      <c r="K141" s="209" t="s">
        <v>129</v>
      </c>
      <c r="L141" s="47"/>
      <c r="M141" s="214" t="s">
        <v>33</v>
      </c>
      <c r="N141" s="215" t="s">
        <v>48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130</v>
      </c>
      <c r="AT141" s="218" t="s">
        <v>125</v>
      </c>
      <c r="AU141" s="218" t="s">
        <v>87</v>
      </c>
      <c r="AY141" s="19" t="s">
        <v>123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85</v>
      </c>
      <c r="BK141" s="219">
        <f>ROUND(I141*H141,2)</f>
        <v>0</v>
      </c>
      <c r="BL141" s="19" t="s">
        <v>130</v>
      </c>
      <c r="BM141" s="218" t="s">
        <v>195</v>
      </c>
    </row>
    <row r="142" s="2" customFormat="1">
      <c r="A142" s="41"/>
      <c r="B142" s="42"/>
      <c r="C142" s="43"/>
      <c r="D142" s="220" t="s">
        <v>132</v>
      </c>
      <c r="E142" s="43"/>
      <c r="F142" s="221" t="s">
        <v>196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132</v>
      </c>
      <c r="AU142" s="19" t="s">
        <v>87</v>
      </c>
    </row>
    <row r="143" s="2" customFormat="1">
      <c r="A143" s="41"/>
      <c r="B143" s="42"/>
      <c r="C143" s="43"/>
      <c r="D143" s="225" t="s">
        <v>134</v>
      </c>
      <c r="E143" s="43"/>
      <c r="F143" s="226" t="s">
        <v>197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134</v>
      </c>
      <c r="AU143" s="19" t="s">
        <v>87</v>
      </c>
    </row>
    <row r="144" s="2" customFormat="1">
      <c r="A144" s="41"/>
      <c r="B144" s="42"/>
      <c r="C144" s="43"/>
      <c r="D144" s="220" t="s">
        <v>136</v>
      </c>
      <c r="E144" s="43"/>
      <c r="F144" s="227" t="s">
        <v>198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136</v>
      </c>
      <c r="AU144" s="19" t="s">
        <v>87</v>
      </c>
    </row>
    <row r="145" s="13" customFormat="1">
      <c r="A145" s="13"/>
      <c r="B145" s="228"/>
      <c r="C145" s="229"/>
      <c r="D145" s="220" t="s">
        <v>138</v>
      </c>
      <c r="E145" s="230" t="s">
        <v>33</v>
      </c>
      <c r="F145" s="231" t="s">
        <v>199</v>
      </c>
      <c r="G145" s="229"/>
      <c r="H145" s="232">
        <v>1.76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138</v>
      </c>
      <c r="AU145" s="238" t="s">
        <v>87</v>
      </c>
      <c r="AV145" s="13" t="s">
        <v>87</v>
      </c>
      <c r="AW145" s="13" t="s">
        <v>39</v>
      </c>
      <c r="AX145" s="13" t="s">
        <v>85</v>
      </c>
      <c r="AY145" s="238" t="s">
        <v>123</v>
      </c>
    </row>
    <row r="146" s="2" customFormat="1" ht="21.75" customHeight="1">
      <c r="A146" s="41"/>
      <c r="B146" s="42"/>
      <c r="C146" s="207" t="s">
        <v>200</v>
      </c>
      <c r="D146" s="207" t="s">
        <v>125</v>
      </c>
      <c r="E146" s="208" t="s">
        <v>201</v>
      </c>
      <c r="F146" s="209" t="s">
        <v>202</v>
      </c>
      <c r="G146" s="210" t="s">
        <v>142</v>
      </c>
      <c r="H146" s="211">
        <v>1</v>
      </c>
      <c r="I146" s="212"/>
      <c r="J146" s="213">
        <f>ROUND(I146*H146,2)</f>
        <v>0</v>
      </c>
      <c r="K146" s="209" t="s">
        <v>33</v>
      </c>
      <c r="L146" s="47"/>
      <c r="M146" s="214" t="s">
        <v>33</v>
      </c>
      <c r="N146" s="215" t="s">
        <v>48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130</v>
      </c>
      <c r="AT146" s="218" t="s">
        <v>125</v>
      </c>
      <c r="AU146" s="218" t="s">
        <v>87</v>
      </c>
      <c r="AY146" s="19" t="s">
        <v>123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85</v>
      </c>
      <c r="BK146" s="219">
        <f>ROUND(I146*H146,2)</f>
        <v>0</v>
      </c>
      <c r="BL146" s="19" t="s">
        <v>130</v>
      </c>
      <c r="BM146" s="218" t="s">
        <v>203</v>
      </c>
    </row>
    <row r="147" s="2" customFormat="1">
      <c r="A147" s="41"/>
      <c r="B147" s="42"/>
      <c r="C147" s="43"/>
      <c r="D147" s="220" t="s">
        <v>132</v>
      </c>
      <c r="E147" s="43"/>
      <c r="F147" s="221" t="s">
        <v>202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132</v>
      </c>
      <c r="AU147" s="19" t="s">
        <v>87</v>
      </c>
    </row>
    <row r="148" s="2" customFormat="1">
      <c r="A148" s="41"/>
      <c r="B148" s="42"/>
      <c r="C148" s="43"/>
      <c r="D148" s="220" t="s">
        <v>136</v>
      </c>
      <c r="E148" s="43"/>
      <c r="F148" s="227" t="s">
        <v>204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136</v>
      </c>
      <c r="AU148" s="19" t="s">
        <v>87</v>
      </c>
    </row>
    <row r="149" s="2" customFormat="1" ht="24.15" customHeight="1">
      <c r="A149" s="41"/>
      <c r="B149" s="42"/>
      <c r="C149" s="207" t="s">
        <v>205</v>
      </c>
      <c r="D149" s="207" t="s">
        <v>125</v>
      </c>
      <c r="E149" s="208" t="s">
        <v>206</v>
      </c>
      <c r="F149" s="209" t="s">
        <v>207</v>
      </c>
      <c r="G149" s="210" t="s">
        <v>157</v>
      </c>
      <c r="H149" s="211">
        <v>14.800000000000001</v>
      </c>
      <c r="I149" s="212"/>
      <c r="J149" s="213">
        <f>ROUND(I149*H149,2)</f>
        <v>0</v>
      </c>
      <c r="K149" s="209" t="s">
        <v>129</v>
      </c>
      <c r="L149" s="47"/>
      <c r="M149" s="214" t="s">
        <v>33</v>
      </c>
      <c r="N149" s="215" t="s">
        <v>48</v>
      </c>
      <c r="O149" s="87"/>
      <c r="P149" s="216">
        <f>O149*H149</f>
        <v>0</v>
      </c>
      <c r="Q149" s="216">
        <v>0.012</v>
      </c>
      <c r="R149" s="216">
        <f>Q149*H149</f>
        <v>0.17760000000000001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130</v>
      </c>
      <c r="AT149" s="218" t="s">
        <v>125</v>
      </c>
      <c r="AU149" s="218" t="s">
        <v>87</v>
      </c>
      <c r="AY149" s="19" t="s">
        <v>123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85</v>
      </c>
      <c r="BK149" s="219">
        <f>ROUND(I149*H149,2)</f>
        <v>0</v>
      </c>
      <c r="BL149" s="19" t="s">
        <v>130</v>
      </c>
      <c r="BM149" s="218" t="s">
        <v>208</v>
      </c>
    </row>
    <row r="150" s="2" customFormat="1">
      <c r="A150" s="41"/>
      <c r="B150" s="42"/>
      <c r="C150" s="43"/>
      <c r="D150" s="220" t="s">
        <v>132</v>
      </c>
      <c r="E150" s="43"/>
      <c r="F150" s="221" t="s">
        <v>209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132</v>
      </c>
      <c r="AU150" s="19" t="s">
        <v>87</v>
      </c>
    </row>
    <row r="151" s="2" customFormat="1">
      <c r="A151" s="41"/>
      <c r="B151" s="42"/>
      <c r="C151" s="43"/>
      <c r="D151" s="225" t="s">
        <v>134</v>
      </c>
      <c r="E151" s="43"/>
      <c r="F151" s="226" t="s">
        <v>210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134</v>
      </c>
      <c r="AU151" s="19" t="s">
        <v>87</v>
      </c>
    </row>
    <row r="152" s="2" customFormat="1">
      <c r="A152" s="41"/>
      <c r="B152" s="42"/>
      <c r="C152" s="43"/>
      <c r="D152" s="220" t="s">
        <v>136</v>
      </c>
      <c r="E152" s="43"/>
      <c r="F152" s="227" t="s">
        <v>211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136</v>
      </c>
      <c r="AU152" s="19" t="s">
        <v>87</v>
      </c>
    </row>
    <row r="153" s="13" customFormat="1">
      <c r="A153" s="13"/>
      <c r="B153" s="228"/>
      <c r="C153" s="229"/>
      <c r="D153" s="220" t="s">
        <v>138</v>
      </c>
      <c r="E153" s="230" t="s">
        <v>33</v>
      </c>
      <c r="F153" s="231" t="s">
        <v>212</v>
      </c>
      <c r="G153" s="229"/>
      <c r="H153" s="232">
        <v>14.800000000000001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138</v>
      </c>
      <c r="AU153" s="238" t="s">
        <v>87</v>
      </c>
      <c r="AV153" s="13" t="s">
        <v>87</v>
      </c>
      <c r="AW153" s="13" t="s">
        <v>39</v>
      </c>
      <c r="AX153" s="13" t="s">
        <v>85</v>
      </c>
      <c r="AY153" s="238" t="s">
        <v>123</v>
      </c>
    </row>
    <row r="154" s="2" customFormat="1" ht="16.5" customHeight="1">
      <c r="A154" s="41"/>
      <c r="B154" s="42"/>
      <c r="C154" s="260" t="s">
        <v>213</v>
      </c>
      <c r="D154" s="260" t="s">
        <v>214</v>
      </c>
      <c r="E154" s="261" t="s">
        <v>215</v>
      </c>
      <c r="F154" s="262" t="s">
        <v>216</v>
      </c>
      <c r="G154" s="263" t="s">
        <v>157</v>
      </c>
      <c r="H154" s="264">
        <v>15.539999999999999</v>
      </c>
      <c r="I154" s="265"/>
      <c r="J154" s="266">
        <f>ROUND(I154*H154,2)</f>
        <v>0</v>
      </c>
      <c r="K154" s="262" t="s">
        <v>33</v>
      </c>
      <c r="L154" s="267"/>
      <c r="M154" s="268" t="s">
        <v>33</v>
      </c>
      <c r="N154" s="269" t="s">
        <v>48</v>
      </c>
      <c r="O154" s="87"/>
      <c r="P154" s="216">
        <f>O154*H154</f>
        <v>0</v>
      </c>
      <c r="Q154" s="216">
        <v>0.062399999999999997</v>
      </c>
      <c r="R154" s="216">
        <f>Q154*H154</f>
        <v>0.96969599999999989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200</v>
      </c>
      <c r="AT154" s="218" t="s">
        <v>214</v>
      </c>
      <c r="AU154" s="218" t="s">
        <v>87</v>
      </c>
      <c r="AY154" s="19" t="s">
        <v>123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85</v>
      </c>
      <c r="BK154" s="219">
        <f>ROUND(I154*H154,2)</f>
        <v>0</v>
      </c>
      <c r="BL154" s="19" t="s">
        <v>130</v>
      </c>
      <c r="BM154" s="218" t="s">
        <v>217</v>
      </c>
    </row>
    <row r="155" s="2" customFormat="1">
      <c r="A155" s="41"/>
      <c r="B155" s="42"/>
      <c r="C155" s="43"/>
      <c r="D155" s="220" t="s">
        <v>132</v>
      </c>
      <c r="E155" s="43"/>
      <c r="F155" s="221" t="s">
        <v>218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132</v>
      </c>
      <c r="AU155" s="19" t="s">
        <v>87</v>
      </c>
    </row>
    <row r="156" s="13" customFormat="1">
      <c r="A156" s="13"/>
      <c r="B156" s="228"/>
      <c r="C156" s="229"/>
      <c r="D156" s="220" t="s">
        <v>138</v>
      </c>
      <c r="E156" s="230" t="s">
        <v>33</v>
      </c>
      <c r="F156" s="231" t="s">
        <v>219</v>
      </c>
      <c r="G156" s="229"/>
      <c r="H156" s="232">
        <v>15.539999999999999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138</v>
      </c>
      <c r="AU156" s="238" t="s">
        <v>87</v>
      </c>
      <c r="AV156" s="13" t="s">
        <v>87</v>
      </c>
      <c r="AW156" s="13" t="s">
        <v>39</v>
      </c>
      <c r="AX156" s="13" t="s">
        <v>85</v>
      </c>
      <c r="AY156" s="238" t="s">
        <v>123</v>
      </c>
    </row>
    <row r="157" s="2" customFormat="1" ht="16.5" customHeight="1">
      <c r="A157" s="41"/>
      <c r="B157" s="42"/>
      <c r="C157" s="207" t="s">
        <v>220</v>
      </c>
      <c r="D157" s="207" t="s">
        <v>125</v>
      </c>
      <c r="E157" s="208" t="s">
        <v>221</v>
      </c>
      <c r="F157" s="209" t="s">
        <v>222</v>
      </c>
      <c r="G157" s="210" t="s">
        <v>166</v>
      </c>
      <c r="H157" s="211">
        <v>0.81399999999999995</v>
      </c>
      <c r="I157" s="212"/>
      <c r="J157" s="213">
        <f>ROUND(I157*H157,2)</f>
        <v>0</v>
      </c>
      <c r="K157" s="209" t="s">
        <v>33</v>
      </c>
      <c r="L157" s="47"/>
      <c r="M157" s="214" t="s">
        <v>33</v>
      </c>
      <c r="N157" s="215" t="s">
        <v>48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130</v>
      </c>
      <c r="AT157" s="218" t="s">
        <v>125</v>
      </c>
      <c r="AU157" s="218" t="s">
        <v>87</v>
      </c>
      <c r="AY157" s="19" t="s">
        <v>123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85</v>
      </c>
      <c r="BK157" s="219">
        <f>ROUND(I157*H157,2)</f>
        <v>0</v>
      </c>
      <c r="BL157" s="19" t="s">
        <v>130</v>
      </c>
      <c r="BM157" s="218" t="s">
        <v>223</v>
      </c>
    </row>
    <row r="158" s="2" customFormat="1">
      <c r="A158" s="41"/>
      <c r="B158" s="42"/>
      <c r="C158" s="43"/>
      <c r="D158" s="220" t="s">
        <v>132</v>
      </c>
      <c r="E158" s="43"/>
      <c r="F158" s="221" t="s">
        <v>222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132</v>
      </c>
      <c r="AU158" s="19" t="s">
        <v>87</v>
      </c>
    </row>
    <row r="159" s="13" customFormat="1">
      <c r="A159" s="13"/>
      <c r="B159" s="228"/>
      <c r="C159" s="229"/>
      <c r="D159" s="220" t="s">
        <v>138</v>
      </c>
      <c r="E159" s="230" t="s">
        <v>33</v>
      </c>
      <c r="F159" s="231" t="s">
        <v>224</v>
      </c>
      <c r="G159" s="229"/>
      <c r="H159" s="232">
        <v>0.81399999999999995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138</v>
      </c>
      <c r="AU159" s="238" t="s">
        <v>87</v>
      </c>
      <c r="AV159" s="13" t="s">
        <v>87</v>
      </c>
      <c r="AW159" s="13" t="s">
        <v>39</v>
      </c>
      <c r="AX159" s="13" t="s">
        <v>85</v>
      </c>
      <c r="AY159" s="238" t="s">
        <v>123</v>
      </c>
    </row>
    <row r="160" s="2" customFormat="1" ht="16.5" customHeight="1">
      <c r="A160" s="41"/>
      <c r="B160" s="42"/>
      <c r="C160" s="207" t="s">
        <v>8</v>
      </c>
      <c r="D160" s="207" t="s">
        <v>125</v>
      </c>
      <c r="E160" s="208" t="s">
        <v>225</v>
      </c>
      <c r="F160" s="209" t="s">
        <v>226</v>
      </c>
      <c r="G160" s="210" t="s">
        <v>128</v>
      </c>
      <c r="H160" s="211">
        <v>485.00999999999999</v>
      </c>
      <c r="I160" s="212"/>
      <c r="J160" s="213">
        <f>ROUND(I160*H160,2)</f>
        <v>0</v>
      </c>
      <c r="K160" s="209" t="s">
        <v>129</v>
      </c>
      <c r="L160" s="47"/>
      <c r="M160" s="214" t="s">
        <v>33</v>
      </c>
      <c r="N160" s="215" t="s">
        <v>48</v>
      </c>
      <c r="O160" s="87"/>
      <c r="P160" s="216">
        <f>O160*H160</f>
        <v>0</v>
      </c>
      <c r="Q160" s="216">
        <v>0.00084000000000000003</v>
      </c>
      <c r="R160" s="216">
        <f>Q160*H160</f>
        <v>0.4074084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130</v>
      </c>
      <c r="AT160" s="218" t="s">
        <v>125</v>
      </c>
      <c r="AU160" s="218" t="s">
        <v>87</v>
      </c>
      <c r="AY160" s="19" t="s">
        <v>123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85</v>
      </c>
      <c r="BK160" s="219">
        <f>ROUND(I160*H160,2)</f>
        <v>0</v>
      </c>
      <c r="BL160" s="19" t="s">
        <v>130</v>
      </c>
      <c r="BM160" s="218" t="s">
        <v>227</v>
      </c>
    </row>
    <row r="161" s="2" customFormat="1">
      <c r="A161" s="41"/>
      <c r="B161" s="42"/>
      <c r="C161" s="43"/>
      <c r="D161" s="220" t="s">
        <v>132</v>
      </c>
      <c r="E161" s="43"/>
      <c r="F161" s="221" t="s">
        <v>228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132</v>
      </c>
      <c r="AU161" s="19" t="s">
        <v>87</v>
      </c>
    </row>
    <row r="162" s="2" customFormat="1">
      <c r="A162" s="41"/>
      <c r="B162" s="42"/>
      <c r="C162" s="43"/>
      <c r="D162" s="225" t="s">
        <v>134</v>
      </c>
      <c r="E162" s="43"/>
      <c r="F162" s="226" t="s">
        <v>229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134</v>
      </c>
      <c r="AU162" s="19" t="s">
        <v>87</v>
      </c>
    </row>
    <row r="163" s="2" customFormat="1">
      <c r="A163" s="41"/>
      <c r="B163" s="42"/>
      <c r="C163" s="43"/>
      <c r="D163" s="220" t="s">
        <v>136</v>
      </c>
      <c r="E163" s="43"/>
      <c r="F163" s="227" t="s">
        <v>230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136</v>
      </c>
      <c r="AU163" s="19" t="s">
        <v>87</v>
      </c>
    </row>
    <row r="164" s="13" customFormat="1">
      <c r="A164" s="13"/>
      <c r="B164" s="228"/>
      <c r="C164" s="229"/>
      <c r="D164" s="220" t="s">
        <v>138</v>
      </c>
      <c r="E164" s="230" t="s">
        <v>33</v>
      </c>
      <c r="F164" s="231" t="s">
        <v>231</v>
      </c>
      <c r="G164" s="229"/>
      <c r="H164" s="232">
        <v>485.00999999999999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138</v>
      </c>
      <c r="AU164" s="238" t="s">
        <v>87</v>
      </c>
      <c r="AV164" s="13" t="s">
        <v>87</v>
      </c>
      <c r="AW164" s="13" t="s">
        <v>39</v>
      </c>
      <c r="AX164" s="13" t="s">
        <v>85</v>
      </c>
      <c r="AY164" s="238" t="s">
        <v>123</v>
      </c>
    </row>
    <row r="165" s="2" customFormat="1" ht="16.5" customHeight="1">
      <c r="A165" s="41"/>
      <c r="B165" s="42"/>
      <c r="C165" s="207" t="s">
        <v>232</v>
      </c>
      <c r="D165" s="207" t="s">
        <v>125</v>
      </c>
      <c r="E165" s="208" t="s">
        <v>233</v>
      </c>
      <c r="F165" s="209" t="s">
        <v>234</v>
      </c>
      <c r="G165" s="210" t="s">
        <v>128</v>
      </c>
      <c r="H165" s="211">
        <v>92.912999999999997</v>
      </c>
      <c r="I165" s="212"/>
      <c r="J165" s="213">
        <f>ROUND(I165*H165,2)</f>
        <v>0</v>
      </c>
      <c r="K165" s="209" t="s">
        <v>129</v>
      </c>
      <c r="L165" s="47"/>
      <c r="M165" s="214" t="s">
        <v>33</v>
      </c>
      <c r="N165" s="215" t="s">
        <v>48</v>
      </c>
      <c r="O165" s="87"/>
      <c r="P165" s="216">
        <f>O165*H165</f>
        <v>0</v>
      </c>
      <c r="Q165" s="216">
        <v>0.00084999999999999995</v>
      </c>
      <c r="R165" s="216">
        <f>Q165*H165</f>
        <v>0.078976049999999992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130</v>
      </c>
      <c r="AT165" s="218" t="s">
        <v>125</v>
      </c>
      <c r="AU165" s="218" t="s">
        <v>87</v>
      </c>
      <c r="AY165" s="19" t="s">
        <v>123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85</v>
      </c>
      <c r="BK165" s="219">
        <f>ROUND(I165*H165,2)</f>
        <v>0</v>
      </c>
      <c r="BL165" s="19" t="s">
        <v>130</v>
      </c>
      <c r="BM165" s="218" t="s">
        <v>235</v>
      </c>
    </row>
    <row r="166" s="2" customFormat="1">
      <c r="A166" s="41"/>
      <c r="B166" s="42"/>
      <c r="C166" s="43"/>
      <c r="D166" s="220" t="s">
        <v>132</v>
      </c>
      <c r="E166" s="43"/>
      <c r="F166" s="221" t="s">
        <v>236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132</v>
      </c>
      <c r="AU166" s="19" t="s">
        <v>87</v>
      </c>
    </row>
    <row r="167" s="2" customFormat="1">
      <c r="A167" s="41"/>
      <c r="B167" s="42"/>
      <c r="C167" s="43"/>
      <c r="D167" s="225" t="s">
        <v>134</v>
      </c>
      <c r="E167" s="43"/>
      <c r="F167" s="226" t="s">
        <v>237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134</v>
      </c>
      <c r="AU167" s="19" t="s">
        <v>87</v>
      </c>
    </row>
    <row r="168" s="2" customFormat="1">
      <c r="A168" s="41"/>
      <c r="B168" s="42"/>
      <c r="C168" s="43"/>
      <c r="D168" s="220" t="s">
        <v>136</v>
      </c>
      <c r="E168" s="43"/>
      <c r="F168" s="227" t="s">
        <v>230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136</v>
      </c>
      <c r="AU168" s="19" t="s">
        <v>87</v>
      </c>
    </row>
    <row r="169" s="13" customFormat="1">
      <c r="A169" s="13"/>
      <c r="B169" s="228"/>
      <c r="C169" s="229"/>
      <c r="D169" s="220" t="s">
        <v>138</v>
      </c>
      <c r="E169" s="230" t="s">
        <v>33</v>
      </c>
      <c r="F169" s="231" t="s">
        <v>238</v>
      </c>
      <c r="G169" s="229"/>
      <c r="H169" s="232">
        <v>61.713000000000001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138</v>
      </c>
      <c r="AU169" s="238" t="s">
        <v>87</v>
      </c>
      <c r="AV169" s="13" t="s">
        <v>87</v>
      </c>
      <c r="AW169" s="13" t="s">
        <v>39</v>
      </c>
      <c r="AX169" s="13" t="s">
        <v>77</v>
      </c>
      <c r="AY169" s="238" t="s">
        <v>123</v>
      </c>
    </row>
    <row r="170" s="13" customFormat="1">
      <c r="A170" s="13"/>
      <c r="B170" s="228"/>
      <c r="C170" s="229"/>
      <c r="D170" s="220" t="s">
        <v>138</v>
      </c>
      <c r="E170" s="230" t="s">
        <v>33</v>
      </c>
      <c r="F170" s="231" t="s">
        <v>239</v>
      </c>
      <c r="G170" s="229"/>
      <c r="H170" s="232">
        <v>31.199999999999999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138</v>
      </c>
      <c r="AU170" s="238" t="s">
        <v>87</v>
      </c>
      <c r="AV170" s="13" t="s">
        <v>87</v>
      </c>
      <c r="AW170" s="13" t="s">
        <v>39</v>
      </c>
      <c r="AX170" s="13" t="s">
        <v>77</v>
      </c>
      <c r="AY170" s="238" t="s">
        <v>123</v>
      </c>
    </row>
    <row r="171" s="15" customFormat="1">
      <c r="A171" s="15"/>
      <c r="B171" s="249"/>
      <c r="C171" s="250"/>
      <c r="D171" s="220" t="s">
        <v>138</v>
      </c>
      <c r="E171" s="251" t="s">
        <v>33</v>
      </c>
      <c r="F171" s="252" t="s">
        <v>182</v>
      </c>
      <c r="G171" s="250"/>
      <c r="H171" s="253">
        <v>92.912999999999997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9" t="s">
        <v>138</v>
      </c>
      <c r="AU171" s="259" t="s">
        <v>87</v>
      </c>
      <c r="AV171" s="15" t="s">
        <v>130</v>
      </c>
      <c r="AW171" s="15" t="s">
        <v>39</v>
      </c>
      <c r="AX171" s="15" t="s">
        <v>85</v>
      </c>
      <c r="AY171" s="259" t="s">
        <v>123</v>
      </c>
    </row>
    <row r="172" s="2" customFormat="1" ht="16.5" customHeight="1">
      <c r="A172" s="41"/>
      <c r="B172" s="42"/>
      <c r="C172" s="207" t="s">
        <v>240</v>
      </c>
      <c r="D172" s="207" t="s">
        <v>125</v>
      </c>
      <c r="E172" s="208" t="s">
        <v>241</v>
      </c>
      <c r="F172" s="209" t="s">
        <v>242</v>
      </c>
      <c r="G172" s="210" t="s">
        <v>128</v>
      </c>
      <c r="H172" s="211">
        <v>485.00999999999999</v>
      </c>
      <c r="I172" s="212"/>
      <c r="J172" s="213">
        <f>ROUND(I172*H172,2)</f>
        <v>0</v>
      </c>
      <c r="K172" s="209" t="s">
        <v>129</v>
      </c>
      <c r="L172" s="47"/>
      <c r="M172" s="214" t="s">
        <v>33</v>
      </c>
      <c r="N172" s="215" t="s">
        <v>48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130</v>
      </c>
      <c r="AT172" s="218" t="s">
        <v>125</v>
      </c>
      <c r="AU172" s="218" t="s">
        <v>87</v>
      </c>
      <c r="AY172" s="19" t="s">
        <v>123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85</v>
      </c>
      <c r="BK172" s="219">
        <f>ROUND(I172*H172,2)</f>
        <v>0</v>
      </c>
      <c r="BL172" s="19" t="s">
        <v>130</v>
      </c>
      <c r="BM172" s="218" t="s">
        <v>243</v>
      </c>
    </row>
    <row r="173" s="2" customFormat="1">
      <c r="A173" s="41"/>
      <c r="B173" s="42"/>
      <c r="C173" s="43"/>
      <c r="D173" s="220" t="s">
        <v>132</v>
      </c>
      <c r="E173" s="43"/>
      <c r="F173" s="221" t="s">
        <v>244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132</v>
      </c>
      <c r="AU173" s="19" t="s">
        <v>87</v>
      </c>
    </row>
    <row r="174" s="2" customFormat="1">
      <c r="A174" s="41"/>
      <c r="B174" s="42"/>
      <c r="C174" s="43"/>
      <c r="D174" s="225" t="s">
        <v>134</v>
      </c>
      <c r="E174" s="43"/>
      <c r="F174" s="226" t="s">
        <v>245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134</v>
      </c>
      <c r="AU174" s="19" t="s">
        <v>87</v>
      </c>
    </row>
    <row r="175" s="2" customFormat="1" ht="16.5" customHeight="1">
      <c r="A175" s="41"/>
      <c r="B175" s="42"/>
      <c r="C175" s="207" t="s">
        <v>246</v>
      </c>
      <c r="D175" s="207" t="s">
        <v>125</v>
      </c>
      <c r="E175" s="208" t="s">
        <v>247</v>
      </c>
      <c r="F175" s="209" t="s">
        <v>248</v>
      </c>
      <c r="G175" s="210" t="s">
        <v>128</v>
      </c>
      <c r="H175" s="211">
        <v>92.912999999999997</v>
      </c>
      <c r="I175" s="212"/>
      <c r="J175" s="213">
        <f>ROUND(I175*H175,2)</f>
        <v>0</v>
      </c>
      <c r="K175" s="209" t="s">
        <v>129</v>
      </c>
      <c r="L175" s="47"/>
      <c r="M175" s="214" t="s">
        <v>33</v>
      </c>
      <c r="N175" s="215" t="s">
        <v>48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130</v>
      </c>
      <c r="AT175" s="218" t="s">
        <v>125</v>
      </c>
      <c r="AU175" s="218" t="s">
        <v>87</v>
      </c>
      <c r="AY175" s="19" t="s">
        <v>123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85</v>
      </c>
      <c r="BK175" s="219">
        <f>ROUND(I175*H175,2)</f>
        <v>0</v>
      </c>
      <c r="BL175" s="19" t="s">
        <v>130</v>
      </c>
      <c r="BM175" s="218" t="s">
        <v>249</v>
      </c>
    </row>
    <row r="176" s="2" customFormat="1">
      <c r="A176" s="41"/>
      <c r="B176" s="42"/>
      <c r="C176" s="43"/>
      <c r="D176" s="220" t="s">
        <v>132</v>
      </c>
      <c r="E176" s="43"/>
      <c r="F176" s="221" t="s">
        <v>250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132</v>
      </c>
      <c r="AU176" s="19" t="s">
        <v>87</v>
      </c>
    </row>
    <row r="177" s="2" customFormat="1">
      <c r="A177" s="41"/>
      <c r="B177" s="42"/>
      <c r="C177" s="43"/>
      <c r="D177" s="225" t="s">
        <v>134</v>
      </c>
      <c r="E177" s="43"/>
      <c r="F177" s="226" t="s">
        <v>251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134</v>
      </c>
      <c r="AU177" s="19" t="s">
        <v>87</v>
      </c>
    </row>
    <row r="178" s="2" customFormat="1" ht="21.75" customHeight="1">
      <c r="A178" s="41"/>
      <c r="B178" s="42"/>
      <c r="C178" s="207" t="s">
        <v>252</v>
      </c>
      <c r="D178" s="207" t="s">
        <v>125</v>
      </c>
      <c r="E178" s="208" t="s">
        <v>253</v>
      </c>
      <c r="F178" s="209" t="s">
        <v>254</v>
      </c>
      <c r="G178" s="210" t="s">
        <v>166</v>
      </c>
      <c r="H178" s="211">
        <v>453.40699999999998</v>
      </c>
      <c r="I178" s="212"/>
      <c r="J178" s="213">
        <f>ROUND(I178*H178,2)</f>
        <v>0</v>
      </c>
      <c r="K178" s="209" t="s">
        <v>129</v>
      </c>
      <c r="L178" s="47"/>
      <c r="M178" s="214" t="s">
        <v>33</v>
      </c>
      <c r="N178" s="215" t="s">
        <v>48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130</v>
      </c>
      <c r="AT178" s="218" t="s">
        <v>125</v>
      </c>
      <c r="AU178" s="218" t="s">
        <v>87</v>
      </c>
      <c r="AY178" s="19" t="s">
        <v>123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85</v>
      </c>
      <c r="BK178" s="219">
        <f>ROUND(I178*H178,2)</f>
        <v>0</v>
      </c>
      <c r="BL178" s="19" t="s">
        <v>130</v>
      </c>
      <c r="BM178" s="218" t="s">
        <v>255</v>
      </c>
    </row>
    <row r="179" s="2" customFormat="1">
      <c r="A179" s="41"/>
      <c r="B179" s="42"/>
      <c r="C179" s="43"/>
      <c r="D179" s="220" t="s">
        <v>132</v>
      </c>
      <c r="E179" s="43"/>
      <c r="F179" s="221" t="s">
        <v>256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132</v>
      </c>
      <c r="AU179" s="19" t="s">
        <v>87</v>
      </c>
    </row>
    <row r="180" s="2" customFormat="1">
      <c r="A180" s="41"/>
      <c r="B180" s="42"/>
      <c r="C180" s="43"/>
      <c r="D180" s="225" t="s">
        <v>134</v>
      </c>
      <c r="E180" s="43"/>
      <c r="F180" s="226" t="s">
        <v>257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134</v>
      </c>
      <c r="AU180" s="19" t="s">
        <v>87</v>
      </c>
    </row>
    <row r="181" s="2" customFormat="1">
      <c r="A181" s="41"/>
      <c r="B181" s="42"/>
      <c r="C181" s="43"/>
      <c r="D181" s="220" t="s">
        <v>136</v>
      </c>
      <c r="E181" s="43"/>
      <c r="F181" s="227" t="s">
        <v>258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136</v>
      </c>
      <c r="AU181" s="19" t="s">
        <v>87</v>
      </c>
    </row>
    <row r="182" s="2" customFormat="1">
      <c r="A182" s="41"/>
      <c r="B182" s="42"/>
      <c r="C182" s="43"/>
      <c r="D182" s="220" t="s">
        <v>259</v>
      </c>
      <c r="E182" s="43"/>
      <c r="F182" s="227" t="s">
        <v>260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259</v>
      </c>
      <c r="AU182" s="19" t="s">
        <v>87</v>
      </c>
    </row>
    <row r="183" s="13" customFormat="1">
      <c r="A183" s="13"/>
      <c r="B183" s="228"/>
      <c r="C183" s="229"/>
      <c r="D183" s="220" t="s">
        <v>138</v>
      </c>
      <c r="E183" s="230" t="s">
        <v>33</v>
      </c>
      <c r="F183" s="231" t="s">
        <v>261</v>
      </c>
      <c r="G183" s="229"/>
      <c r="H183" s="232">
        <v>453.40699999999998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138</v>
      </c>
      <c r="AU183" s="238" t="s">
        <v>87</v>
      </c>
      <c r="AV183" s="13" t="s">
        <v>87</v>
      </c>
      <c r="AW183" s="13" t="s">
        <v>39</v>
      </c>
      <c r="AX183" s="13" t="s">
        <v>85</v>
      </c>
      <c r="AY183" s="238" t="s">
        <v>123</v>
      </c>
    </row>
    <row r="184" s="2" customFormat="1" ht="16.5" customHeight="1">
      <c r="A184" s="41"/>
      <c r="B184" s="42"/>
      <c r="C184" s="207" t="s">
        <v>262</v>
      </c>
      <c r="D184" s="207" t="s">
        <v>125</v>
      </c>
      <c r="E184" s="208" t="s">
        <v>263</v>
      </c>
      <c r="F184" s="209" t="s">
        <v>264</v>
      </c>
      <c r="G184" s="210" t="s">
        <v>166</v>
      </c>
      <c r="H184" s="211">
        <v>421.22899999999998</v>
      </c>
      <c r="I184" s="212"/>
      <c r="J184" s="213">
        <f>ROUND(I184*H184,2)</f>
        <v>0</v>
      </c>
      <c r="K184" s="209" t="s">
        <v>129</v>
      </c>
      <c r="L184" s="47"/>
      <c r="M184" s="214" t="s">
        <v>33</v>
      </c>
      <c r="N184" s="215" t="s">
        <v>48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130</v>
      </c>
      <c r="AT184" s="218" t="s">
        <v>125</v>
      </c>
      <c r="AU184" s="218" t="s">
        <v>87</v>
      </c>
      <c r="AY184" s="19" t="s">
        <v>123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85</v>
      </c>
      <c r="BK184" s="219">
        <f>ROUND(I184*H184,2)</f>
        <v>0</v>
      </c>
      <c r="BL184" s="19" t="s">
        <v>130</v>
      </c>
      <c r="BM184" s="218" t="s">
        <v>265</v>
      </c>
    </row>
    <row r="185" s="2" customFormat="1">
      <c r="A185" s="41"/>
      <c r="B185" s="42"/>
      <c r="C185" s="43"/>
      <c r="D185" s="220" t="s">
        <v>132</v>
      </c>
      <c r="E185" s="43"/>
      <c r="F185" s="221" t="s">
        <v>266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132</v>
      </c>
      <c r="AU185" s="19" t="s">
        <v>87</v>
      </c>
    </row>
    <row r="186" s="2" customFormat="1">
      <c r="A186" s="41"/>
      <c r="B186" s="42"/>
      <c r="C186" s="43"/>
      <c r="D186" s="225" t="s">
        <v>134</v>
      </c>
      <c r="E186" s="43"/>
      <c r="F186" s="226" t="s">
        <v>267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134</v>
      </c>
      <c r="AU186" s="19" t="s">
        <v>87</v>
      </c>
    </row>
    <row r="187" s="2" customFormat="1">
      <c r="A187" s="41"/>
      <c r="B187" s="42"/>
      <c r="C187" s="43"/>
      <c r="D187" s="220" t="s">
        <v>136</v>
      </c>
      <c r="E187" s="43"/>
      <c r="F187" s="227" t="s">
        <v>268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136</v>
      </c>
      <c r="AU187" s="19" t="s">
        <v>87</v>
      </c>
    </row>
    <row r="188" s="13" customFormat="1">
      <c r="A188" s="13"/>
      <c r="B188" s="228"/>
      <c r="C188" s="229"/>
      <c r="D188" s="220" t="s">
        <v>138</v>
      </c>
      <c r="E188" s="230" t="s">
        <v>33</v>
      </c>
      <c r="F188" s="231" t="s">
        <v>269</v>
      </c>
      <c r="G188" s="229"/>
      <c r="H188" s="232">
        <v>421.22899999999998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138</v>
      </c>
      <c r="AU188" s="238" t="s">
        <v>87</v>
      </c>
      <c r="AV188" s="13" t="s">
        <v>87</v>
      </c>
      <c r="AW188" s="13" t="s">
        <v>39</v>
      </c>
      <c r="AX188" s="13" t="s">
        <v>85</v>
      </c>
      <c r="AY188" s="238" t="s">
        <v>123</v>
      </c>
    </row>
    <row r="189" s="2" customFormat="1" ht="16.5" customHeight="1">
      <c r="A189" s="41"/>
      <c r="B189" s="42"/>
      <c r="C189" s="207" t="s">
        <v>270</v>
      </c>
      <c r="D189" s="207" t="s">
        <v>125</v>
      </c>
      <c r="E189" s="208" t="s">
        <v>271</v>
      </c>
      <c r="F189" s="209" t="s">
        <v>272</v>
      </c>
      <c r="G189" s="210" t="s">
        <v>166</v>
      </c>
      <c r="H189" s="211">
        <v>453.40699999999998</v>
      </c>
      <c r="I189" s="212"/>
      <c r="J189" s="213">
        <f>ROUND(I189*H189,2)</f>
        <v>0</v>
      </c>
      <c r="K189" s="209" t="s">
        <v>129</v>
      </c>
      <c r="L189" s="47"/>
      <c r="M189" s="214" t="s">
        <v>33</v>
      </c>
      <c r="N189" s="215" t="s">
        <v>48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130</v>
      </c>
      <c r="AT189" s="218" t="s">
        <v>125</v>
      </c>
      <c r="AU189" s="218" t="s">
        <v>87</v>
      </c>
      <c r="AY189" s="19" t="s">
        <v>123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85</v>
      </c>
      <c r="BK189" s="219">
        <f>ROUND(I189*H189,2)</f>
        <v>0</v>
      </c>
      <c r="BL189" s="19" t="s">
        <v>130</v>
      </c>
      <c r="BM189" s="218" t="s">
        <v>273</v>
      </c>
    </row>
    <row r="190" s="2" customFormat="1">
      <c r="A190" s="41"/>
      <c r="B190" s="42"/>
      <c r="C190" s="43"/>
      <c r="D190" s="220" t="s">
        <v>132</v>
      </c>
      <c r="E190" s="43"/>
      <c r="F190" s="221" t="s">
        <v>274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132</v>
      </c>
      <c r="AU190" s="19" t="s">
        <v>87</v>
      </c>
    </row>
    <row r="191" s="2" customFormat="1">
      <c r="A191" s="41"/>
      <c r="B191" s="42"/>
      <c r="C191" s="43"/>
      <c r="D191" s="225" t="s">
        <v>134</v>
      </c>
      <c r="E191" s="43"/>
      <c r="F191" s="226" t="s">
        <v>275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134</v>
      </c>
      <c r="AU191" s="19" t="s">
        <v>87</v>
      </c>
    </row>
    <row r="192" s="2" customFormat="1">
      <c r="A192" s="41"/>
      <c r="B192" s="42"/>
      <c r="C192" s="43"/>
      <c r="D192" s="220" t="s">
        <v>136</v>
      </c>
      <c r="E192" s="43"/>
      <c r="F192" s="227" t="s">
        <v>268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136</v>
      </c>
      <c r="AU192" s="19" t="s">
        <v>87</v>
      </c>
    </row>
    <row r="193" s="13" customFormat="1">
      <c r="A193" s="13"/>
      <c r="B193" s="228"/>
      <c r="C193" s="229"/>
      <c r="D193" s="220" t="s">
        <v>138</v>
      </c>
      <c r="E193" s="230" t="s">
        <v>33</v>
      </c>
      <c r="F193" s="231" t="s">
        <v>276</v>
      </c>
      <c r="G193" s="229"/>
      <c r="H193" s="232">
        <v>453.40699999999998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138</v>
      </c>
      <c r="AU193" s="238" t="s">
        <v>87</v>
      </c>
      <c r="AV193" s="13" t="s">
        <v>87</v>
      </c>
      <c r="AW193" s="13" t="s">
        <v>39</v>
      </c>
      <c r="AX193" s="13" t="s">
        <v>85</v>
      </c>
      <c r="AY193" s="238" t="s">
        <v>123</v>
      </c>
    </row>
    <row r="194" s="2" customFormat="1" ht="16.5" customHeight="1">
      <c r="A194" s="41"/>
      <c r="B194" s="42"/>
      <c r="C194" s="207" t="s">
        <v>277</v>
      </c>
      <c r="D194" s="207" t="s">
        <v>125</v>
      </c>
      <c r="E194" s="208" t="s">
        <v>278</v>
      </c>
      <c r="F194" s="209" t="s">
        <v>279</v>
      </c>
      <c r="G194" s="210" t="s">
        <v>280</v>
      </c>
      <c r="H194" s="211">
        <v>453.40699999999998</v>
      </c>
      <c r="I194" s="212"/>
      <c r="J194" s="213">
        <f>ROUND(I194*H194,2)</f>
        <v>0</v>
      </c>
      <c r="K194" s="209" t="s">
        <v>33</v>
      </c>
      <c r="L194" s="47"/>
      <c r="M194" s="214" t="s">
        <v>33</v>
      </c>
      <c r="N194" s="215" t="s">
        <v>48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130</v>
      </c>
      <c r="AT194" s="218" t="s">
        <v>125</v>
      </c>
      <c r="AU194" s="218" t="s">
        <v>87</v>
      </c>
      <c r="AY194" s="19" t="s">
        <v>123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85</v>
      </c>
      <c r="BK194" s="219">
        <f>ROUND(I194*H194,2)</f>
        <v>0</v>
      </c>
      <c r="BL194" s="19" t="s">
        <v>130</v>
      </c>
      <c r="BM194" s="218" t="s">
        <v>281</v>
      </c>
    </row>
    <row r="195" s="2" customFormat="1">
      <c r="A195" s="41"/>
      <c r="B195" s="42"/>
      <c r="C195" s="43"/>
      <c r="D195" s="220" t="s">
        <v>132</v>
      </c>
      <c r="E195" s="43"/>
      <c r="F195" s="221" t="s">
        <v>282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132</v>
      </c>
      <c r="AU195" s="19" t="s">
        <v>87</v>
      </c>
    </row>
    <row r="196" s="2" customFormat="1">
      <c r="A196" s="41"/>
      <c r="B196" s="42"/>
      <c r="C196" s="43"/>
      <c r="D196" s="220" t="s">
        <v>259</v>
      </c>
      <c r="E196" s="43"/>
      <c r="F196" s="227" t="s">
        <v>283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259</v>
      </c>
      <c r="AU196" s="19" t="s">
        <v>87</v>
      </c>
    </row>
    <row r="197" s="13" customFormat="1">
      <c r="A197" s="13"/>
      <c r="B197" s="228"/>
      <c r="C197" s="229"/>
      <c r="D197" s="220" t="s">
        <v>138</v>
      </c>
      <c r="E197" s="230" t="s">
        <v>33</v>
      </c>
      <c r="F197" s="231" t="s">
        <v>284</v>
      </c>
      <c r="G197" s="229"/>
      <c r="H197" s="232">
        <v>453.40699999999998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138</v>
      </c>
      <c r="AU197" s="238" t="s">
        <v>87</v>
      </c>
      <c r="AV197" s="13" t="s">
        <v>87</v>
      </c>
      <c r="AW197" s="13" t="s">
        <v>39</v>
      </c>
      <c r="AX197" s="13" t="s">
        <v>85</v>
      </c>
      <c r="AY197" s="238" t="s">
        <v>123</v>
      </c>
    </row>
    <row r="198" s="2" customFormat="1" ht="16.5" customHeight="1">
      <c r="A198" s="41"/>
      <c r="B198" s="42"/>
      <c r="C198" s="207" t="s">
        <v>285</v>
      </c>
      <c r="D198" s="207" t="s">
        <v>125</v>
      </c>
      <c r="E198" s="208" t="s">
        <v>286</v>
      </c>
      <c r="F198" s="209" t="s">
        <v>279</v>
      </c>
      <c r="G198" s="210" t="s">
        <v>280</v>
      </c>
      <c r="H198" s="211">
        <v>453.40699999999998</v>
      </c>
      <c r="I198" s="212"/>
      <c r="J198" s="213">
        <f>ROUND(I198*H198,2)</f>
        <v>0</v>
      </c>
      <c r="K198" s="209" t="s">
        <v>33</v>
      </c>
      <c r="L198" s="47"/>
      <c r="M198" s="214" t="s">
        <v>33</v>
      </c>
      <c r="N198" s="215" t="s">
        <v>48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130</v>
      </c>
      <c r="AT198" s="218" t="s">
        <v>125</v>
      </c>
      <c r="AU198" s="218" t="s">
        <v>87</v>
      </c>
      <c r="AY198" s="19" t="s">
        <v>123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85</v>
      </c>
      <c r="BK198" s="219">
        <f>ROUND(I198*H198,2)</f>
        <v>0</v>
      </c>
      <c r="BL198" s="19" t="s">
        <v>130</v>
      </c>
      <c r="BM198" s="218" t="s">
        <v>287</v>
      </c>
    </row>
    <row r="199" s="2" customFormat="1">
      <c r="A199" s="41"/>
      <c r="B199" s="42"/>
      <c r="C199" s="43"/>
      <c r="D199" s="220" t="s">
        <v>132</v>
      </c>
      <c r="E199" s="43"/>
      <c r="F199" s="221" t="s">
        <v>288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132</v>
      </c>
      <c r="AU199" s="19" t="s">
        <v>87</v>
      </c>
    </row>
    <row r="200" s="2" customFormat="1">
      <c r="A200" s="41"/>
      <c r="B200" s="42"/>
      <c r="C200" s="43"/>
      <c r="D200" s="220" t="s">
        <v>259</v>
      </c>
      <c r="E200" s="43"/>
      <c r="F200" s="227" t="s">
        <v>283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259</v>
      </c>
      <c r="AU200" s="19" t="s">
        <v>87</v>
      </c>
    </row>
    <row r="201" s="13" customFormat="1">
      <c r="A201" s="13"/>
      <c r="B201" s="228"/>
      <c r="C201" s="229"/>
      <c r="D201" s="220" t="s">
        <v>138</v>
      </c>
      <c r="E201" s="230" t="s">
        <v>33</v>
      </c>
      <c r="F201" s="231" t="s">
        <v>284</v>
      </c>
      <c r="G201" s="229"/>
      <c r="H201" s="232">
        <v>453.40699999999998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138</v>
      </c>
      <c r="AU201" s="238" t="s">
        <v>87</v>
      </c>
      <c r="AV201" s="13" t="s">
        <v>87</v>
      </c>
      <c r="AW201" s="13" t="s">
        <v>39</v>
      </c>
      <c r="AX201" s="13" t="s">
        <v>85</v>
      </c>
      <c r="AY201" s="238" t="s">
        <v>123</v>
      </c>
    </row>
    <row r="202" s="2" customFormat="1" ht="16.5" customHeight="1">
      <c r="A202" s="41"/>
      <c r="B202" s="42"/>
      <c r="C202" s="207" t="s">
        <v>7</v>
      </c>
      <c r="D202" s="207" t="s">
        <v>125</v>
      </c>
      <c r="E202" s="208" t="s">
        <v>289</v>
      </c>
      <c r="F202" s="209" t="s">
        <v>290</v>
      </c>
      <c r="G202" s="210" t="s">
        <v>166</v>
      </c>
      <c r="H202" s="211">
        <v>188.405</v>
      </c>
      <c r="I202" s="212"/>
      <c r="J202" s="213">
        <f>ROUND(I202*H202,2)</f>
        <v>0</v>
      </c>
      <c r="K202" s="209" t="s">
        <v>129</v>
      </c>
      <c r="L202" s="47"/>
      <c r="M202" s="214" t="s">
        <v>33</v>
      </c>
      <c r="N202" s="215" t="s">
        <v>48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130</v>
      </c>
      <c r="AT202" s="218" t="s">
        <v>125</v>
      </c>
      <c r="AU202" s="218" t="s">
        <v>87</v>
      </c>
      <c r="AY202" s="19" t="s">
        <v>123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85</v>
      </c>
      <c r="BK202" s="219">
        <f>ROUND(I202*H202,2)</f>
        <v>0</v>
      </c>
      <c r="BL202" s="19" t="s">
        <v>130</v>
      </c>
      <c r="BM202" s="218" t="s">
        <v>291</v>
      </c>
    </row>
    <row r="203" s="2" customFormat="1">
      <c r="A203" s="41"/>
      <c r="B203" s="42"/>
      <c r="C203" s="43"/>
      <c r="D203" s="220" t="s">
        <v>132</v>
      </c>
      <c r="E203" s="43"/>
      <c r="F203" s="221" t="s">
        <v>292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132</v>
      </c>
      <c r="AU203" s="19" t="s">
        <v>87</v>
      </c>
    </row>
    <row r="204" s="2" customFormat="1">
      <c r="A204" s="41"/>
      <c r="B204" s="42"/>
      <c r="C204" s="43"/>
      <c r="D204" s="225" t="s">
        <v>134</v>
      </c>
      <c r="E204" s="43"/>
      <c r="F204" s="226" t="s">
        <v>293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134</v>
      </c>
      <c r="AU204" s="19" t="s">
        <v>87</v>
      </c>
    </row>
    <row r="205" s="2" customFormat="1">
      <c r="A205" s="41"/>
      <c r="B205" s="42"/>
      <c r="C205" s="43"/>
      <c r="D205" s="220" t="s">
        <v>136</v>
      </c>
      <c r="E205" s="43"/>
      <c r="F205" s="227" t="s">
        <v>294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136</v>
      </c>
      <c r="AU205" s="19" t="s">
        <v>87</v>
      </c>
    </row>
    <row r="206" s="2" customFormat="1">
      <c r="A206" s="41"/>
      <c r="B206" s="42"/>
      <c r="C206" s="43"/>
      <c r="D206" s="220" t="s">
        <v>259</v>
      </c>
      <c r="E206" s="43"/>
      <c r="F206" s="227" t="s">
        <v>295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259</v>
      </c>
      <c r="AU206" s="19" t="s">
        <v>87</v>
      </c>
    </row>
    <row r="207" s="14" customFormat="1">
      <c r="A207" s="14"/>
      <c r="B207" s="239"/>
      <c r="C207" s="240"/>
      <c r="D207" s="220" t="s">
        <v>138</v>
      </c>
      <c r="E207" s="241" t="s">
        <v>33</v>
      </c>
      <c r="F207" s="242" t="s">
        <v>172</v>
      </c>
      <c r="G207" s="240"/>
      <c r="H207" s="241" t="s">
        <v>33</v>
      </c>
      <c r="I207" s="243"/>
      <c r="J207" s="240"/>
      <c r="K207" s="240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138</v>
      </c>
      <c r="AU207" s="248" t="s">
        <v>87</v>
      </c>
      <c r="AV207" s="14" t="s">
        <v>85</v>
      </c>
      <c r="AW207" s="14" t="s">
        <v>39</v>
      </c>
      <c r="AX207" s="14" t="s">
        <v>77</v>
      </c>
      <c r="AY207" s="248" t="s">
        <v>123</v>
      </c>
    </row>
    <row r="208" s="13" customFormat="1">
      <c r="A208" s="13"/>
      <c r="B208" s="228"/>
      <c r="C208" s="229"/>
      <c r="D208" s="220" t="s">
        <v>138</v>
      </c>
      <c r="E208" s="230" t="s">
        <v>33</v>
      </c>
      <c r="F208" s="231" t="s">
        <v>296</v>
      </c>
      <c r="G208" s="229"/>
      <c r="H208" s="232">
        <v>130.31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138</v>
      </c>
      <c r="AU208" s="238" t="s">
        <v>87</v>
      </c>
      <c r="AV208" s="13" t="s">
        <v>87</v>
      </c>
      <c r="AW208" s="13" t="s">
        <v>39</v>
      </c>
      <c r="AX208" s="13" t="s">
        <v>77</v>
      </c>
      <c r="AY208" s="238" t="s">
        <v>123</v>
      </c>
    </row>
    <row r="209" s="13" customFormat="1">
      <c r="A209" s="13"/>
      <c r="B209" s="228"/>
      <c r="C209" s="229"/>
      <c r="D209" s="220" t="s">
        <v>138</v>
      </c>
      <c r="E209" s="230" t="s">
        <v>33</v>
      </c>
      <c r="F209" s="231" t="s">
        <v>297</v>
      </c>
      <c r="G209" s="229"/>
      <c r="H209" s="232">
        <v>29.597000000000001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138</v>
      </c>
      <c r="AU209" s="238" t="s">
        <v>87</v>
      </c>
      <c r="AV209" s="13" t="s">
        <v>87</v>
      </c>
      <c r="AW209" s="13" t="s">
        <v>39</v>
      </c>
      <c r="AX209" s="13" t="s">
        <v>77</v>
      </c>
      <c r="AY209" s="238" t="s">
        <v>123</v>
      </c>
    </row>
    <row r="210" s="13" customFormat="1">
      <c r="A210" s="13"/>
      <c r="B210" s="228"/>
      <c r="C210" s="229"/>
      <c r="D210" s="220" t="s">
        <v>138</v>
      </c>
      <c r="E210" s="230" t="s">
        <v>33</v>
      </c>
      <c r="F210" s="231" t="s">
        <v>298</v>
      </c>
      <c r="G210" s="229"/>
      <c r="H210" s="232">
        <v>14.560000000000001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138</v>
      </c>
      <c r="AU210" s="238" t="s">
        <v>87</v>
      </c>
      <c r="AV210" s="13" t="s">
        <v>87</v>
      </c>
      <c r="AW210" s="13" t="s">
        <v>39</v>
      </c>
      <c r="AX210" s="13" t="s">
        <v>77</v>
      </c>
      <c r="AY210" s="238" t="s">
        <v>123</v>
      </c>
    </row>
    <row r="211" s="14" customFormat="1">
      <c r="A211" s="14"/>
      <c r="B211" s="239"/>
      <c r="C211" s="240"/>
      <c r="D211" s="220" t="s">
        <v>138</v>
      </c>
      <c r="E211" s="241" t="s">
        <v>33</v>
      </c>
      <c r="F211" s="242" t="s">
        <v>176</v>
      </c>
      <c r="G211" s="240"/>
      <c r="H211" s="241" t="s">
        <v>33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138</v>
      </c>
      <c r="AU211" s="248" t="s">
        <v>87</v>
      </c>
      <c r="AV211" s="14" t="s">
        <v>85</v>
      </c>
      <c r="AW211" s="14" t="s">
        <v>39</v>
      </c>
      <c r="AX211" s="14" t="s">
        <v>77</v>
      </c>
      <c r="AY211" s="248" t="s">
        <v>123</v>
      </c>
    </row>
    <row r="212" s="13" customFormat="1">
      <c r="A212" s="13"/>
      <c r="B212" s="228"/>
      <c r="C212" s="229"/>
      <c r="D212" s="220" t="s">
        <v>138</v>
      </c>
      <c r="E212" s="230" t="s">
        <v>33</v>
      </c>
      <c r="F212" s="231" t="s">
        <v>299</v>
      </c>
      <c r="G212" s="229"/>
      <c r="H212" s="232">
        <v>10.579000000000001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138</v>
      </c>
      <c r="AU212" s="238" t="s">
        <v>87</v>
      </c>
      <c r="AV212" s="13" t="s">
        <v>87</v>
      </c>
      <c r="AW212" s="13" t="s">
        <v>39</v>
      </c>
      <c r="AX212" s="13" t="s">
        <v>77</v>
      </c>
      <c r="AY212" s="238" t="s">
        <v>123</v>
      </c>
    </row>
    <row r="213" s="14" customFormat="1">
      <c r="A213" s="14"/>
      <c r="B213" s="239"/>
      <c r="C213" s="240"/>
      <c r="D213" s="220" t="s">
        <v>138</v>
      </c>
      <c r="E213" s="241" t="s">
        <v>33</v>
      </c>
      <c r="F213" s="242" t="s">
        <v>178</v>
      </c>
      <c r="G213" s="240"/>
      <c r="H213" s="241" t="s">
        <v>33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138</v>
      </c>
      <c r="AU213" s="248" t="s">
        <v>87</v>
      </c>
      <c r="AV213" s="14" t="s">
        <v>85</v>
      </c>
      <c r="AW213" s="14" t="s">
        <v>39</v>
      </c>
      <c r="AX213" s="14" t="s">
        <v>77</v>
      </c>
      <c r="AY213" s="248" t="s">
        <v>123</v>
      </c>
    </row>
    <row r="214" s="13" customFormat="1">
      <c r="A214" s="13"/>
      <c r="B214" s="228"/>
      <c r="C214" s="229"/>
      <c r="D214" s="220" t="s">
        <v>138</v>
      </c>
      <c r="E214" s="230" t="s">
        <v>33</v>
      </c>
      <c r="F214" s="231" t="s">
        <v>300</v>
      </c>
      <c r="G214" s="229"/>
      <c r="H214" s="232">
        <v>3.359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138</v>
      </c>
      <c r="AU214" s="238" t="s">
        <v>87</v>
      </c>
      <c r="AV214" s="13" t="s">
        <v>87</v>
      </c>
      <c r="AW214" s="13" t="s">
        <v>39</v>
      </c>
      <c r="AX214" s="13" t="s">
        <v>77</v>
      </c>
      <c r="AY214" s="238" t="s">
        <v>123</v>
      </c>
    </row>
    <row r="215" s="15" customFormat="1">
      <c r="A215" s="15"/>
      <c r="B215" s="249"/>
      <c r="C215" s="250"/>
      <c r="D215" s="220" t="s">
        <v>138</v>
      </c>
      <c r="E215" s="251" t="s">
        <v>33</v>
      </c>
      <c r="F215" s="252" t="s">
        <v>182</v>
      </c>
      <c r="G215" s="250"/>
      <c r="H215" s="253">
        <v>188.405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9" t="s">
        <v>138</v>
      </c>
      <c r="AU215" s="259" t="s">
        <v>87</v>
      </c>
      <c r="AV215" s="15" t="s">
        <v>130</v>
      </c>
      <c r="AW215" s="15" t="s">
        <v>39</v>
      </c>
      <c r="AX215" s="15" t="s">
        <v>85</v>
      </c>
      <c r="AY215" s="259" t="s">
        <v>123</v>
      </c>
    </row>
    <row r="216" s="2" customFormat="1" ht="16.5" customHeight="1">
      <c r="A216" s="41"/>
      <c r="B216" s="42"/>
      <c r="C216" s="260" t="s">
        <v>301</v>
      </c>
      <c r="D216" s="260" t="s">
        <v>214</v>
      </c>
      <c r="E216" s="261" t="s">
        <v>302</v>
      </c>
      <c r="F216" s="262" t="s">
        <v>303</v>
      </c>
      <c r="G216" s="263" t="s">
        <v>280</v>
      </c>
      <c r="H216" s="264">
        <v>339.84899999999999</v>
      </c>
      <c r="I216" s="265"/>
      <c r="J216" s="266">
        <f>ROUND(I216*H216,2)</f>
        <v>0</v>
      </c>
      <c r="K216" s="262" t="s">
        <v>129</v>
      </c>
      <c r="L216" s="267"/>
      <c r="M216" s="268" t="s">
        <v>33</v>
      </c>
      <c r="N216" s="269" t="s">
        <v>48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200</v>
      </c>
      <c r="AT216" s="218" t="s">
        <v>214</v>
      </c>
      <c r="AU216" s="218" t="s">
        <v>87</v>
      </c>
      <c r="AY216" s="19" t="s">
        <v>123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85</v>
      </c>
      <c r="BK216" s="219">
        <f>ROUND(I216*H216,2)</f>
        <v>0</v>
      </c>
      <c r="BL216" s="19" t="s">
        <v>130</v>
      </c>
      <c r="BM216" s="218" t="s">
        <v>304</v>
      </c>
    </row>
    <row r="217" s="2" customFormat="1">
      <c r="A217" s="41"/>
      <c r="B217" s="42"/>
      <c r="C217" s="43"/>
      <c r="D217" s="220" t="s">
        <v>132</v>
      </c>
      <c r="E217" s="43"/>
      <c r="F217" s="221" t="s">
        <v>303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132</v>
      </c>
      <c r="AU217" s="19" t="s">
        <v>87</v>
      </c>
    </row>
    <row r="218" s="13" customFormat="1">
      <c r="A218" s="13"/>
      <c r="B218" s="228"/>
      <c r="C218" s="229"/>
      <c r="D218" s="220" t="s">
        <v>138</v>
      </c>
      <c r="E218" s="230" t="s">
        <v>33</v>
      </c>
      <c r="F218" s="231" t="s">
        <v>305</v>
      </c>
      <c r="G218" s="229"/>
      <c r="H218" s="232">
        <v>339.84899999999999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138</v>
      </c>
      <c r="AU218" s="238" t="s">
        <v>87</v>
      </c>
      <c r="AV218" s="13" t="s">
        <v>87</v>
      </c>
      <c r="AW218" s="13" t="s">
        <v>39</v>
      </c>
      <c r="AX218" s="13" t="s">
        <v>85</v>
      </c>
      <c r="AY218" s="238" t="s">
        <v>123</v>
      </c>
    </row>
    <row r="219" s="2" customFormat="1" ht="16.5" customHeight="1">
      <c r="A219" s="41"/>
      <c r="B219" s="42"/>
      <c r="C219" s="207" t="s">
        <v>306</v>
      </c>
      <c r="D219" s="207" t="s">
        <v>125</v>
      </c>
      <c r="E219" s="208" t="s">
        <v>307</v>
      </c>
      <c r="F219" s="209" t="s">
        <v>308</v>
      </c>
      <c r="G219" s="210" t="s">
        <v>166</v>
      </c>
      <c r="H219" s="211">
        <v>138.596</v>
      </c>
      <c r="I219" s="212"/>
      <c r="J219" s="213">
        <f>ROUND(I219*H219,2)</f>
        <v>0</v>
      </c>
      <c r="K219" s="209" t="s">
        <v>129</v>
      </c>
      <c r="L219" s="47"/>
      <c r="M219" s="214" t="s">
        <v>33</v>
      </c>
      <c r="N219" s="215" t="s">
        <v>48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130</v>
      </c>
      <c r="AT219" s="218" t="s">
        <v>125</v>
      </c>
      <c r="AU219" s="218" t="s">
        <v>87</v>
      </c>
      <c r="AY219" s="19" t="s">
        <v>123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85</v>
      </c>
      <c r="BK219" s="219">
        <f>ROUND(I219*H219,2)</f>
        <v>0</v>
      </c>
      <c r="BL219" s="19" t="s">
        <v>130</v>
      </c>
      <c r="BM219" s="218" t="s">
        <v>309</v>
      </c>
    </row>
    <row r="220" s="2" customFormat="1">
      <c r="A220" s="41"/>
      <c r="B220" s="42"/>
      <c r="C220" s="43"/>
      <c r="D220" s="220" t="s">
        <v>132</v>
      </c>
      <c r="E220" s="43"/>
      <c r="F220" s="221" t="s">
        <v>310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132</v>
      </c>
      <c r="AU220" s="19" t="s">
        <v>87</v>
      </c>
    </row>
    <row r="221" s="2" customFormat="1">
      <c r="A221" s="41"/>
      <c r="B221" s="42"/>
      <c r="C221" s="43"/>
      <c r="D221" s="225" t="s">
        <v>134</v>
      </c>
      <c r="E221" s="43"/>
      <c r="F221" s="226" t="s">
        <v>311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134</v>
      </c>
      <c r="AU221" s="19" t="s">
        <v>87</v>
      </c>
    </row>
    <row r="222" s="2" customFormat="1">
      <c r="A222" s="41"/>
      <c r="B222" s="42"/>
      <c r="C222" s="43"/>
      <c r="D222" s="220" t="s">
        <v>136</v>
      </c>
      <c r="E222" s="43"/>
      <c r="F222" s="227" t="s">
        <v>312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136</v>
      </c>
      <c r="AU222" s="19" t="s">
        <v>87</v>
      </c>
    </row>
    <row r="223" s="2" customFormat="1">
      <c r="A223" s="41"/>
      <c r="B223" s="42"/>
      <c r="C223" s="43"/>
      <c r="D223" s="220" t="s">
        <v>259</v>
      </c>
      <c r="E223" s="43"/>
      <c r="F223" s="227" t="s">
        <v>313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259</v>
      </c>
      <c r="AU223" s="19" t="s">
        <v>87</v>
      </c>
    </row>
    <row r="224" s="14" customFormat="1">
      <c r="A224" s="14"/>
      <c r="B224" s="239"/>
      <c r="C224" s="240"/>
      <c r="D224" s="220" t="s">
        <v>138</v>
      </c>
      <c r="E224" s="241" t="s">
        <v>33</v>
      </c>
      <c r="F224" s="242" t="s">
        <v>172</v>
      </c>
      <c r="G224" s="240"/>
      <c r="H224" s="241" t="s">
        <v>33</v>
      </c>
      <c r="I224" s="243"/>
      <c r="J224" s="240"/>
      <c r="K224" s="240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138</v>
      </c>
      <c r="AU224" s="248" t="s">
        <v>87</v>
      </c>
      <c r="AV224" s="14" t="s">
        <v>85</v>
      </c>
      <c r="AW224" s="14" t="s">
        <v>39</v>
      </c>
      <c r="AX224" s="14" t="s">
        <v>77</v>
      </c>
      <c r="AY224" s="248" t="s">
        <v>123</v>
      </c>
    </row>
    <row r="225" s="13" customFormat="1">
      <c r="A225" s="13"/>
      <c r="B225" s="228"/>
      <c r="C225" s="229"/>
      <c r="D225" s="220" t="s">
        <v>138</v>
      </c>
      <c r="E225" s="230" t="s">
        <v>33</v>
      </c>
      <c r="F225" s="231" t="s">
        <v>314</v>
      </c>
      <c r="G225" s="229"/>
      <c r="H225" s="232">
        <v>114.82899999999999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138</v>
      </c>
      <c r="AU225" s="238" t="s">
        <v>87</v>
      </c>
      <c r="AV225" s="13" t="s">
        <v>87</v>
      </c>
      <c r="AW225" s="13" t="s">
        <v>39</v>
      </c>
      <c r="AX225" s="13" t="s">
        <v>77</v>
      </c>
      <c r="AY225" s="238" t="s">
        <v>123</v>
      </c>
    </row>
    <row r="226" s="13" customFormat="1">
      <c r="A226" s="13"/>
      <c r="B226" s="228"/>
      <c r="C226" s="229"/>
      <c r="D226" s="220" t="s">
        <v>138</v>
      </c>
      <c r="E226" s="230" t="s">
        <v>33</v>
      </c>
      <c r="F226" s="231" t="s">
        <v>315</v>
      </c>
      <c r="G226" s="229"/>
      <c r="H226" s="232">
        <v>10.071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138</v>
      </c>
      <c r="AU226" s="238" t="s">
        <v>87</v>
      </c>
      <c r="AV226" s="13" t="s">
        <v>87</v>
      </c>
      <c r="AW226" s="13" t="s">
        <v>39</v>
      </c>
      <c r="AX226" s="13" t="s">
        <v>77</v>
      </c>
      <c r="AY226" s="238" t="s">
        <v>123</v>
      </c>
    </row>
    <row r="227" s="13" customFormat="1">
      <c r="A227" s="13"/>
      <c r="B227" s="228"/>
      <c r="C227" s="229"/>
      <c r="D227" s="220" t="s">
        <v>138</v>
      </c>
      <c r="E227" s="230" t="s">
        <v>33</v>
      </c>
      <c r="F227" s="231" t="s">
        <v>316</v>
      </c>
      <c r="G227" s="229"/>
      <c r="H227" s="232">
        <v>3.0680000000000001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138</v>
      </c>
      <c r="AU227" s="238" t="s">
        <v>87</v>
      </c>
      <c r="AV227" s="13" t="s">
        <v>87</v>
      </c>
      <c r="AW227" s="13" t="s">
        <v>39</v>
      </c>
      <c r="AX227" s="13" t="s">
        <v>77</v>
      </c>
      <c r="AY227" s="238" t="s">
        <v>123</v>
      </c>
    </row>
    <row r="228" s="14" customFormat="1">
      <c r="A228" s="14"/>
      <c r="B228" s="239"/>
      <c r="C228" s="240"/>
      <c r="D228" s="220" t="s">
        <v>138</v>
      </c>
      <c r="E228" s="241" t="s">
        <v>33</v>
      </c>
      <c r="F228" s="242" t="s">
        <v>176</v>
      </c>
      <c r="G228" s="240"/>
      <c r="H228" s="241" t="s">
        <v>33</v>
      </c>
      <c r="I228" s="243"/>
      <c r="J228" s="240"/>
      <c r="K228" s="240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138</v>
      </c>
      <c r="AU228" s="248" t="s">
        <v>87</v>
      </c>
      <c r="AV228" s="14" t="s">
        <v>85</v>
      </c>
      <c r="AW228" s="14" t="s">
        <v>39</v>
      </c>
      <c r="AX228" s="14" t="s">
        <v>77</v>
      </c>
      <c r="AY228" s="248" t="s">
        <v>123</v>
      </c>
    </row>
    <row r="229" s="13" customFormat="1">
      <c r="A229" s="13"/>
      <c r="B229" s="228"/>
      <c r="C229" s="229"/>
      <c r="D229" s="220" t="s">
        <v>138</v>
      </c>
      <c r="E229" s="230" t="s">
        <v>33</v>
      </c>
      <c r="F229" s="231" t="s">
        <v>317</v>
      </c>
      <c r="G229" s="229"/>
      <c r="H229" s="232">
        <v>9.141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138</v>
      </c>
      <c r="AU229" s="238" t="s">
        <v>87</v>
      </c>
      <c r="AV229" s="13" t="s">
        <v>87</v>
      </c>
      <c r="AW229" s="13" t="s">
        <v>39</v>
      </c>
      <c r="AX229" s="13" t="s">
        <v>77</v>
      </c>
      <c r="AY229" s="238" t="s">
        <v>123</v>
      </c>
    </row>
    <row r="230" s="14" customFormat="1">
      <c r="A230" s="14"/>
      <c r="B230" s="239"/>
      <c r="C230" s="240"/>
      <c r="D230" s="220" t="s">
        <v>138</v>
      </c>
      <c r="E230" s="241" t="s">
        <v>33</v>
      </c>
      <c r="F230" s="242" t="s">
        <v>178</v>
      </c>
      <c r="G230" s="240"/>
      <c r="H230" s="241" t="s">
        <v>33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138</v>
      </c>
      <c r="AU230" s="248" t="s">
        <v>87</v>
      </c>
      <c r="AV230" s="14" t="s">
        <v>85</v>
      </c>
      <c r="AW230" s="14" t="s">
        <v>39</v>
      </c>
      <c r="AX230" s="14" t="s">
        <v>77</v>
      </c>
      <c r="AY230" s="248" t="s">
        <v>123</v>
      </c>
    </row>
    <row r="231" s="13" customFormat="1">
      <c r="A231" s="13"/>
      <c r="B231" s="228"/>
      <c r="C231" s="229"/>
      <c r="D231" s="220" t="s">
        <v>138</v>
      </c>
      <c r="E231" s="230" t="s">
        <v>33</v>
      </c>
      <c r="F231" s="231" t="s">
        <v>318</v>
      </c>
      <c r="G231" s="229"/>
      <c r="H231" s="232">
        <v>1.4870000000000001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138</v>
      </c>
      <c r="AU231" s="238" t="s">
        <v>87</v>
      </c>
      <c r="AV231" s="13" t="s">
        <v>87</v>
      </c>
      <c r="AW231" s="13" t="s">
        <v>39</v>
      </c>
      <c r="AX231" s="13" t="s">
        <v>77</v>
      </c>
      <c r="AY231" s="238" t="s">
        <v>123</v>
      </c>
    </row>
    <row r="232" s="15" customFormat="1">
      <c r="A232" s="15"/>
      <c r="B232" s="249"/>
      <c r="C232" s="250"/>
      <c r="D232" s="220" t="s">
        <v>138</v>
      </c>
      <c r="E232" s="251" t="s">
        <v>33</v>
      </c>
      <c r="F232" s="252" t="s">
        <v>182</v>
      </c>
      <c r="G232" s="250"/>
      <c r="H232" s="253">
        <v>138.596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9" t="s">
        <v>138</v>
      </c>
      <c r="AU232" s="259" t="s">
        <v>87</v>
      </c>
      <c r="AV232" s="15" t="s">
        <v>130</v>
      </c>
      <c r="AW232" s="15" t="s">
        <v>39</v>
      </c>
      <c r="AX232" s="15" t="s">
        <v>85</v>
      </c>
      <c r="AY232" s="259" t="s">
        <v>123</v>
      </c>
    </row>
    <row r="233" s="2" customFormat="1" ht="16.5" customHeight="1">
      <c r="A233" s="41"/>
      <c r="B233" s="42"/>
      <c r="C233" s="260" t="s">
        <v>319</v>
      </c>
      <c r="D233" s="260" t="s">
        <v>214</v>
      </c>
      <c r="E233" s="261" t="s">
        <v>320</v>
      </c>
      <c r="F233" s="262" t="s">
        <v>321</v>
      </c>
      <c r="G233" s="263" t="s">
        <v>280</v>
      </c>
      <c r="H233" s="264">
        <v>249.47300000000001</v>
      </c>
      <c r="I233" s="265"/>
      <c r="J233" s="266">
        <f>ROUND(I233*H233,2)</f>
        <v>0</v>
      </c>
      <c r="K233" s="262" t="s">
        <v>129</v>
      </c>
      <c r="L233" s="267"/>
      <c r="M233" s="268" t="s">
        <v>33</v>
      </c>
      <c r="N233" s="269" t="s">
        <v>48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200</v>
      </c>
      <c r="AT233" s="218" t="s">
        <v>214</v>
      </c>
      <c r="AU233" s="218" t="s">
        <v>87</v>
      </c>
      <c r="AY233" s="19" t="s">
        <v>123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85</v>
      </c>
      <c r="BK233" s="219">
        <f>ROUND(I233*H233,2)</f>
        <v>0</v>
      </c>
      <c r="BL233" s="19" t="s">
        <v>130</v>
      </c>
      <c r="BM233" s="218" t="s">
        <v>322</v>
      </c>
    </row>
    <row r="234" s="2" customFormat="1">
      <c r="A234" s="41"/>
      <c r="B234" s="42"/>
      <c r="C234" s="43"/>
      <c r="D234" s="220" t="s">
        <v>132</v>
      </c>
      <c r="E234" s="43"/>
      <c r="F234" s="221" t="s">
        <v>321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132</v>
      </c>
      <c r="AU234" s="19" t="s">
        <v>87</v>
      </c>
    </row>
    <row r="235" s="2" customFormat="1">
      <c r="A235" s="41"/>
      <c r="B235" s="42"/>
      <c r="C235" s="43"/>
      <c r="D235" s="220" t="s">
        <v>259</v>
      </c>
      <c r="E235" s="43"/>
      <c r="F235" s="227" t="s">
        <v>323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259</v>
      </c>
      <c r="AU235" s="19" t="s">
        <v>87</v>
      </c>
    </row>
    <row r="236" s="13" customFormat="1">
      <c r="A236" s="13"/>
      <c r="B236" s="228"/>
      <c r="C236" s="229"/>
      <c r="D236" s="220" t="s">
        <v>138</v>
      </c>
      <c r="E236" s="230" t="s">
        <v>33</v>
      </c>
      <c r="F236" s="231" t="s">
        <v>324</v>
      </c>
      <c r="G236" s="229"/>
      <c r="H236" s="232">
        <v>249.47300000000001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138</v>
      </c>
      <c r="AU236" s="238" t="s">
        <v>87</v>
      </c>
      <c r="AV236" s="13" t="s">
        <v>87</v>
      </c>
      <c r="AW236" s="13" t="s">
        <v>39</v>
      </c>
      <c r="AX236" s="13" t="s">
        <v>85</v>
      </c>
      <c r="AY236" s="238" t="s">
        <v>123</v>
      </c>
    </row>
    <row r="237" s="2" customFormat="1" ht="16.5" customHeight="1">
      <c r="A237" s="41"/>
      <c r="B237" s="42"/>
      <c r="C237" s="207" t="s">
        <v>325</v>
      </c>
      <c r="D237" s="207" t="s">
        <v>125</v>
      </c>
      <c r="E237" s="208" t="s">
        <v>326</v>
      </c>
      <c r="F237" s="209" t="s">
        <v>327</v>
      </c>
      <c r="G237" s="210" t="s">
        <v>128</v>
      </c>
      <c r="H237" s="211">
        <v>409.63600000000002</v>
      </c>
      <c r="I237" s="212"/>
      <c r="J237" s="213">
        <f>ROUND(I237*H237,2)</f>
        <v>0</v>
      </c>
      <c r="K237" s="209" t="s">
        <v>129</v>
      </c>
      <c r="L237" s="47"/>
      <c r="M237" s="214" t="s">
        <v>33</v>
      </c>
      <c r="N237" s="215" t="s">
        <v>48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130</v>
      </c>
      <c r="AT237" s="218" t="s">
        <v>125</v>
      </c>
      <c r="AU237" s="218" t="s">
        <v>87</v>
      </c>
      <c r="AY237" s="19" t="s">
        <v>123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85</v>
      </c>
      <c r="BK237" s="219">
        <f>ROUND(I237*H237,2)</f>
        <v>0</v>
      </c>
      <c r="BL237" s="19" t="s">
        <v>130</v>
      </c>
      <c r="BM237" s="218" t="s">
        <v>328</v>
      </c>
    </row>
    <row r="238" s="2" customFormat="1">
      <c r="A238" s="41"/>
      <c r="B238" s="42"/>
      <c r="C238" s="43"/>
      <c r="D238" s="220" t="s">
        <v>132</v>
      </c>
      <c r="E238" s="43"/>
      <c r="F238" s="221" t="s">
        <v>329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132</v>
      </c>
      <c r="AU238" s="19" t="s">
        <v>87</v>
      </c>
    </row>
    <row r="239" s="2" customFormat="1">
      <c r="A239" s="41"/>
      <c r="B239" s="42"/>
      <c r="C239" s="43"/>
      <c r="D239" s="225" t="s">
        <v>134</v>
      </c>
      <c r="E239" s="43"/>
      <c r="F239" s="226" t="s">
        <v>330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134</v>
      </c>
      <c r="AU239" s="19" t="s">
        <v>87</v>
      </c>
    </row>
    <row r="240" s="2" customFormat="1">
      <c r="A240" s="41"/>
      <c r="B240" s="42"/>
      <c r="C240" s="43"/>
      <c r="D240" s="220" t="s">
        <v>136</v>
      </c>
      <c r="E240" s="43"/>
      <c r="F240" s="227" t="s">
        <v>331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136</v>
      </c>
      <c r="AU240" s="19" t="s">
        <v>87</v>
      </c>
    </row>
    <row r="241" s="13" customFormat="1">
      <c r="A241" s="13"/>
      <c r="B241" s="228"/>
      <c r="C241" s="229"/>
      <c r="D241" s="220" t="s">
        <v>138</v>
      </c>
      <c r="E241" s="230" t="s">
        <v>33</v>
      </c>
      <c r="F241" s="231" t="s">
        <v>332</v>
      </c>
      <c r="G241" s="229"/>
      <c r="H241" s="232">
        <v>363.43200000000002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138</v>
      </c>
      <c r="AU241" s="238" t="s">
        <v>87</v>
      </c>
      <c r="AV241" s="13" t="s">
        <v>87</v>
      </c>
      <c r="AW241" s="13" t="s">
        <v>39</v>
      </c>
      <c r="AX241" s="13" t="s">
        <v>77</v>
      </c>
      <c r="AY241" s="238" t="s">
        <v>123</v>
      </c>
    </row>
    <row r="242" s="13" customFormat="1">
      <c r="A242" s="13"/>
      <c r="B242" s="228"/>
      <c r="C242" s="229"/>
      <c r="D242" s="220" t="s">
        <v>138</v>
      </c>
      <c r="E242" s="230" t="s">
        <v>33</v>
      </c>
      <c r="F242" s="231" t="s">
        <v>333</v>
      </c>
      <c r="G242" s="229"/>
      <c r="H242" s="232">
        <v>6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138</v>
      </c>
      <c r="AU242" s="238" t="s">
        <v>87</v>
      </c>
      <c r="AV242" s="13" t="s">
        <v>87</v>
      </c>
      <c r="AW242" s="13" t="s">
        <v>39</v>
      </c>
      <c r="AX242" s="13" t="s">
        <v>77</v>
      </c>
      <c r="AY242" s="238" t="s">
        <v>123</v>
      </c>
    </row>
    <row r="243" s="13" customFormat="1">
      <c r="A243" s="13"/>
      <c r="B243" s="228"/>
      <c r="C243" s="229"/>
      <c r="D243" s="220" t="s">
        <v>138</v>
      </c>
      <c r="E243" s="230" t="s">
        <v>33</v>
      </c>
      <c r="F243" s="231" t="s">
        <v>334</v>
      </c>
      <c r="G243" s="229"/>
      <c r="H243" s="232">
        <v>28.100999999999999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138</v>
      </c>
      <c r="AU243" s="238" t="s">
        <v>87</v>
      </c>
      <c r="AV243" s="13" t="s">
        <v>87</v>
      </c>
      <c r="AW243" s="13" t="s">
        <v>39</v>
      </c>
      <c r="AX243" s="13" t="s">
        <v>77</v>
      </c>
      <c r="AY243" s="238" t="s">
        <v>123</v>
      </c>
    </row>
    <row r="244" s="13" customFormat="1">
      <c r="A244" s="13"/>
      <c r="B244" s="228"/>
      <c r="C244" s="229"/>
      <c r="D244" s="220" t="s">
        <v>138</v>
      </c>
      <c r="E244" s="230" t="s">
        <v>33</v>
      </c>
      <c r="F244" s="231" t="s">
        <v>335</v>
      </c>
      <c r="G244" s="229"/>
      <c r="H244" s="232">
        <v>12.103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138</v>
      </c>
      <c r="AU244" s="238" t="s">
        <v>87</v>
      </c>
      <c r="AV244" s="13" t="s">
        <v>87</v>
      </c>
      <c r="AW244" s="13" t="s">
        <v>39</v>
      </c>
      <c r="AX244" s="13" t="s">
        <v>77</v>
      </c>
      <c r="AY244" s="238" t="s">
        <v>123</v>
      </c>
    </row>
    <row r="245" s="15" customFormat="1">
      <c r="A245" s="15"/>
      <c r="B245" s="249"/>
      <c r="C245" s="250"/>
      <c r="D245" s="220" t="s">
        <v>138</v>
      </c>
      <c r="E245" s="251" t="s">
        <v>33</v>
      </c>
      <c r="F245" s="252" t="s">
        <v>182</v>
      </c>
      <c r="G245" s="250"/>
      <c r="H245" s="253">
        <v>409.63600000000002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9" t="s">
        <v>138</v>
      </c>
      <c r="AU245" s="259" t="s">
        <v>87</v>
      </c>
      <c r="AV245" s="15" t="s">
        <v>130</v>
      </c>
      <c r="AW245" s="15" t="s">
        <v>39</v>
      </c>
      <c r="AX245" s="15" t="s">
        <v>85</v>
      </c>
      <c r="AY245" s="259" t="s">
        <v>123</v>
      </c>
    </row>
    <row r="246" s="12" customFormat="1" ht="22.8" customHeight="1">
      <c r="A246" s="12"/>
      <c r="B246" s="191"/>
      <c r="C246" s="192"/>
      <c r="D246" s="193" t="s">
        <v>76</v>
      </c>
      <c r="E246" s="205" t="s">
        <v>87</v>
      </c>
      <c r="F246" s="205" t="s">
        <v>336</v>
      </c>
      <c r="G246" s="192"/>
      <c r="H246" s="192"/>
      <c r="I246" s="195"/>
      <c r="J246" s="206">
        <f>BK246</f>
        <v>0</v>
      </c>
      <c r="K246" s="192"/>
      <c r="L246" s="197"/>
      <c r="M246" s="198"/>
      <c r="N246" s="199"/>
      <c r="O246" s="199"/>
      <c r="P246" s="200">
        <f>SUM(P247:P254)</f>
        <v>0</v>
      </c>
      <c r="Q246" s="199"/>
      <c r="R246" s="200">
        <f>SUM(R247:R254)</f>
        <v>3.7879999999999998</v>
      </c>
      <c r="S246" s="199"/>
      <c r="T246" s="201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2" t="s">
        <v>85</v>
      </c>
      <c r="AT246" s="203" t="s">
        <v>76</v>
      </c>
      <c r="AU246" s="203" t="s">
        <v>85</v>
      </c>
      <c r="AY246" s="202" t="s">
        <v>123</v>
      </c>
      <c r="BK246" s="204">
        <f>SUM(BK247:BK254)</f>
        <v>0</v>
      </c>
    </row>
    <row r="247" s="2" customFormat="1" ht="16.5" customHeight="1">
      <c r="A247" s="41"/>
      <c r="B247" s="42"/>
      <c r="C247" s="207" t="s">
        <v>337</v>
      </c>
      <c r="D247" s="207" t="s">
        <v>125</v>
      </c>
      <c r="E247" s="208" t="s">
        <v>338</v>
      </c>
      <c r="F247" s="209" t="s">
        <v>339</v>
      </c>
      <c r="G247" s="210" t="s">
        <v>166</v>
      </c>
      <c r="H247" s="211">
        <v>1.8939999999999999</v>
      </c>
      <c r="I247" s="212"/>
      <c r="J247" s="213">
        <f>ROUND(I247*H247,2)</f>
        <v>0</v>
      </c>
      <c r="K247" s="209" t="s">
        <v>129</v>
      </c>
      <c r="L247" s="47"/>
      <c r="M247" s="214" t="s">
        <v>33</v>
      </c>
      <c r="N247" s="215" t="s">
        <v>48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130</v>
      </c>
      <c r="AT247" s="218" t="s">
        <v>125</v>
      </c>
      <c r="AU247" s="218" t="s">
        <v>87</v>
      </c>
      <c r="AY247" s="19" t="s">
        <v>123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85</v>
      </c>
      <c r="BK247" s="219">
        <f>ROUND(I247*H247,2)</f>
        <v>0</v>
      </c>
      <c r="BL247" s="19" t="s">
        <v>130</v>
      </c>
      <c r="BM247" s="218" t="s">
        <v>340</v>
      </c>
    </row>
    <row r="248" s="2" customFormat="1">
      <c r="A248" s="41"/>
      <c r="B248" s="42"/>
      <c r="C248" s="43"/>
      <c r="D248" s="220" t="s">
        <v>132</v>
      </c>
      <c r="E248" s="43"/>
      <c r="F248" s="221" t="s">
        <v>341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132</v>
      </c>
      <c r="AU248" s="19" t="s">
        <v>87</v>
      </c>
    </row>
    <row r="249" s="2" customFormat="1">
      <c r="A249" s="41"/>
      <c r="B249" s="42"/>
      <c r="C249" s="43"/>
      <c r="D249" s="225" t="s">
        <v>134</v>
      </c>
      <c r="E249" s="43"/>
      <c r="F249" s="226" t="s">
        <v>342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134</v>
      </c>
      <c r="AU249" s="19" t="s">
        <v>87</v>
      </c>
    </row>
    <row r="250" s="2" customFormat="1">
      <c r="A250" s="41"/>
      <c r="B250" s="42"/>
      <c r="C250" s="43"/>
      <c r="D250" s="220" t="s">
        <v>136</v>
      </c>
      <c r="E250" s="43"/>
      <c r="F250" s="227" t="s">
        <v>343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136</v>
      </c>
      <c r="AU250" s="19" t="s">
        <v>87</v>
      </c>
    </row>
    <row r="251" s="13" customFormat="1">
      <c r="A251" s="13"/>
      <c r="B251" s="228"/>
      <c r="C251" s="229"/>
      <c r="D251" s="220" t="s">
        <v>138</v>
      </c>
      <c r="E251" s="230" t="s">
        <v>33</v>
      </c>
      <c r="F251" s="231" t="s">
        <v>344</v>
      </c>
      <c r="G251" s="229"/>
      <c r="H251" s="232">
        <v>1.8939999999999999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138</v>
      </c>
      <c r="AU251" s="238" t="s">
        <v>87</v>
      </c>
      <c r="AV251" s="13" t="s">
        <v>87</v>
      </c>
      <c r="AW251" s="13" t="s">
        <v>39</v>
      </c>
      <c r="AX251" s="13" t="s">
        <v>85</v>
      </c>
      <c r="AY251" s="238" t="s">
        <v>123</v>
      </c>
    </row>
    <row r="252" s="2" customFormat="1" ht="16.5" customHeight="1">
      <c r="A252" s="41"/>
      <c r="B252" s="42"/>
      <c r="C252" s="260" t="s">
        <v>345</v>
      </c>
      <c r="D252" s="260" t="s">
        <v>214</v>
      </c>
      <c r="E252" s="261" t="s">
        <v>346</v>
      </c>
      <c r="F252" s="262" t="s">
        <v>347</v>
      </c>
      <c r="G252" s="263" t="s">
        <v>280</v>
      </c>
      <c r="H252" s="264">
        <v>3.7879999999999998</v>
      </c>
      <c r="I252" s="265"/>
      <c r="J252" s="266">
        <f>ROUND(I252*H252,2)</f>
        <v>0</v>
      </c>
      <c r="K252" s="262" t="s">
        <v>129</v>
      </c>
      <c r="L252" s="267"/>
      <c r="M252" s="268" t="s">
        <v>33</v>
      </c>
      <c r="N252" s="269" t="s">
        <v>48</v>
      </c>
      <c r="O252" s="87"/>
      <c r="P252" s="216">
        <f>O252*H252</f>
        <v>0</v>
      </c>
      <c r="Q252" s="216">
        <v>1</v>
      </c>
      <c r="R252" s="216">
        <f>Q252*H252</f>
        <v>3.7879999999999998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200</v>
      </c>
      <c r="AT252" s="218" t="s">
        <v>214</v>
      </c>
      <c r="AU252" s="218" t="s">
        <v>87</v>
      </c>
      <c r="AY252" s="19" t="s">
        <v>123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85</v>
      </c>
      <c r="BK252" s="219">
        <f>ROUND(I252*H252,2)</f>
        <v>0</v>
      </c>
      <c r="BL252" s="19" t="s">
        <v>130</v>
      </c>
      <c r="BM252" s="218" t="s">
        <v>348</v>
      </c>
    </row>
    <row r="253" s="2" customFormat="1">
      <c r="A253" s="41"/>
      <c r="B253" s="42"/>
      <c r="C253" s="43"/>
      <c r="D253" s="220" t="s">
        <v>132</v>
      </c>
      <c r="E253" s="43"/>
      <c r="F253" s="221" t="s">
        <v>347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132</v>
      </c>
      <c r="AU253" s="19" t="s">
        <v>87</v>
      </c>
    </row>
    <row r="254" s="13" customFormat="1">
      <c r="A254" s="13"/>
      <c r="B254" s="228"/>
      <c r="C254" s="229"/>
      <c r="D254" s="220" t="s">
        <v>138</v>
      </c>
      <c r="E254" s="230" t="s">
        <v>33</v>
      </c>
      <c r="F254" s="231" t="s">
        <v>349</v>
      </c>
      <c r="G254" s="229"/>
      <c r="H254" s="232">
        <v>3.7879999999999998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138</v>
      </c>
      <c r="AU254" s="238" t="s">
        <v>87</v>
      </c>
      <c r="AV254" s="13" t="s">
        <v>87</v>
      </c>
      <c r="AW254" s="13" t="s">
        <v>39</v>
      </c>
      <c r="AX254" s="13" t="s">
        <v>85</v>
      </c>
      <c r="AY254" s="238" t="s">
        <v>123</v>
      </c>
    </row>
    <row r="255" s="12" customFormat="1" ht="22.8" customHeight="1">
      <c r="A255" s="12"/>
      <c r="B255" s="191"/>
      <c r="C255" s="192"/>
      <c r="D255" s="193" t="s">
        <v>76</v>
      </c>
      <c r="E255" s="205" t="s">
        <v>148</v>
      </c>
      <c r="F255" s="205" t="s">
        <v>350</v>
      </c>
      <c r="G255" s="192"/>
      <c r="H255" s="192"/>
      <c r="I255" s="195"/>
      <c r="J255" s="206">
        <f>BK255</f>
        <v>0</v>
      </c>
      <c r="K255" s="192"/>
      <c r="L255" s="197"/>
      <c r="M255" s="198"/>
      <c r="N255" s="199"/>
      <c r="O255" s="199"/>
      <c r="P255" s="200">
        <f>SUM(P256:P267)</f>
        <v>0</v>
      </c>
      <c r="Q255" s="199"/>
      <c r="R255" s="200">
        <f>SUM(R256:R267)</f>
        <v>3.4638912000000004</v>
      </c>
      <c r="S255" s="199"/>
      <c r="T255" s="201">
        <f>SUM(T256:T267)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2" t="s">
        <v>85</v>
      </c>
      <c r="AT255" s="203" t="s">
        <v>76</v>
      </c>
      <c r="AU255" s="203" t="s">
        <v>85</v>
      </c>
      <c r="AY255" s="202" t="s">
        <v>123</v>
      </c>
      <c r="BK255" s="204">
        <f>SUM(BK256:BK267)</f>
        <v>0</v>
      </c>
    </row>
    <row r="256" s="2" customFormat="1" ht="16.5" customHeight="1">
      <c r="A256" s="41"/>
      <c r="B256" s="42"/>
      <c r="C256" s="207" t="s">
        <v>351</v>
      </c>
      <c r="D256" s="207" t="s">
        <v>125</v>
      </c>
      <c r="E256" s="208" t="s">
        <v>352</v>
      </c>
      <c r="F256" s="209" t="s">
        <v>353</v>
      </c>
      <c r="G256" s="210" t="s">
        <v>166</v>
      </c>
      <c r="H256" s="211">
        <v>1.3440000000000001</v>
      </c>
      <c r="I256" s="212"/>
      <c r="J256" s="213">
        <f>ROUND(I256*H256,2)</f>
        <v>0</v>
      </c>
      <c r="K256" s="209" t="s">
        <v>129</v>
      </c>
      <c r="L256" s="47"/>
      <c r="M256" s="214" t="s">
        <v>33</v>
      </c>
      <c r="N256" s="215" t="s">
        <v>48</v>
      </c>
      <c r="O256" s="87"/>
      <c r="P256" s="216">
        <f>O256*H256</f>
        <v>0</v>
      </c>
      <c r="Q256" s="216">
        <v>2.5773000000000001</v>
      </c>
      <c r="R256" s="216">
        <f>Q256*H256</f>
        <v>3.4638912000000004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130</v>
      </c>
      <c r="AT256" s="218" t="s">
        <v>125</v>
      </c>
      <c r="AU256" s="218" t="s">
        <v>87</v>
      </c>
      <c r="AY256" s="19" t="s">
        <v>123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85</v>
      </c>
      <c r="BK256" s="219">
        <f>ROUND(I256*H256,2)</f>
        <v>0</v>
      </c>
      <c r="BL256" s="19" t="s">
        <v>130</v>
      </c>
      <c r="BM256" s="218" t="s">
        <v>354</v>
      </c>
    </row>
    <row r="257" s="2" customFormat="1">
      <c r="A257" s="41"/>
      <c r="B257" s="42"/>
      <c r="C257" s="43"/>
      <c r="D257" s="220" t="s">
        <v>132</v>
      </c>
      <c r="E257" s="43"/>
      <c r="F257" s="221" t="s">
        <v>355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132</v>
      </c>
      <c r="AU257" s="19" t="s">
        <v>87</v>
      </c>
    </row>
    <row r="258" s="2" customFormat="1">
      <c r="A258" s="41"/>
      <c r="B258" s="42"/>
      <c r="C258" s="43"/>
      <c r="D258" s="225" t="s">
        <v>134</v>
      </c>
      <c r="E258" s="43"/>
      <c r="F258" s="226" t="s">
        <v>356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134</v>
      </c>
      <c r="AU258" s="19" t="s">
        <v>87</v>
      </c>
    </row>
    <row r="259" s="2" customFormat="1">
      <c r="A259" s="41"/>
      <c r="B259" s="42"/>
      <c r="C259" s="43"/>
      <c r="D259" s="220" t="s">
        <v>259</v>
      </c>
      <c r="E259" s="43"/>
      <c r="F259" s="227" t="s">
        <v>357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259</v>
      </c>
      <c r="AU259" s="19" t="s">
        <v>87</v>
      </c>
    </row>
    <row r="260" s="13" customFormat="1">
      <c r="A260" s="13"/>
      <c r="B260" s="228"/>
      <c r="C260" s="229"/>
      <c r="D260" s="220" t="s">
        <v>138</v>
      </c>
      <c r="E260" s="230" t="s">
        <v>33</v>
      </c>
      <c r="F260" s="231" t="s">
        <v>358</v>
      </c>
      <c r="G260" s="229"/>
      <c r="H260" s="232">
        <v>0.38400000000000001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138</v>
      </c>
      <c r="AU260" s="238" t="s">
        <v>87</v>
      </c>
      <c r="AV260" s="13" t="s">
        <v>87</v>
      </c>
      <c r="AW260" s="13" t="s">
        <v>39</v>
      </c>
      <c r="AX260" s="13" t="s">
        <v>77</v>
      </c>
      <c r="AY260" s="238" t="s">
        <v>123</v>
      </c>
    </row>
    <row r="261" s="13" customFormat="1">
      <c r="A261" s="13"/>
      <c r="B261" s="228"/>
      <c r="C261" s="229"/>
      <c r="D261" s="220" t="s">
        <v>138</v>
      </c>
      <c r="E261" s="230" t="s">
        <v>33</v>
      </c>
      <c r="F261" s="231" t="s">
        <v>359</v>
      </c>
      <c r="G261" s="229"/>
      <c r="H261" s="232">
        <v>0.95999999999999996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138</v>
      </c>
      <c r="AU261" s="238" t="s">
        <v>87</v>
      </c>
      <c r="AV261" s="13" t="s">
        <v>87</v>
      </c>
      <c r="AW261" s="13" t="s">
        <v>39</v>
      </c>
      <c r="AX261" s="13" t="s">
        <v>77</v>
      </c>
      <c r="AY261" s="238" t="s">
        <v>123</v>
      </c>
    </row>
    <row r="262" s="15" customFormat="1">
      <c r="A262" s="15"/>
      <c r="B262" s="249"/>
      <c r="C262" s="250"/>
      <c r="D262" s="220" t="s">
        <v>138</v>
      </c>
      <c r="E262" s="251" t="s">
        <v>33</v>
      </c>
      <c r="F262" s="252" t="s">
        <v>182</v>
      </c>
      <c r="G262" s="250"/>
      <c r="H262" s="253">
        <v>1.3440000000000001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9" t="s">
        <v>138</v>
      </c>
      <c r="AU262" s="259" t="s">
        <v>87</v>
      </c>
      <c r="AV262" s="15" t="s">
        <v>130</v>
      </c>
      <c r="AW262" s="15" t="s">
        <v>39</v>
      </c>
      <c r="AX262" s="15" t="s">
        <v>85</v>
      </c>
      <c r="AY262" s="259" t="s">
        <v>123</v>
      </c>
    </row>
    <row r="263" s="2" customFormat="1" ht="16.5" customHeight="1">
      <c r="A263" s="41"/>
      <c r="B263" s="42"/>
      <c r="C263" s="207" t="s">
        <v>360</v>
      </c>
      <c r="D263" s="207" t="s">
        <v>125</v>
      </c>
      <c r="E263" s="208" t="s">
        <v>361</v>
      </c>
      <c r="F263" s="209" t="s">
        <v>362</v>
      </c>
      <c r="G263" s="210" t="s">
        <v>166</v>
      </c>
      <c r="H263" s="211">
        <v>1.1220000000000001</v>
      </c>
      <c r="I263" s="212"/>
      <c r="J263" s="213">
        <f>ROUND(I263*H263,2)</f>
        <v>0</v>
      </c>
      <c r="K263" s="209" t="s">
        <v>33</v>
      </c>
      <c r="L263" s="47"/>
      <c r="M263" s="214" t="s">
        <v>33</v>
      </c>
      <c r="N263" s="215" t="s">
        <v>48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130</v>
      </c>
      <c r="AT263" s="218" t="s">
        <v>125</v>
      </c>
      <c r="AU263" s="218" t="s">
        <v>87</v>
      </c>
      <c r="AY263" s="19" t="s">
        <v>123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85</v>
      </c>
      <c r="BK263" s="219">
        <f>ROUND(I263*H263,2)</f>
        <v>0</v>
      </c>
      <c r="BL263" s="19" t="s">
        <v>130</v>
      </c>
      <c r="BM263" s="218" t="s">
        <v>363</v>
      </c>
    </row>
    <row r="264" s="2" customFormat="1">
      <c r="A264" s="41"/>
      <c r="B264" s="42"/>
      <c r="C264" s="43"/>
      <c r="D264" s="220" t="s">
        <v>132</v>
      </c>
      <c r="E264" s="43"/>
      <c r="F264" s="221" t="s">
        <v>364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132</v>
      </c>
      <c r="AU264" s="19" t="s">
        <v>87</v>
      </c>
    </row>
    <row r="265" s="13" customFormat="1">
      <c r="A265" s="13"/>
      <c r="B265" s="228"/>
      <c r="C265" s="229"/>
      <c r="D265" s="220" t="s">
        <v>138</v>
      </c>
      <c r="E265" s="230" t="s">
        <v>33</v>
      </c>
      <c r="F265" s="231" t="s">
        <v>365</v>
      </c>
      <c r="G265" s="229"/>
      <c r="H265" s="232">
        <v>0.27300000000000002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138</v>
      </c>
      <c r="AU265" s="238" t="s">
        <v>87</v>
      </c>
      <c r="AV265" s="13" t="s">
        <v>87</v>
      </c>
      <c r="AW265" s="13" t="s">
        <v>39</v>
      </c>
      <c r="AX265" s="13" t="s">
        <v>77</v>
      </c>
      <c r="AY265" s="238" t="s">
        <v>123</v>
      </c>
    </row>
    <row r="266" s="13" customFormat="1">
      <c r="A266" s="13"/>
      <c r="B266" s="228"/>
      <c r="C266" s="229"/>
      <c r="D266" s="220" t="s">
        <v>138</v>
      </c>
      <c r="E266" s="230" t="s">
        <v>33</v>
      </c>
      <c r="F266" s="231" t="s">
        <v>366</v>
      </c>
      <c r="G266" s="229"/>
      <c r="H266" s="232">
        <v>0.84899999999999998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138</v>
      </c>
      <c r="AU266" s="238" t="s">
        <v>87</v>
      </c>
      <c r="AV266" s="13" t="s">
        <v>87</v>
      </c>
      <c r="AW266" s="13" t="s">
        <v>39</v>
      </c>
      <c r="AX266" s="13" t="s">
        <v>77</v>
      </c>
      <c r="AY266" s="238" t="s">
        <v>123</v>
      </c>
    </row>
    <row r="267" s="15" customFormat="1">
      <c r="A267" s="15"/>
      <c r="B267" s="249"/>
      <c r="C267" s="250"/>
      <c r="D267" s="220" t="s">
        <v>138</v>
      </c>
      <c r="E267" s="251" t="s">
        <v>33</v>
      </c>
      <c r="F267" s="252" t="s">
        <v>182</v>
      </c>
      <c r="G267" s="250"/>
      <c r="H267" s="253">
        <v>1.1220000000000001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9" t="s">
        <v>138</v>
      </c>
      <c r="AU267" s="259" t="s">
        <v>87</v>
      </c>
      <c r="AV267" s="15" t="s">
        <v>130</v>
      </c>
      <c r="AW267" s="15" t="s">
        <v>39</v>
      </c>
      <c r="AX267" s="15" t="s">
        <v>85</v>
      </c>
      <c r="AY267" s="259" t="s">
        <v>123</v>
      </c>
    </row>
    <row r="268" s="12" customFormat="1" ht="22.8" customHeight="1">
      <c r="A268" s="12"/>
      <c r="B268" s="191"/>
      <c r="C268" s="192"/>
      <c r="D268" s="193" t="s">
        <v>76</v>
      </c>
      <c r="E268" s="205" t="s">
        <v>130</v>
      </c>
      <c r="F268" s="205" t="s">
        <v>367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SUM(P269:P314)</f>
        <v>0</v>
      </c>
      <c r="Q268" s="199"/>
      <c r="R268" s="200">
        <f>SUM(R269:R314)</f>
        <v>29.136673849999998</v>
      </c>
      <c r="S268" s="199"/>
      <c r="T268" s="201">
        <f>SUM(T269:T314)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85</v>
      </c>
      <c r="AT268" s="203" t="s">
        <v>76</v>
      </c>
      <c r="AU268" s="203" t="s">
        <v>85</v>
      </c>
      <c r="AY268" s="202" t="s">
        <v>123</v>
      </c>
      <c r="BK268" s="204">
        <f>SUM(BK269:BK314)</f>
        <v>0</v>
      </c>
    </row>
    <row r="269" s="2" customFormat="1" ht="16.5" customHeight="1">
      <c r="A269" s="41"/>
      <c r="B269" s="42"/>
      <c r="C269" s="207" t="s">
        <v>368</v>
      </c>
      <c r="D269" s="207" t="s">
        <v>125</v>
      </c>
      <c r="E269" s="208" t="s">
        <v>369</v>
      </c>
      <c r="F269" s="209" t="s">
        <v>370</v>
      </c>
      <c r="G269" s="210" t="s">
        <v>166</v>
      </c>
      <c r="H269" s="211">
        <v>94.227999999999994</v>
      </c>
      <c r="I269" s="212"/>
      <c r="J269" s="213">
        <f>ROUND(I269*H269,2)</f>
        <v>0</v>
      </c>
      <c r="K269" s="209" t="s">
        <v>129</v>
      </c>
      <c r="L269" s="47"/>
      <c r="M269" s="214" t="s">
        <v>33</v>
      </c>
      <c r="N269" s="215" t="s">
        <v>48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130</v>
      </c>
      <c r="AT269" s="218" t="s">
        <v>125</v>
      </c>
      <c r="AU269" s="218" t="s">
        <v>87</v>
      </c>
      <c r="AY269" s="19" t="s">
        <v>123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85</v>
      </c>
      <c r="BK269" s="219">
        <f>ROUND(I269*H269,2)</f>
        <v>0</v>
      </c>
      <c r="BL269" s="19" t="s">
        <v>130</v>
      </c>
      <c r="BM269" s="218" t="s">
        <v>371</v>
      </c>
    </row>
    <row r="270" s="2" customFormat="1">
      <c r="A270" s="41"/>
      <c r="B270" s="42"/>
      <c r="C270" s="43"/>
      <c r="D270" s="220" t="s">
        <v>132</v>
      </c>
      <c r="E270" s="43"/>
      <c r="F270" s="221" t="s">
        <v>372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132</v>
      </c>
      <c r="AU270" s="19" t="s">
        <v>87</v>
      </c>
    </row>
    <row r="271" s="2" customFormat="1">
      <c r="A271" s="41"/>
      <c r="B271" s="42"/>
      <c r="C271" s="43"/>
      <c r="D271" s="225" t="s">
        <v>134</v>
      </c>
      <c r="E271" s="43"/>
      <c r="F271" s="226" t="s">
        <v>373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134</v>
      </c>
      <c r="AU271" s="19" t="s">
        <v>87</v>
      </c>
    </row>
    <row r="272" s="2" customFormat="1">
      <c r="A272" s="41"/>
      <c r="B272" s="42"/>
      <c r="C272" s="43"/>
      <c r="D272" s="220" t="s">
        <v>136</v>
      </c>
      <c r="E272" s="43"/>
      <c r="F272" s="227" t="s">
        <v>374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136</v>
      </c>
      <c r="AU272" s="19" t="s">
        <v>87</v>
      </c>
    </row>
    <row r="273" s="13" customFormat="1">
      <c r="A273" s="13"/>
      <c r="B273" s="228"/>
      <c r="C273" s="229"/>
      <c r="D273" s="220" t="s">
        <v>138</v>
      </c>
      <c r="E273" s="230" t="s">
        <v>33</v>
      </c>
      <c r="F273" s="231" t="s">
        <v>375</v>
      </c>
      <c r="G273" s="229"/>
      <c r="H273" s="232">
        <v>80.131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138</v>
      </c>
      <c r="AU273" s="238" t="s">
        <v>87</v>
      </c>
      <c r="AV273" s="13" t="s">
        <v>87</v>
      </c>
      <c r="AW273" s="13" t="s">
        <v>39</v>
      </c>
      <c r="AX273" s="13" t="s">
        <v>77</v>
      </c>
      <c r="AY273" s="238" t="s">
        <v>123</v>
      </c>
    </row>
    <row r="274" s="13" customFormat="1">
      <c r="A274" s="13"/>
      <c r="B274" s="228"/>
      <c r="C274" s="229"/>
      <c r="D274" s="220" t="s">
        <v>138</v>
      </c>
      <c r="E274" s="230" t="s">
        <v>33</v>
      </c>
      <c r="F274" s="231" t="s">
        <v>376</v>
      </c>
      <c r="G274" s="229"/>
      <c r="H274" s="232">
        <v>6.4470000000000001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138</v>
      </c>
      <c r="AU274" s="238" t="s">
        <v>87</v>
      </c>
      <c r="AV274" s="13" t="s">
        <v>87</v>
      </c>
      <c r="AW274" s="13" t="s">
        <v>39</v>
      </c>
      <c r="AX274" s="13" t="s">
        <v>77</v>
      </c>
      <c r="AY274" s="238" t="s">
        <v>123</v>
      </c>
    </row>
    <row r="275" s="13" customFormat="1">
      <c r="A275" s="13"/>
      <c r="B275" s="228"/>
      <c r="C275" s="229"/>
      <c r="D275" s="220" t="s">
        <v>138</v>
      </c>
      <c r="E275" s="230" t="s">
        <v>33</v>
      </c>
      <c r="F275" s="231" t="s">
        <v>377</v>
      </c>
      <c r="G275" s="229"/>
      <c r="H275" s="232">
        <v>1.76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138</v>
      </c>
      <c r="AU275" s="238" t="s">
        <v>87</v>
      </c>
      <c r="AV275" s="13" t="s">
        <v>87</v>
      </c>
      <c r="AW275" s="13" t="s">
        <v>39</v>
      </c>
      <c r="AX275" s="13" t="s">
        <v>77</v>
      </c>
      <c r="AY275" s="238" t="s">
        <v>123</v>
      </c>
    </row>
    <row r="276" s="13" customFormat="1">
      <c r="A276" s="13"/>
      <c r="B276" s="228"/>
      <c r="C276" s="229"/>
      <c r="D276" s="220" t="s">
        <v>138</v>
      </c>
      <c r="E276" s="230" t="s">
        <v>33</v>
      </c>
      <c r="F276" s="231" t="s">
        <v>378</v>
      </c>
      <c r="G276" s="229"/>
      <c r="H276" s="232">
        <v>4.9589999999999996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138</v>
      </c>
      <c r="AU276" s="238" t="s">
        <v>87</v>
      </c>
      <c r="AV276" s="13" t="s">
        <v>87</v>
      </c>
      <c r="AW276" s="13" t="s">
        <v>39</v>
      </c>
      <c r="AX276" s="13" t="s">
        <v>77</v>
      </c>
      <c r="AY276" s="238" t="s">
        <v>123</v>
      </c>
    </row>
    <row r="277" s="13" customFormat="1">
      <c r="A277" s="13"/>
      <c r="B277" s="228"/>
      <c r="C277" s="229"/>
      <c r="D277" s="220" t="s">
        <v>138</v>
      </c>
      <c r="E277" s="230" t="s">
        <v>33</v>
      </c>
      <c r="F277" s="231" t="s">
        <v>379</v>
      </c>
      <c r="G277" s="229"/>
      <c r="H277" s="232">
        <v>0.93100000000000005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138</v>
      </c>
      <c r="AU277" s="238" t="s">
        <v>87</v>
      </c>
      <c r="AV277" s="13" t="s">
        <v>87</v>
      </c>
      <c r="AW277" s="13" t="s">
        <v>39</v>
      </c>
      <c r="AX277" s="13" t="s">
        <v>77</v>
      </c>
      <c r="AY277" s="238" t="s">
        <v>123</v>
      </c>
    </row>
    <row r="278" s="15" customFormat="1">
      <c r="A278" s="15"/>
      <c r="B278" s="249"/>
      <c r="C278" s="250"/>
      <c r="D278" s="220" t="s">
        <v>138</v>
      </c>
      <c r="E278" s="251" t="s">
        <v>33</v>
      </c>
      <c r="F278" s="252" t="s">
        <v>182</v>
      </c>
      <c r="G278" s="250"/>
      <c r="H278" s="253">
        <v>94.227999999999994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9" t="s">
        <v>138</v>
      </c>
      <c r="AU278" s="259" t="s">
        <v>87</v>
      </c>
      <c r="AV278" s="15" t="s">
        <v>130</v>
      </c>
      <c r="AW278" s="15" t="s">
        <v>39</v>
      </c>
      <c r="AX278" s="15" t="s">
        <v>85</v>
      </c>
      <c r="AY278" s="259" t="s">
        <v>123</v>
      </c>
    </row>
    <row r="279" s="2" customFormat="1" ht="16.5" customHeight="1">
      <c r="A279" s="41"/>
      <c r="B279" s="42"/>
      <c r="C279" s="207" t="s">
        <v>380</v>
      </c>
      <c r="D279" s="207" t="s">
        <v>125</v>
      </c>
      <c r="E279" s="208" t="s">
        <v>381</v>
      </c>
      <c r="F279" s="209" t="s">
        <v>382</v>
      </c>
      <c r="G279" s="210" t="s">
        <v>142</v>
      </c>
      <c r="H279" s="211">
        <v>47</v>
      </c>
      <c r="I279" s="212"/>
      <c r="J279" s="213">
        <f>ROUND(I279*H279,2)</f>
        <v>0</v>
      </c>
      <c r="K279" s="209" t="s">
        <v>129</v>
      </c>
      <c r="L279" s="47"/>
      <c r="M279" s="214" t="s">
        <v>33</v>
      </c>
      <c r="N279" s="215" t="s">
        <v>48</v>
      </c>
      <c r="O279" s="87"/>
      <c r="P279" s="216">
        <f>O279*H279</f>
        <v>0</v>
      </c>
      <c r="Q279" s="216">
        <v>0.087419999999999998</v>
      </c>
      <c r="R279" s="216">
        <f>Q279*H279</f>
        <v>4.1087400000000001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130</v>
      </c>
      <c r="AT279" s="218" t="s">
        <v>125</v>
      </c>
      <c r="AU279" s="218" t="s">
        <v>87</v>
      </c>
      <c r="AY279" s="19" t="s">
        <v>123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85</v>
      </c>
      <c r="BK279" s="219">
        <f>ROUND(I279*H279,2)</f>
        <v>0</v>
      </c>
      <c r="BL279" s="19" t="s">
        <v>130</v>
      </c>
      <c r="BM279" s="218" t="s">
        <v>383</v>
      </c>
    </row>
    <row r="280" s="2" customFormat="1">
      <c r="A280" s="41"/>
      <c r="B280" s="42"/>
      <c r="C280" s="43"/>
      <c r="D280" s="220" t="s">
        <v>132</v>
      </c>
      <c r="E280" s="43"/>
      <c r="F280" s="221" t="s">
        <v>384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132</v>
      </c>
      <c r="AU280" s="19" t="s">
        <v>87</v>
      </c>
    </row>
    <row r="281" s="2" customFormat="1">
      <c r="A281" s="41"/>
      <c r="B281" s="42"/>
      <c r="C281" s="43"/>
      <c r="D281" s="225" t="s">
        <v>134</v>
      </c>
      <c r="E281" s="43"/>
      <c r="F281" s="226" t="s">
        <v>385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134</v>
      </c>
      <c r="AU281" s="19" t="s">
        <v>87</v>
      </c>
    </row>
    <row r="282" s="2" customFormat="1">
      <c r="A282" s="41"/>
      <c r="B282" s="42"/>
      <c r="C282" s="43"/>
      <c r="D282" s="220" t="s">
        <v>136</v>
      </c>
      <c r="E282" s="43"/>
      <c r="F282" s="227" t="s">
        <v>386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136</v>
      </c>
      <c r="AU282" s="19" t="s">
        <v>87</v>
      </c>
    </row>
    <row r="283" s="13" customFormat="1">
      <c r="A283" s="13"/>
      <c r="B283" s="228"/>
      <c r="C283" s="229"/>
      <c r="D283" s="220" t="s">
        <v>138</v>
      </c>
      <c r="E283" s="230" t="s">
        <v>33</v>
      </c>
      <c r="F283" s="231" t="s">
        <v>387</v>
      </c>
      <c r="G283" s="229"/>
      <c r="H283" s="232">
        <v>14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138</v>
      </c>
      <c r="AU283" s="238" t="s">
        <v>87</v>
      </c>
      <c r="AV283" s="13" t="s">
        <v>87</v>
      </c>
      <c r="AW283" s="13" t="s">
        <v>39</v>
      </c>
      <c r="AX283" s="13" t="s">
        <v>77</v>
      </c>
      <c r="AY283" s="238" t="s">
        <v>123</v>
      </c>
    </row>
    <row r="284" s="13" customFormat="1">
      <c r="A284" s="13"/>
      <c r="B284" s="228"/>
      <c r="C284" s="229"/>
      <c r="D284" s="220" t="s">
        <v>138</v>
      </c>
      <c r="E284" s="230" t="s">
        <v>33</v>
      </c>
      <c r="F284" s="231" t="s">
        <v>388</v>
      </c>
      <c r="G284" s="229"/>
      <c r="H284" s="232">
        <v>14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138</v>
      </c>
      <c r="AU284" s="238" t="s">
        <v>87</v>
      </c>
      <c r="AV284" s="13" t="s">
        <v>87</v>
      </c>
      <c r="AW284" s="13" t="s">
        <v>39</v>
      </c>
      <c r="AX284" s="13" t="s">
        <v>77</v>
      </c>
      <c r="AY284" s="238" t="s">
        <v>123</v>
      </c>
    </row>
    <row r="285" s="13" customFormat="1">
      <c r="A285" s="13"/>
      <c r="B285" s="228"/>
      <c r="C285" s="229"/>
      <c r="D285" s="220" t="s">
        <v>138</v>
      </c>
      <c r="E285" s="230" t="s">
        <v>33</v>
      </c>
      <c r="F285" s="231" t="s">
        <v>389</v>
      </c>
      <c r="G285" s="229"/>
      <c r="H285" s="232">
        <v>19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138</v>
      </c>
      <c r="AU285" s="238" t="s">
        <v>87</v>
      </c>
      <c r="AV285" s="13" t="s">
        <v>87</v>
      </c>
      <c r="AW285" s="13" t="s">
        <v>39</v>
      </c>
      <c r="AX285" s="13" t="s">
        <v>77</v>
      </c>
      <c r="AY285" s="238" t="s">
        <v>123</v>
      </c>
    </row>
    <row r="286" s="15" customFormat="1">
      <c r="A286" s="15"/>
      <c r="B286" s="249"/>
      <c r="C286" s="250"/>
      <c r="D286" s="220" t="s">
        <v>138</v>
      </c>
      <c r="E286" s="251" t="s">
        <v>33</v>
      </c>
      <c r="F286" s="252" t="s">
        <v>182</v>
      </c>
      <c r="G286" s="250"/>
      <c r="H286" s="253">
        <v>47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9" t="s">
        <v>138</v>
      </c>
      <c r="AU286" s="259" t="s">
        <v>87</v>
      </c>
      <c r="AV286" s="15" t="s">
        <v>130</v>
      </c>
      <c r="AW286" s="15" t="s">
        <v>39</v>
      </c>
      <c r="AX286" s="15" t="s">
        <v>85</v>
      </c>
      <c r="AY286" s="259" t="s">
        <v>123</v>
      </c>
    </row>
    <row r="287" s="2" customFormat="1" ht="16.5" customHeight="1">
      <c r="A287" s="41"/>
      <c r="B287" s="42"/>
      <c r="C287" s="260" t="s">
        <v>390</v>
      </c>
      <c r="D287" s="260" t="s">
        <v>214</v>
      </c>
      <c r="E287" s="261" t="s">
        <v>391</v>
      </c>
      <c r="F287" s="262" t="s">
        <v>392</v>
      </c>
      <c r="G287" s="263" t="s">
        <v>142</v>
      </c>
      <c r="H287" s="264">
        <v>14</v>
      </c>
      <c r="I287" s="265"/>
      <c r="J287" s="266">
        <f>ROUND(I287*H287,2)</f>
        <v>0</v>
      </c>
      <c r="K287" s="262" t="s">
        <v>129</v>
      </c>
      <c r="L287" s="267"/>
      <c r="M287" s="268" t="s">
        <v>33</v>
      </c>
      <c r="N287" s="269" t="s">
        <v>48</v>
      </c>
      <c r="O287" s="87"/>
      <c r="P287" s="216">
        <f>O287*H287</f>
        <v>0</v>
      </c>
      <c r="Q287" s="216">
        <v>0.021000000000000001</v>
      </c>
      <c r="R287" s="216">
        <f>Q287*H287</f>
        <v>0.29400000000000004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200</v>
      </c>
      <c r="AT287" s="218" t="s">
        <v>214</v>
      </c>
      <c r="AU287" s="218" t="s">
        <v>87</v>
      </c>
      <c r="AY287" s="19" t="s">
        <v>123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85</v>
      </c>
      <c r="BK287" s="219">
        <f>ROUND(I287*H287,2)</f>
        <v>0</v>
      </c>
      <c r="BL287" s="19" t="s">
        <v>130</v>
      </c>
      <c r="BM287" s="218" t="s">
        <v>393</v>
      </c>
    </row>
    <row r="288" s="2" customFormat="1">
      <c r="A288" s="41"/>
      <c r="B288" s="42"/>
      <c r="C288" s="43"/>
      <c r="D288" s="220" t="s">
        <v>132</v>
      </c>
      <c r="E288" s="43"/>
      <c r="F288" s="221" t="s">
        <v>392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132</v>
      </c>
      <c r="AU288" s="19" t="s">
        <v>87</v>
      </c>
    </row>
    <row r="289" s="2" customFormat="1" ht="16.5" customHeight="1">
      <c r="A289" s="41"/>
      <c r="B289" s="42"/>
      <c r="C289" s="260" t="s">
        <v>394</v>
      </c>
      <c r="D289" s="260" t="s">
        <v>214</v>
      </c>
      <c r="E289" s="261" t="s">
        <v>395</v>
      </c>
      <c r="F289" s="262" t="s">
        <v>396</v>
      </c>
      <c r="G289" s="263" t="s">
        <v>142</v>
      </c>
      <c r="H289" s="264">
        <v>14</v>
      </c>
      <c r="I289" s="265"/>
      <c r="J289" s="266">
        <f>ROUND(I289*H289,2)</f>
        <v>0</v>
      </c>
      <c r="K289" s="262" t="s">
        <v>129</v>
      </c>
      <c r="L289" s="267"/>
      <c r="M289" s="268" t="s">
        <v>33</v>
      </c>
      <c r="N289" s="269" t="s">
        <v>48</v>
      </c>
      <c r="O289" s="87"/>
      <c r="P289" s="216">
        <f>O289*H289</f>
        <v>0</v>
      </c>
      <c r="Q289" s="216">
        <v>0.17499999999999999</v>
      </c>
      <c r="R289" s="216">
        <f>Q289*H289</f>
        <v>2.4499999999999997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200</v>
      </c>
      <c r="AT289" s="218" t="s">
        <v>214</v>
      </c>
      <c r="AU289" s="218" t="s">
        <v>87</v>
      </c>
      <c r="AY289" s="19" t="s">
        <v>123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85</v>
      </c>
      <c r="BK289" s="219">
        <f>ROUND(I289*H289,2)</f>
        <v>0</v>
      </c>
      <c r="BL289" s="19" t="s">
        <v>130</v>
      </c>
      <c r="BM289" s="218" t="s">
        <v>397</v>
      </c>
    </row>
    <row r="290" s="2" customFormat="1">
      <c r="A290" s="41"/>
      <c r="B290" s="42"/>
      <c r="C290" s="43"/>
      <c r="D290" s="220" t="s">
        <v>132</v>
      </c>
      <c r="E290" s="43"/>
      <c r="F290" s="221" t="s">
        <v>396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132</v>
      </c>
      <c r="AU290" s="19" t="s">
        <v>87</v>
      </c>
    </row>
    <row r="291" s="2" customFormat="1" ht="16.5" customHeight="1">
      <c r="A291" s="41"/>
      <c r="B291" s="42"/>
      <c r="C291" s="260" t="s">
        <v>398</v>
      </c>
      <c r="D291" s="260" t="s">
        <v>214</v>
      </c>
      <c r="E291" s="261" t="s">
        <v>399</v>
      </c>
      <c r="F291" s="262" t="s">
        <v>400</v>
      </c>
      <c r="G291" s="263" t="s">
        <v>142</v>
      </c>
      <c r="H291" s="264">
        <v>19</v>
      </c>
      <c r="I291" s="265"/>
      <c r="J291" s="266">
        <f>ROUND(I291*H291,2)</f>
        <v>0</v>
      </c>
      <c r="K291" s="262" t="s">
        <v>33</v>
      </c>
      <c r="L291" s="267"/>
      <c r="M291" s="268" t="s">
        <v>33</v>
      </c>
      <c r="N291" s="269" t="s">
        <v>48</v>
      </c>
      <c r="O291" s="87"/>
      <c r="P291" s="216">
        <f>O291*H291</f>
        <v>0</v>
      </c>
      <c r="Q291" s="216">
        <v>0.023</v>
      </c>
      <c r="R291" s="216">
        <f>Q291*H291</f>
        <v>0.437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200</v>
      </c>
      <c r="AT291" s="218" t="s">
        <v>214</v>
      </c>
      <c r="AU291" s="218" t="s">
        <v>87</v>
      </c>
      <c r="AY291" s="19" t="s">
        <v>123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85</v>
      </c>
      <c r="BK291" s="219">
        <f>ROUND(I291*H291,2)</f>
        <v>0</v>
      </c>
      <c r="BL291" s="19" t="s">
        <v>130</v>
      </c>
      <c r="BM291" s="218" t="s">
        <v>401</v>
      </c>
    </row>
    <row r="292" s="2" customFormat="1">
      <c r="A292" s="41"/>
      <c r="B292" s="42"/>
      <c r="C292" s="43"/>
      <c r="D292" s="220" t="s">
        <v>132</v>
      </c>
      <c r="E292" s="43"/>
      <c r="F292" s="221" t="s">
        <v>400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132</v>
      </c>
      <c r="AU292" s="19" t="s">
        <v>87</v>
      </c>
    </row>
    <row r="293" s="2" customFormat="1" ht="21.75" customHeight="1">
      <c r="A293" s="41"/>
      <c r="B293" s="42"/>
      <c r="C293" s="207" t="s">
        <v>402</v>
      </c>
      <c r="D293" s="207" t="s">
        <v>125</v>
      </c>
      <c r="E293" s="208" t="s">
        <v>403</v>
      </c>
      <c r="F293" s="209" t="s">
        <v>404</v>
      </c>
      <c r="G293" s="210" t="s">
        <v>166</v>
      </c>
      <c r="H293" s="211">
        <v>8.1120000000000001</v>
      </c>
      <c r="I293" s="212"/>
      <c r="J293" s="213">
        <f>ROUND(I293*H293,2)</f>
        <v>0</v>
      </c>
      <c r="K293" s="209" t="s">
        <v>129</v>
      </c>
      <c r="L293" s="47"/>
      <c r="M293" s="214" t="s">
        <v>33</v>
      </c>
      <c r="N293" s="215" t="s">
        <v>48</v>
      </c>
      <c r="O293" s="87"/>
      <c r="P293" s="216">
        <f>O293*H293</f>
        <v>0</v>
      </c>
      <c r="Q293" s="216">
        <v>2.3010199999999998</v>
      </c>
      <c r="R293" s="216">
        <f>Q293*H293</f>
        <v>18.665874239999997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130</v>
      </c>
      <c r="AT293" s="218" t="s">
        <v>125</v>
      </c>
      <c r="AU293" s="218" t="s">
        <v>87</v>
      </c>
      <c r="AY293" s="19" t="s">
        <v>123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85</v>
      </c>
      <c r="BK293" s="219">
        <f>ROUND(I293*H293,2)</f>
        <v>0</v>
      </c>
      <c r="BL293" s="19" t="s">
        <v>130</v>
      </c>
      <c r="BM293" s="218" t="s">
        <v>405</v>
      </c>
    </row>
    <row r="294" s="2" customFormat="1">
      <c r="A294" s="41"/>
      <c r="B294" s="42"/>
      <c r="C294" s="43"/>
      <c r="D294" s="220" t="s">
        <v>132</v>
      </c>
      <c r="E294" s="43"/>
      <c r="F294" s="221" t="s">
        <v>406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132</v>
      </c>
      <c r="AU294" s="19" t="s">
        <v>87</v>
      </c>
    </row>
    <row r="295" s="2" customFormat="1">
      <c r="A295" s="41"/>
      <c r="B295" s="42"/>
      <c r="C295" s="43"/>
      <c r="D295" s="225" t="s">
        <v>134</v>
      </c>
      <c r="E295" s="43"/>
      <c r="F295" s="226" t="s">
        <v>407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134</v>
      </c>
      <c r="AU295" s="19" t="s">
        <v>87</v>
      </c>
    </row>
    <row r="296" s="2" customFormat="1">
      <c r="A296" s="41"/>
      <c r="B296" s="42"/>
      <c r="C296" s="43"/>
      <c r="D296" s="220" t="s">
        <v>136</v>
      </c>
      <c r="E296" s="43"/>
      <c r="F296" s="227" t="s">
        <v>408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136</v>
      </c>
      <c r="AU296" s="19" t="s">
        <v>87</v>
      </c>
    </row>
    <row r="297" s="13" customFormat="1">
      <c r="A297" s="13"/>
      <c r="B297" s="228"/>
      <c r="C297" s="229"/>
      <c r="D297" s="220" t="s">
        <v>138</v>
      </c>
      <c r="E297" s="230" t="s">
        <v>33</v>
      </c>
      <c r="F297" s="231" t="s">
        <v>409</v>
      </c>
      <c r="G297" s="229"/>
      <c r="H297" s="232">
        <v>0.89600000000000002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138</v>
      </c>
      <c r="AU297" s="238" t="s">
        <v>87</v>
      </c>
      <c r="AV297" s="13" t="s">
        <v>87</v>
      </c>
      <c r="AW297" s="13" t="s">
        <v>39</v>
      </c>
      <c r="AX297" s="13" t="s">
        <v>77</v>
      </c>
      <c r="AY297" s="238" t="s">
        <v>123</v>
      </c>
    </row>
    <row r="298" s="13" customFormat="1">
      <c r="A298" s="13"/>
      <c r="B298" s="228"/>
      <c r="C298" s="229"/>
      <c r="D298" s="220" t="s">
        <v>138</v>
      </c>
      <c r="E298" s="230" t="s">
        <v>33</v>
      </c>
      <c r="F298" s="231" t="s">
        <v>410</v>
      </c>
      <c r="G298" s="229"/>
      <c r="H298" s="232">
        <v>3.1760000000000002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138</v>
      </c>
      <c r="AU298" s="238" t="s">
        <v>87</v>
      </c>
      <c r="AV298" s="13" t="s">
        <v>87</v>
      </c>
      <c r="AW298" s="13" t="s">
        <v>39</v>
      </c>
      <c r="AX298" s="13" t="s">
        <v>77</v>
      </c>
      <c r="AY298" s="238" t="s">
        <v>123</v>
      </c>
    </row>
    <row r="299" s="13" customFormat="1">
      <c r="A299" s="13"/>
      <c r="B299" s="228"/>
      <c r="C299" s="229"/>
      <c r="D299" s="220" t="s">
        <v>138</v>
      </c>
      <c r="E299" s="230" t="s">
        <v>33</v>
      </c>
      <c r="F299" s="231" t="s">
        <v>411</v>
      </c>
      <c r="G299" s="229"/>
      <c r="H299" s="232">
        <v>0.68400000000000005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138</v>
      </c>
      <c r="AU299" s="238" t="s">
        <v>87</v>
      </c>
      <c r="AV299" s="13" t="s">
        <v>87</v>
      </c>
      <c r="AW299" s="13" t="s">
        <v>39</v>
      </c>
      <c r="AX299" s="13" t="s">
        <v>77</v>
      </c>
      <c r="AY299" s="238" t="s">
        <v>123</v>
      </c>
    </row>
    <row r="300" s="13" customFormat="1">
      <c r="A300" s="13"/>
      <c r="B300" s="228"/>
      <c r="C300" s="229"/>
      <c r="D300" s="220" t="s">
        <v>138</v>
      </c>
      <c r="E300" s="230" t="s">
        <v>33</v>
      </c>
      <c r="F300" s="231" t="s">
        <v>412</v>
      </c>
      <c r="G300" s="229"/>
      <c r="H300" s="232">
        <v>3.3559999999999999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138</v>
      </c>
      <c r="AU300" s="238" t="s">
        <v>87</v>
      </c>
      <c r="AV300" s="13" t="s">
        <v>87</v>
      </c>
      <c r="AW300" s="13" t="s">
        <v>39</v>
      </c>
      <c r="AX300" s="13" t="s">
        <v>77</v>
      </c>
      <c r="AY300" s="238" t="s">
        <v>123</v>
      </c>
    </row>
    <row r="301" s="15" customFormat="1">
      <c r="A301" s="15"/>
      <c r="B301" s="249"/>
      <c r="C301" s="250"/>
      <c r="D301" s="220" t="s">
        <v>138</v>
      </c>
      <c r="E301" s="251" t="s">
        <v>33</v>
      </c>
      <c r="F301" s="252" t="s">
        <v>182</v>
      </c>
      <c r="G301" s="250"/>
      <c r="H301" s="253">
        <v>8.1120000000000001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9" t="s">
        <v>138</v>
      </c>
      <c r="AU301" s="259" t="s">
        <v>87</v>
      </c>
      <c r="AV301" s="15" t="s">
        <v>130</v>
      </c>
      <c r="AW301" s="15" t="s">
        <v>39</v>
      </c>
      <c r="AX301" s="15" t="s">
        <v>85</v>
      </c>
      <c r="AY301" s="259" t="s">
        <v>123</v>
      </c>
    </row>
    <row r="302" s="2" customFormat="1" ht="21.75" customHeight="1">
      <c r="A302" s="41"/>
      <c r="B302" s="42"/>
      <c r="C302" s="207" t="s">
        <v>413</v>
      </c>
      <c r="D302" s="207" t="s">
        <v>125</v>
      </c>
      <c r="E302" s="208" t="s">
        <v>414</v>
      </c>
      <c r="F302" s="209" t="s">
        <v>415</v>
      </c>
      <c r="G302" s="210" t="s">
        <v>166</v>
      </c>
      <c r="H302" s="211">
        <v>1.2430000000000001</v>
      </c>
      <c r="I302" s="212"/>
      <c r="J302" s="213">
        <f>ROUND(I302*H302,2)</f>
        <v>0</v>
      </c>
      <c r="K302" s="209" t="s">
        <v>129</v>
      </c>
      <c r="L302" s="47"/>
      <c r="M302" s="214" t="s">
        <v>33</v>
      </c>
      <c r="N302" s="215" t="s">
        <v>48</v>
      </c>
      <c r="O302" s="87"/>
      <c r="P302" s="216">
        <f>O302*H302</f>
        <v>0</v>
      </c>
      <c r="Q302" s="216">
        <v>2.5018699999999998</v>
      </c>
      <c r="R302" s="216">
        <f>Q302*H302</f>
        <v>3.1098244099999999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130</v>
      </c>
      <c r="AT302" s="218" t="s">
        <v>125</v>
      </c>
      <c r="AU302" s="218" t="s">
        <v>87</v>
      </c>
      <c r="AY302" s="19" t="s">
        <v>123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85</v>
      </c>
      <c r="BK302" s="219">
        <f>ROUND(I302*H302,2)</f>
        <v>0</v>
      </c>
      <c r="BL302" s="19" t="s">
        <v>130</v>
      </c>
      <c r="BM302" s="218" t="s">
        <v>416</v>
      </c>
    </row>
    <row r="303" s="2" customFormat="1">
      <c r="A303" s="41"/>
      <c r="B303" s="42"/>
      <c r="C303" s="43"/>
      <c r="D303" s="220" t="s">
        <v>132</v>
      </c>
      <c r="E303" s="43"/>
      <c r="F303" s="221" t="s">
        <v>417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132</v>
      </c>
      <c r="AU303" s="19" t="s">
        <v>87</v>
      </c>
    </row>
    <row r="304" s="2" customFormat="1">
      <c r="A304" s="41"/>
      <c r="B304" s="42"/>
      <c r="C304" s="43"/>
      <c r="D304" s="225" t="s">
        <v>134</v>
      </c>
      <c r="E304" s="43"/>
      <c r="F304" s="226" t="s">
        <v>418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134</v>
      </c>
      <c r="AU304" s="19" t="s">
        <v>87</v>
      </c>
    </row>
    <row r="305" s="2" customFormat="1">
      <c r="A305" s="41"/>
      <c r="B305" s="42"/>
      <c r="C305" s="43"/>
      <c r="D305" s="220" t="s">
        <v>136</v>
      </c>
      <c r="E305" s="43"/>
      <c r="F305" s="227" t="s">
        <v>408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136</v>
      </c>
      <c r="AU305" s="19" t="s">
        <v>87</v>
      </c>
    </row>
    <row r="306" s="13" customFormat="1">
      <c r="A306" s="13"/>
      <c r="B306" s="228"/>
      <c r="C306" s="229"/>
      <c r="D306" s="220" t="s">
        <v>138</v>
      </c>
      <c r="E306" s="230" t="s">
        <v>33</v>
      </c>
      <c r="F306" s="231" t="s">
        <v>419</v>
      </c>
      <c r="G306" s="229"/>
      <c r="H306" s="232">
        <v>0.80300000000000005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8" t="s">
        <v>138</v>
      </c>
      <c r="AU306" s="238" t="s">
        <v>87</v>
      </c>
      <c r="AV306" s="13" t="s">
        <v>87</v>
      </c>
      <c r="AW306" s="13" t="s">
        <v>39</v>
      </c>
      <c r="AX306" s="13" t="s">
        <v>77</v>
      </c>
      <c r="AY306" s="238" t="s">
        <v>123</v>
      </c>
    </row>
    <row r="307" s="13" customFormat="1">
      <c r="A307" s="13"/>
      <c r="B307" s="228"/>
      <c r="C307" s="229"/>
      <c r="D307" s="220" t="s">
        <v>138</v>
      </c>
      <c r="E307" s="230" t="s">
        <v>33</v>
      </c>
      <c r="F307" s="231" t="s">
        <v>420</v>
      </c>
      <c r="G307" s="229"/>
      <c r="H307" s="232">
        <v>0.44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138</v>
      </c>
      <c r="AU307" s="238" t="s">
        <v>87</v>
      </c>
      <c r="AV307" s="13" t="s">
        <v>87</v>
      </c>
      <c r="AW307" s="13" t="s">
        <v>39</v>
      </c>
      <c r="AX307" s="13" t="s">
        <v>77</v>
      </c>
      <c r="AY307" s="238" t="s">
        <v>123</v>
      </c>
    </row>
    <row r="308" s="15" customFormat="1">
      <c r="A308" s="15"/>
      <c r="B308" s="249"/>
      <c r="C308" s="250"/>
      <c r="D308" s="220" t="s">
        <v>138</v>
      </c>
      <c r="E308" s="251" t="s">
        <v>33</v>
      </c>
      <c r="F308" s="252" t="s">
        <v>182</v>
      </c>
      <c r="G308" s="250"/>
      <c r="H308" s="253">
        <v>1.2430000000000001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9" t="s">
        <v>138</v>
      </c>
      <c r="AU308" s="259" t="s">
        <v>87</v>
      </c>
      <c r="AV308" s="15" t="s">
        <v>130</v>
      </c>
      <c r="AW308" s="15" t="s">
        <v>39</v>
      </c>
      <c r="AX308" s="15" t="s">
        <v>85</v>
      </c>
      <c r="AY308" s="259" t="s">
        <v>123</v>
      </c>
    </row>
    <row r="309" s="2" customFormat="1" ht="21.75" customHeight="1">
      <c r="A309" s="41"/>
      <c r="B309" s="42"/>
      <c r="C309" s="207" t="s">
        <v>421</v>
      </c>
      <c r="D309" s="207" t="s">
        <v>125</v>
      </c>
      <c r="E309" s="208" t="s">
        <v>422</v>
      </c>
      <c r="F309" s="209" t="s">
        <v>423</v>
      </c>
      <c r="G309" s="210" t="s">
        <v>128</v>
      </c>
      <c r="H309" s="211">
        <v>9.0399999999999991</v>
      </c>
      <c r="I309" s="212"/>
      <c r="J309" s="213">
        <f>ROUND(I309*H309,2)</f>
        <v>0</v>
      </c>
      <c r="K309" s="209" t="s">
        <v>129</v>
      </c>
      <c r="L309" s="47"/>
      <c r="M309" s="214" t="s">
        <v>33</v>
      </c>
      <c r="N309" s="215" t="s">
        <v>48</v>
      </c>
      <c r="O309" s="87"/>
      <c r="P309" s="216">
        <f>O309*H309</f>
        <v>0</v>
      </c>
      <c r="Q309" s="216">
        <v>0.0078799999999999999</v>
      </c>
      <c r="R309" s="216">
        <f>Q309*H309</f>
        <v>0.071235199999999999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130</v>
      </c>
      <c r="AT309" s="218" t="s">
        <v>125</v>
      </c>
      <c r="AU309" s="218" t="s">
        <v>87</v>
      </c>
      <c r="AY309" s="19" t="s">
        <v>123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85</v>
      </c>
      <c r="BK309" s="219">
        <f>ROUND(I309*H309,2)</f>
        <v>0</v>
      </c>
      <c r="BL309" s="19" t="s">
        <v>130</v>
      </c>
      <c r="BM309" s="218" t="s">
        <v>424</v>
      </c>
    </row>
    <row r="310" s="2" customFormat="1">
      <c r="A310" s="41"/>
      <c r="B310" s="42"/>
      <c r="C310" s="43"/>
      <c r="D310" s="220" t="s">
        <v>132</v>
      </c>
      <c r="E310" s="43"/>
      <c r="F310" s="221" t="s">
        <v>425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132</v>
      </c>
      <c r="AU310" s="19" t="s">
        <v>87</v>
      </c>
    </row>
    <row r="311" s="2" customFormat="1">
      <c r="A311" s="41"/>
      <c r="B311" s="42"/>
      <c r="C311" s="43"/>
      <c r="D311" s="225" t="s">
        <v>134</v>
      </c>
      <c r="E311" s="43"/>
      <c r="F311" s="226" t="s">
        <v>426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134</v>
      </c>
      <c r="AU311" s="19" t="s">
        <v>87</v>
      </c>
    </row>
    <row r="312" s="13" customFormat="1">
      <c r="A312" s="13"/>
      <c r="B312" s="228"/>
      <c r="C312" s="229"/>
      <c r="D312" s="220" t="s">
        <v>138</v>
      </c>
      <c r="E312" s="230" t="s">
        <v>33</v>
      </c>
      <c r="F312" s="231" t="s">
        <v>427</v>
      </c>
      <c r="G312" s="229"/>
      <c r="H312" s="232">
        <v>4.4800000000000004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138</v>
      </c>
      <c r="AU312" s="238" t="s">
        <v>87</v>
      </c>
      <c r="AV312" s="13" t="s">
        <v>87</v>
      </c>
      <c r="AW312" s="13" t="s">
        <v>39</v>
      </c>
      <c r="AX312" s="13" t="s">
        <v>77</v>
      </c>
      <c r="AY312" s="238" t="s">
        <v>123</v>
      </c>
    </row>
    <row r="313" s="13" customFormat="1">
      <c r="A313" s="13"/>
      <c r="B313" s="228"/>
      <c r="C313" s="229"/>
      <c r="D313" s="220" t="s">
        <v>138</v>
      </c>
      <c r="E313" s="230" t="s">
        <v>33</v>
      </c>
      <c r="F313" s="231" t="s">
        <v>428</v>
      </c>
      <c r="G313" s="229"/>
      <c r="H313" s="232">
        <v>4.5599999999999996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138</v>
      </c>
      <c r="AU313" s="238" t="s">
        <v>87</v>
      </c>
      <c r="AV313" s="13" t="s">
        <v>87</v>
      </c>
      <c r="AW313" s="13" t="s">
        <v>39</v>
      </c>
      <c r="AX313" s="13" t="s">
        <v>77</v>
      </c>
      <c r="AY313" s="238" t="s">
        <v>123</v>
      </c>
    </row>
    <row r="314" s="15" customFormat="1">
      <c r="A314" s="15"/>
      <c r="B314" s="249"/>
      <c r="C314" s="250"/>
      <c r="D314" s="220" t="s">
        <v>138</v>
      </c>
      <c r="E314" s="251" t="s">
        <v>33</v>
      </c>
      <c r="F314" s="252" t="s">
        <v>182</v>
      </c>
      <c r="G314" s="250"/>
      <c r="H314" s="253">
        <v>9.0399999999999991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9" t="s">
        <v>138</v>
      </c>
      <c r="AU314" s="259" t="s">
        <v>87</v>
      </c>
      <c r="AV314" s="15" t="s">
        <v>130</v>
      </c>
      <c r="AW314" s="15" t="s">
        <v>39</v>
      </c>
      <c r="AX314" s="15" t="s">
        <v>85</v>
      </c>
      <c r="AY314" s="259" t="s">
        <v>123</v>
      </c>
    </row>
    <row r="315" s="12" customFormat="1" ht="22.8" customHeight="1">
      <c r="A315" s="12"/>
      <c r="B315" s="191"/>
      <c r="C315" s="192"/>
      <c r="D315" s="193" t="s">
        <v>76</v>
      </c>
      <c r="E315" s="205" t="s">
        <v>200</v>
      </c>
      <c r="F315" s="205" t="s">
        <v>429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SUM(P316:P386)</f>
        <v>0</v>
      </c>
      <c r="Q315" s="199"/>
      <c r="R315" s="200">
        <f>SUM(R316:R386)</f>
        <v>23.342026530000002</v>
      </c>
      <c r="S315" s="199"/>
      <c r="T315" s="201">
        <f>SUM(T316:T386)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85</v>
      </c>
      <c r="AT315" s="203" t="s">
        <v>76</v>
      </c>
      <c r="AU315" s="203" t="s">
        <v>85</v>
      </c>
      <c r="AY315" s="202" t="s">
        <v>123</v>
      </c>
      <c r="BK315" s="204">
        <f>SUM(BK316:BK386)</f>
        <v>0</v>
      </c>
    </row>
    <row r="316" s="2" customFormat="1" ht="16.5" customHeight="1">
      <c r="A316" s="41"/>
      <c r="B316" s="42"/>
      <c r="C316" s="207" t="s">
        <v>430</v>
      </c>
      <c r="D316" s="207" t="s">
        <v>125</v>
      </c>
      <c r="E316" s="208" t="s">
        <v>431</v>
      </c>
      <c r="F316" s="209" t="s">
        <v>432</v>
      </c>
      <c r="G316" s="210" t="s">
        <v>157</v>
      </c>
      <c r="H316" s="211">
        <v>55.927</v>
      </c>
      <c r="I316" s="212"/>
      <c r="J316" s="213">
        <f>ROUND(I316*H316,2)</f>
        <v>0</v>
      </c>
      <c r="K316" s="209" t="s">
        <v>33</v>
      </c>
      <c r="L316" s="47"/>
      <c r="M316" s="214" t="s">
        <v>33</v>
      </c>
      <c r="N316" s="215" t="s">
        <v>48</v>
      </c>
      <c r="O316" s="87"/>
      <c r="P316" s="216">
        <f>O316*H316</f>
        <v>0</v>
      </c>
      <c r="Q316" s="216">
        <v>0.0042199999999999998</v>
      </c>
      <c r="R316" s="216">
        <f>Q316*H316</f>
        <v>0.23601193999999998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130</v>
      </c>
      <c r="AT316" s="218" t="s">
        <v>125</v>
      </c>
      <c r="AU316" s="218" t="s">
        <v>87</v>
      </c>
      <c r="AY316" s="19" t="s">
        <v>123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85</v>
      </c>
      <c r="BK316" s="219">
        <f>ROUND(I316*H316,2)</f>
        <v>0</v>
      </c>
      <c r="BL316" s="19" t="s">
        <v>130</v>
      </c>
      <c r="BM316" s="218" t="s">
        <v>433</v>
      </c>
    </row>
    <row r="317" s="2" customFormat="1">
      <c r="A317" s="41"/>
      <c r="B317" s="42"/>
      <c r="C317" s="43"/>
      <c r="D317" s="220" t="s">
        <v>132</v>
      </c>
      <c r="E317" s="43"/>
      <c r="F317" s="221" t="s">
        <v>434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132</v>
      </c>
      <c r="AU317" s="19" t="s">
        <v>87</v>
      </c>
    </row>
    <row r="318" s="13" customFormat="1">
      <c r="A318" s="13"/>
      <c r="B318" s="228"/>
      <c r="C318" s="229"/>
      <c r="D318" s="220" t="s">
        <v>138</v>
      </c>
      <c r="E318" s="230" t="s">
        <v>33</v>
      </c>
      <c r="F318" s="231" t="s">
        <v>435</v>
      </c>
      <c r="G318" s="229"/>
      <c r="H318" s="232">
        <v>55.927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138</v>
      </c>
      <c r="AU318" s="238" t="s">
        <v>87</v>
      </c>
      <c r="AV318" s="13" t="s">
        <v>87</v>
      </c>
      <c r="AW318" s="13" t="s">
        <v>39</v>
      </c>
      <c r="AX318" s="13" t="s">
        <v>85</v>
      </c>
      <c r="AY318" s="238" t="s">
        <v>123</v>
      </c>
    </row>
    <row r="319" s="2" customFormat="1" ht="16.5" customHeight="1">
      <c r="A319" s="41"/>
      <c r="B319" s="42"/>
      <c r="C319" s="207" t="s">
        <v>436</v>
      </c>
      <c r="D319" s="207" t="s">
        <v>125</v>
      </c>
      <c r="E319" s="208" t="s">
        <v>437</v>
      </c>
      <c r="F319" s="209" t="s">
        <v>438</v>
      </c>
      <c r="G319" s="210" t="s">
        <v>157</v>
      </c>
      <c r="H319" s="211">
        <v>482.63299999999998</v>
      </c>
      <c r="I319" s="212"/>
      <c r="J319" s="213">
        <f>ROUND(I319*H319,2)</f>
        <v>0</v>
      </c>
      <c r="K319" s="209" t="s">
        <v>33</v>
      </c>
      <c r="L319" s="47"/>
      <c r="M319" s="214" t="s">
        <v>33</v>
      </c>
      <c r="N319" s="215" t="s">
        <v>48</v>
      </c>
      <c r="O319" s="87"/>
      <c r="P319" s="216">
        <f>O319*H319</f>
        <v>0</v>
      </c>
      <c r="Q319" s="216">
        <v>0.01323</v>
      </c>
      <c r="R319" s="216">
        <f>Q319*H319</f>
        <v>6.3852345899999996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130</v>
      </c>
      <c r="AT319" s="218" t="s">
        <v>125</v>
      </c>
      <c r="AU319" s="218" t="s">
        <v>87</v>
      </c>
      <c r="AY319" s="19" t="s">
        <v>123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85</v>
      </c>
      <c r="BK319" s="219">
        <f>ROUND(I319*H319,2)</f>
        <v>0</v>
      </c>
      <c r="BL319" s="19" t="s">
        <v>130</v>
      </c>
      <c r="BM319" s="218" t="s">
        <v>439</v>
      </c>
    </row>
    <row r="320" s="2" customFormat="1">
      <c r="A320" s="41"/>
      <c r="B320" s="42"/>
      <c r="C320" s="43"/>
      <c r="D320" s="220" t="s">
        <v>132</v>
      </c>
      <c r="E320" s="43"/>
      <c r="F320" s="221" t="s">
        <v>440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132</v>
      </c>
      <c r="AU320" s="19" t="s">
        <v>87</v>
      </c>
    </row>
    <row r="321" s="13" customFormat="1">
      <c r="A321" s="13"/>
      <c r="B321" s="228"/>
      <c r="C321" s="229"/>
      <c r="D321" s="220" t="s">
        <v>138</v>
      </c>
      <c r="E321" s="230" t="s">
        <v>33</v>
      </c>
      <c r="F321" s="231" t="s">
        <v>441</v>
      </c>
      <c r="G321" s="229"/>
      <c r="H321" s="232">
        <v>482.63299999999998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138</v>
      </c>
      <c r="AU321" s="238" t="s">
        <v>87</v>
      </c>
      <c r="AV321" s="13" t="s">
        <v>87</v>
      </c>
      <c r="AW321" s="13" t="s">
        <v>39</v>
      </c>
      <c r="AX321" s="13" t="s">
        <v>85</v>
      </c>
      <c r="AY321" s="238" t="s">
        <v>123</v>
      </c>
    </row>
    <row r="322" s="2" customFormat="1" ht="21.75" customHeight="1">
      <c r="A322" s="41"/>
      <c r="B322" s="42"/>
      <c r="C322" s="207" t="s">
        <v>442</v>
      </c>
      <c r="D322" s="207" t="s">
        <v>125</v>
      </c>
      <c r="E322" s="208" t="s">
        <v>443</v>
      </c>
      <c r="F322" s="209" t="s">
        <v>444</v>
      </c>
      <c r="G322" s="210" t="s">
        <v>142</v>
      </c>
      <c r="H322" s="211">
        <v>19</v>
      </c>
      <c r="I322" s="212"/>
      <c r="J322" s="213">
        <f>ROUND(I322*H322,2)</f>
        <v>0</v>
      </c>
      <c r="K322" s="209" t="s">
        <v>129</v>
      </c>
      <c r="L322" s="47"/>
      <c r="M322" s="214" t="s">
        <v>33</v>
      </c>
      <c r="N322" s="215" t="s">
        <v>48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130</v>
      </c>
      <c r="AT322" s="218" t="s">
        <v>125</v>
      </c>
      <c r="AU322" s="218" t="s">
        <v>87</v>
      </c>
      <c r="AY322" s="19" t="s">
        <v>123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9" t="s">
        <v>85</v>
      </c>
      <c r="BK322" s="219">
        <f>ROUND(I322*H322,2)</f>
        <v>0</v>
      </c>
      <c r="BL322" s="19" t="s">
        <v>130</v>
      </c>
      <c r="BM322" s="218" t="s">
        <v>445</v>
      </c>
    </row>
    <row r="323" s="2" customFormat="1">
      <c r="A323" s="41"/>
      <c r="B323" s="42"/>
      <c r="C323" s="43"/>
      <c r="D323" s="220" t="s">
        <v>132</v>
      </c>
      <c r="E323" s="43"/>
      <c r="F323" s="221" t="s">
        <v>446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132</v>
      </c>
      <c r="AU323" s="19" t="s">
        <v>87</v>
      </c>
    </row>
    <row r="324" s="2" customFormat="1">
      <c r="A324" s="41"/>
      <c r="B324" s="42"/>
      <c r="C324" s="43"/>
      <c r="D324" s="225" t="s">
        <v>134</v>
      </c>
      <c r="E324" s="43"/>
      <c r="F324" s="226" t="s">
        <v>447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134</v>
      </c>
      <c r="AU324" s="19" t="s">
        <v>87</v>
      </c>
    </row>
    <row r="325" s="2" customFormat="1">
      <c r="A325" s="41"/>
      <c r="B325" s="42"/>
      <c r="C325" s="43"/>
      <c r="D325" s="220" t="s">
        <v>136</v>
      </c>
      <c r="E325" s="43"/>
      <c r="F325" s="227" t="s">
        <v>448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136</v>
      </c>
      <c r="AU325" s="19" t="s">
        <v>87</v>
      </c>
    </row>
    <row r="326" s="13" customFormat="1">
      <c r="A326" s="13"/>
      <c r="B326" s="228"/>
      <c r="C326" s="229"/>
      <c r="D326" s="220" t="s">
        <v>138</v>
      </c>
      <c r="E326" s="230" t="s">
        <v>33</v>
      </c>
      <c r="F326" s="231" t="s">
        <v>449</v>
      </c>
      <c r="G326" s="229"/>
      <c r="H326" s="232">
        <v>19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138</v>
      </c>
      <c r="AU326" s="238" t="s">
        <v>87</v>
      </c>
      <c r="AV326" s="13" t="s">
        <v>87</v>
      </c>
      <c r="AW326" s="13" t="s">
        <v>39</v>
      </c>
      <c r="AX326" s="13" t="s">
        <v>85</v>
      </c>
      <c r="AY326" s="238" t="s">
        <v>123</v>
      </c>
    </row>
    <row r="327" s="2" customFormat="1" ht="16.5" customHeight="1">
      <c r="A327" s="41"/>
      <c r="B327" s="42"/>
      <c r="C327" s="260" t="s">
        <v>450</v>
      </c>
      <c r="D327" s="260" t="s">
        <v>214</v>
      </c>
      <c r="E327" s="261" t="s">
        <v>451</v>
      </c>
      <c r="F327" s="262" t="s">
        <v>452</v>
      </c>
      <c r="G327" s="263" t="s">
        <v>142</v>
      </c>
      <c r="H327" s="264">
        <v>19</v>
      </c>
      <c r="I327" s="265"/>
      <c r="J327" s="266">
        <f>ROUND(I327*H327,2)</f>
        <v>0</v>
      </c>
      <c r="K327" s="262" t="s">
        <v>129</v>
      </c>
      <c r="L327" s="267"/>
      <c r="M327" s="268" t="s">
        <v>33</v>
      </c>
      <c r="N327" s="269" t="s">
        <v>48</v>
      </c>
      <c r="O327" s="87"/>
      <c r="P327" s="216">
        <f>O327*H327</f>
        <v>0</v>
      </c>
      <c r="Q327" s="216">
        <v>0.0020600000000000002</v>
      </c>
      <c r="R327" s="216">
        <f>Q327*H327</f>
        <v>0.039140000000000001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200</v>
      </c>
      <c r="AT327" s="218" t="s">
        <v>214</v>
      </c>
      <c r="AU327" s="218" t="s">
        <v>87</v>
      </c>
      <c r="AY327" s="19" t="s">
        <v>123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85</v>
      </c>
      <c r="BK327" s="219">
        <f>ROUND(I327*H327,2)</f>
        <v>0</v>
      </c>
      <c r="BL327" s="19" t="s">
        <v>130</v>
      </c>
      <c r="BM327" s="218" t="s">
        <v>453</v>
      </c>
    </row>
    <row r="328" s="2" customFormat="1">
      <c r="A328" s="41"/>
      <c r="B328" s="42"/>
      <c r="C328" s="43"/>
      <c r="D328" s="220" t="s">
        <v>132</v>
      </c>
      <c r="E328" s="43"/>
      <c r="F328" s="221" t="s">
        <v>452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132</v>
      </c>
      <c r="AU328" s="19" t="s">
        <v>87</v>
      </c>
    </row>
    <row r="329" s="2" customFormat="1" ht="21.75" customHeight="1">
      <c r="A329" s="41"/>
      <c r="B329" s="42"/>
      <c r="C329" s="207" t="s">
        <v>454</v>
      </c>
      <c r="D329" s="207" t="s">
        <v>125</v>
      </c>
      <c r="E329" s="208" t="s">
        <v>455</v>
      </c>
      <c r="F329" s="209" t="s">
        <v>456</v>
      </c>
      <c r="G329" s="210" t="s">
        <v>142</v>
      </c>
      <c r="H329" s="211">
        <v>19</v>
      </c>
      <c r="I329" s="212"/>
      <c r="J329" s="213">
        <f>ROUND(I329*H329,2)</f>
        <v>0</v>
      </c>
      <c r="K329" s="209" t="s">
        <v>129</v>
      </c>
      <c r="L329" s="47"/>
      <c r="M329" s="214" t="s">
        <v>33</v>
      </c>
      <c r="N329" s="215" t="s">
        <v>48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130</v>
      </c>
      <c r="AT329" s="218" t="s">
        <v>125</v>
      </c>
      <c r="AU329" s="218" t="s">
        <v>87</v>
      </c>
      <c r="AY329" s="19" t="s">
        <v>123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9" t="s">
        <v>85</v>
      </c>
      <c r="BK329" s="219">
        <f>ROUND(I329*H329,2)</f>
        <v>0</v>
      </c>
      <c r="BL329" s="19" t="s">
        <v>130</v>
      </c>
      <c r="BM329" s="218" t="s">
        <v>457</v>
      </c>
    </row>
    <row r="330" s="2" customFormat="1">
      <c r="A330" s="41"/>
      <c r="B330" s="42"/>
      <c r="C330" s="43"/>
      <c r="D330" s="220" t="s">
        <v>132</v>
      </c>
      <c r="E330" s="43"/>
      <c r="F330" s="221" t="s">
        <v>458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132</v>
      </c>
      <c r="AU330" s="19" t="s">
        <v>87</v>
      </c>
    </row>
    <row r="331" s="2" customFormat="1">
      <c r="A331" s="41"/>
      <c r="B331" s="42"/>
      <c r="C331" s="43"/>
      <c r="D331" s="225" t="s">
        <v>134</v>
      </c>
      <c r="E331" s="43"/>
      <c r="F331" s="226" t="s">
        <v>459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134</v>
      </c>
      <c r="AU331" s="19" t="s">
        <v>87</v>
      </c>
    </row>
    <row r="332" s="2" customFormat="1">
      <c r="A332" s="41"/>
      <c r="B332" s="42"/>
      <c r="C332" s="43"/>
      <c r="D332" s="220" t="s">
        <v>136</v>
      </c>
      <c r="E332" s="43"/>
      <c r="F332" s="227" t="s">
        <v>448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136</v>
      </c>
      <c r="AU332" s="19" t="s">
        <v>87</v>
      </c>
    </row>
    <row r="333" s="13" customFormat="1">
      <c r="A333" s="13"/>
      <c r="B333" s="228"/>
      <c r="C333" s="229"/>
      <c r="D333" s="220" t="s">
        <v>138</v>
      </c>
      <c r="E333" s="230" t="s">
        <v>33</v>
      </c>
      <c r="F333" s="231" t="s">
        <v>460</v>
      </c>
      <c r="G333" s="229"/>
      <c r="H333" s="232">
        <v>19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8" t="s">
        <v>138</v>
      </c>
      <c r="AU333" s="238" t="s">
        <v>87</v>
      </c>
      <c r="AV333" s="13" t="s">
        <v>87</v>
      </c>
      <c r="AW333" s="13" t="s">
        <v>39</v>
      </c>
      <c r="AX333" s="13" t="s">
        <v>85</v>
      </c>
      <c r="AY333" s="238" t="s">
        <v>123</v>
      </c>
    </row>
    <row r="334" s="2" customFormat="1" ht="16.5" customHeight="1">
      <c r="A334" s="41"/>
      <c r="B334" s="42"/>
      <c r="C334" s="260" t="s">
        <v>461</v>
      </c>
      <c r="D334" s="260" t="s">
        <v>214</v>
      </c>
      <c r="E334" s="261" t="s">
        <v>462</v>
      </c>
      <c r="F334" s="262" t="s">
        <v>463</v>
      </c>
      <c r="G334" s="263" t="s">
        <v>142</v>
      </c>
      <c r="H334" s="264">
        <v>19</v>
      </c>
      <c r="I334" s="265"/>
      <c r="J334" s="266">
        <f>ROUND(I334*H334,2)</f>
        <v>0</v>
      </c>
      <c r="K334" s="262" t="s">
        <v>129</v>
      </c>
      <c r="L334" s="267"/>
      <c r="M334" s="268" t="s">
        <v>33</v>
      </c>
      <c r="N334" s="269" t="s">
        <v>48</v>
      </c>
      <c r="O334" s="87"/>
      <c r="P334" s="216">
        <f>O334*H334</f>
        <v>0</v>
      </c>
      <c r="Q334" s="216">
        <v>0.0042599999999999999</v>
      </c>
      <c r="R334" s="216">
        <f>Q334*H334</f>
        <v>0.080939999999999998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200</v>
      </c>
      <c r="AT334" s="218" t="s">
        <v>214</v>
      </c>
      <c r="AU334" s="218" t="s">
        <v>87</v>
      </c>
      <c r="AY334" s="19" t="s">
        <v>123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85</v>
      </c>
      <c r="BK334" s="219">
        <f>ROUND(I334*H334,2)</f>
        <v>0</v>
      </c>
      <c r="BL334" s="19" t="s">
        <v>130</v>
      </c>
      <c r="BM334" s="218" t="s">
        <v>464</v>
      </c>
    </row>
    <row r="335" s="2" customFormat="1">
      <c r="A335" s="41"/>
      <c r="B335" s="42"/>
      <c r="C335" s="43"/>
      <c r="D335" s="220" t="s">
        <v>132</v>
      </c>
      <c r="E335" s="43"/>
      <c r="F335" s="221" t="s">
        <v>463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132</v>
      </c>
      <c r="AU335" s="19" t="s">
        <v>87</v>
      </c>
    </row>
    <row r="336" s="2" customFormat="1" ht="16.5" customHeight="1">
      <c r="A336" s="41"/>
      <c r="B336" s="42"/>
      <c r="C336" s="207" t="s">
        <v>465</v>
      </c>
      <c r="D336" s="207" t="s">
        <v>125</v>
      </c>
      <c r="E336" s="208" t="s">
        <v>466</v>
      </c>
      <c r="F336" s="209" t="s">
        <v>467</v>
      </c>
      <c r="G336" s="210" t="s">
        <v>142</v>
      </c>
      <c r="H336" s="211">
        <v>6</v>
      </c>
      <c r="I336" s="212"/>
      <c r="J336" s="213">
        <f>ROUND(I336*H336,2)</f>
        <v>0</v>
      </c>
      <c r="K336" s="209" t="s">
        <v>129</v>
      </c>
      <c r="L336" s="47"/>
      <c r="M336" s="214" t="s">
        <v>33</v>
      </c>
      <c r="N336" s="215" t="s">
        <v>48</v>
      </c>
      <c r="O336" s="87"/>
      <c r="P336" s="216">
        <f>O336*H336</f>
        <v>0</v>
      </c>
      <c r="Q336" s="216">
        <v>0.00017000000000000001</v>
      </c>
      <c r="R336" s="216">
        <f>Q336*H336</f>
        <v>0.0010200000000000001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130</v>
      </c>
      <c r="AT336" s="218" t="s">
        <v>125</v>
      </c>
      <c r="AU336" s="218" t="s">
        <v>87</v>
      </c>
      <c r="AY336" s="19" t="s">
        <v>123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85</v>
      </c>
      <c r="BK336" s="219">
        <f>ROUND(I336*H336,2)</f>
        <v>0</v>
      </c>
      <c r="BL336" s="19" t="s">
        <v>130</v>
      </c>
      <c r="BM336" s="218" t="s">
        <v>468</v>
      </c>
    </row>
    <row r="337" s="2" customFormat="1">
      <c r="A337" s="41"/>
      <c r="B337" s="42"/>
      <c r="C337" s="43"/>
      <c r="D337" s="220" t="s">
        <v>132</v>
      </c>
      <c r="E337" s="43"/>
      <c r="F337" s="221" t="s">
        <v>469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132</v>
      </c>
      <c r="AU337" s="19" t="s">
        <v>87</v>
      </c>
    </row>
    <row r="338" s="2" customFormat="1">
      <c r="A338" s="41"/>
      <c r="B338" s="42"/>
      <c r="C338" s="43"/>
      <c r="D338" s="225" t="s">
        <v>134</v>
      </c>
      <c r="E338" s="43"/>
      <c r="F338" s="226" t="s">
        <v>470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134</v>
      </c>
      <c r="AU338" s="19" t="s">
        <v>87</v>
      </c>
    </row>
    <row r="339" s="2" customFormat="1">
      <c r="A339" s="41"/>
      <c r="B339" s="42"/>
      <c r="C339" s="43"/>
      <c r="D339" s="220" t="s">
        <v>136</v>
      </c>
      <c r="E339" s="43"/>
      <c r="F339" s="227" t="s">
        <v>471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136</v>
      </c>
      <c r="AU339" s="19" t="s">
        <v>87</v>
      </c>
    </row>
    <row r="340" s="2" customFormat="1" ht="16.5" customHeight="1">
      <c r="A340" s="41"/>
      <c r="B340" s="42"/>
      <c r="C340" s="260" t="s">
        <v>472</v>
      </c>
      <c r="D340" s="260" t="s">
        <v>214</v>
      </c>
      <c r="E340" s="261" t="s">
        <v>473</v>
      </c>
      <c r="F340" s="262" t="s">
        <v>474</v>
      </c>
      <c r="G340" s="263" t="s">
        <v>142</v>
      </c>
      <c r="H340" s="264">
        <v>6</v>
      </c>
      <c r="I340" s="265"/>
      <c r="J340" s="266">
        <f>ROUND(I340*H340,2)</f>
        <v>0</v>
      </c>
      <c r="K340" s="262" t="s">
        <v>129</v>
      </c>
      <c r="L340" s="267"/>
      <c r="M340" s="268" t="s">
        <v>33</v>
      </c>
      <c r="N340" s="269" t="s">
        <v>48</v>
      </c>
      <c r="O340" s="87"/>
      <c r="P340" s="216">
        <f>O340*H340</f>
        <v>0</v>
      </c>
      <c r="Q340" s="216">
        <v>0.018499999999999999</v>
      </c>
      <c r="R340" s="216">
        <f>Q340*H340</f>
        <v>0.11099999999999999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200</v>
      </c>
      <c r="AT340" s="218" t="s">
        <v>214</v>
      </c>
      <c r="AU340" s="218" t="s">
        <v>87</v>
      </c>
      <c r="AY340" s="19" t="s">
        <v>123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85</v>
      </c>
      <c r="BK340" s="219">
        <f>ROUND(I340*H340,2)</f>
        <v>0</v>
      </c>
      <c r="BL340" s="19" t="s">
        <v>130</v>
      </c>
      <c r="BM340" s="218" t="s">
        <v>475</v>
      </c>
    </row>
    <row r="341" s="2" customFormat="1">
      <c r="A341" s="41"/>
      <c r="B341" s="42"/>
      <c r="C341" s="43"/>
      <c r="D341" s="220" t="s">
        <v>132</v>
      </c>
      <c r="E341" s="43"/>
      <c r="F341" s="221" t="s">
        <v>474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132</v>
      </c>
      <c r="AU341" s="19" t="s">
        <v>87</v>
      </c>
    </row>
    <row r="342" s="2" customFormat="1" ht="16.5" customHeight="1">
      <c r="A342" s="41"/>
      <c r="B342" s="42"/>
      <c r="C342" s="207" t="s">
        <v>476</v>
      </c>
      <c r="D342" s="207" t="s">
        <v>125</v>
      </c>
      <c r="E342" s="208" t="s">
        <v>477</v>
      </c>
      <c r="F342" s="209" t="s">
        <v>478</v>
      </c>
      <c r="G342" s="210" t="s">
        <v>142</v>
      </c>
      <c r="H342" s="211">
        <v>14</v>
      </c>
      <c r="I342" s="212"/>
      <c r="J342" s="213">
        <f>ROUND(I342*H342,2)</f>
        <v>0</v>
      </c>
      <c r="K342" s="209" t="s">
        <v>129</v>
      </c>
      <c r="L342" s="47"/>
      <c r="M342" s="214" t="s">
        <v>33</v>
      </c>
      <c r="N342" s="215" t="s">
        <v>48</v>
      </c>
      <c r="O342" s="87"/>
      <c r="P342" s="216">
        <f>O342*H342</f>
        <v>0</v>
      </c>
      <c r="Q342" s="216">
        <v>0.10833</v>
      </c>
      <c r="R342" s="216">
        <f>Q342*H342</f>
        <v>1.5166199999999999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130</v>
      </c>
      <c r="AT342" s="218" t="s">
        <v>125</v>
      </c>
      <c r="AU342" s="218" t="s">
        <v>87</v>
      </c>
      <c r="AY342" s="19" t="s">
        <v>123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9" t="s">
        <v>85</v>
      </c>
      <c r="BK342" s="219">
        <f>ROUND(I342*H342,2)</f>
        <v>0</v>
      </c>
      <c r="BL342" s="19" t="s">
        <v>130</v>
      </c>
      <c r="BM342" s="218" t="s">
        <v>479</v>
      </c>
    </row>
    <row r="343" s="2" customFormat="1">
      <c r="A343" s="41"/>
      <c r="B343" s="42"/>
      <c r="C343" s="43"/>
      <c r="D343" s="220" t="s">
        <v>132</v>
      </c>
      <c r="E343" s="43"/>
      <c r="F343" s="221" t="s">
        <v>480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132</v>
      </c>
      <c r="AU343" s="19" t="s">
        <v>87</v>
      </c>
    </row>
    <row r="344" s="2" customFormat="1">
      <c r="A344" s="41"/>
      <c r="B344" s="42"/>
      <c r="C344" s="43"/>
      <c r="D344" s="225" t="s">
        <v>134</v>
      </c>
      <c r="E344" s="43"/>
      <c r="F344" s="226" t="s">
        <v>481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134</v>
      </c>
      <c r="AU344" s="19" t="s">
        <v>87</v>
      </c>
    </row>
    <row r="345" s="2" customFormat="1">
      <c r="A345" s="41"/>
      <c r="B345" s="42"/>
      <c r="C345" s="43"/>
      <c r="D345" s="220" t="s">
        <v>136</v>
      </c>
      <c r="E345" s="43"/>
      <c r="F345" s="227" t="s">
        <v>482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136</v>
      </c>
      <c r="AU345" s="19" t="s">
        <v>87</v>
      </c>
    </row>
    <row r="346" s="2" customFormat="1" ht="16.5" customHeight="1">
      <c r="A346" s="41"/>
      <c r="B346" s="42"/>
      <c r="C346" s="207" t="s">
        <v>483</v>
      </c>
      <c r="D346" s="207" t="s">
        <v>125</v>
      </c>
      <c r="E346" s="208" t="s">
        <v>484</v>
      </c>
      <c r="F346" s="209" t="s">
        <v>485</v>
      </c>
      <c r="G346" s="210" t="s">
        <v>142</v>
      </c>
      <c r="H346" s="211">
        <v>14</v>
      </c>
      <c r="I346" s="212"/>
      <c r="J346" s="213">
        <f>ROUND(I346*H346,2)</f>
        <v>0</v>
      </c>
      <c r="K346" s="209" t="s">
        <v>129</v>
      </c>
      <c r="L346" s="47"/>
      <c r="M346" s="214" t="s">
        <v>33</v>
      </c>
      <c r="N346" s="215" t="s">
        <v>48</v>
      </c>
      <c r="O346" s="87"/>
      <c r="P346" s="216">
        <f>O346*H346</f>
        <v>0</v>
      </c>
      <c r="Q346" s="216">
        <v>0.012120000000000001</v>
      </c>
      <c r="R346" s="216">
        <f>Q346*H346</f>
        <v>0.16968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130</v>
      </c>
      <c r="AT346" s="218" t="s">
        <v>125</v>
      </c>
      <c r="AU346" s="218" t="s">
        <v>87</v>
      </c>
      <c r="AY346" s="19" t="s">
        <v>123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85</v>
      </c>
      <c r="BK346" s="219">
        <f>ROUND(I346*H346,2)</f>
        <v>0</v>
      </c>
      <c r="BL346" s="19" t="s">
        <v>130</v>
      </c>
      <c r="BM346" s="218" t="s">
        <v>486</v>
      </c>
    </row>
    <row r="347" s="2" customFormat="1">
      <c r="A347" s="41"/>
      <c r="B347" s="42"/>
      <c r="C347" s="43"/>
      <c r="D347" s="220" t="s">
        <v>132</v>
      </c>
      <c r="E347" s="43"/>
      <c r="F347" s="221" t="s">
        <v>487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132</v>
      </c>
      <c r="AU347" s="19" t="s">
        <v>87</v>
      </c>
    </row>
    <row r="348" s="2" customFormat="1">
      <c r="A348" s="41"/>
      <c r="B348" s="42"/>
      <c r="C348" s="43"/>
      <c r="D348" s="225" t="s">
        <v>134</v>
      </c>
      <c r="E348" s="43"/>
      <c r="F348" s="226" t="s">
        <v>488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134</v>
      </c>
      <c r="AU348" s="19" t="s">
        <v>87</v>
      </c>
    </row>
    <row r="349" s="2" customFormat="1">
      <c r="A349" s="41"/>
      <c r="B349" s="42"/>
      <c r="C349" s="43"/>
      <c r="D349" s="220" t="s">
        <v>136</v>
      </c>
      <c r="E349" s="43"/>
      <c r="F349" s="227" t="s">
        <v>482</v>
      </c>
      <c r="G349" s="43"/>
      <c r="H349" s="43"/>
      <c r="I349" s="222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136</v>
      </c>
      <c r="AU349" s="19" t="s">
        <v>87</v>
      </c>
    </row>
    <row r="350" s="2" customFormat="1" ht="16.5" customHeight="1">
      <c r="A350" s="41"/>
      <c r="B350" s="42"/>
      <c r="C350" s="207" t="s">
        <v>489</v>
      </c>
      <c r="D350" s="207" t="s">
        <v>125</v>
      </c>
      <c r="E350" s="208" t="s">
        <v>490</v>
      </c>
      <c r="F350" s="209" t="s">
        <v>491</v>
      </c>
      <c r="G350" s="210" t="s">
        <v>142</v>
      </c>
      <c r="H350" s="211">
        <v>14</v>
      </c>
      <c r="I350" s="212"/>
      <c r="J350" s="213">
        <f>ROUND(I350*H350,2)</f>
        <v>0</v>
      </c>
      <c r="K350" s="209" t="s">
        <v>129</v>
      </c>
      <c r="L350" s="47"/>
      <c r="M350" s="214" t="s">
        <v>33</v>
      </c>
      <c r="N350" s="215" t="s">
        <v>48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130</v>
      </c>
      <c r="AT350" s="218" t="s">
        <v>125</v>
      </c>
      <c r="AU350" s="218" t="s">
        <v>87</v>
      </c>
      <c r="AY350" s="19" t="s">
        <v>123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85</v>
      </c>
      <c r="BK350" s="219">
        <f>ROUND(I350*H350,2)</f>
        <v>0</v>
      </c>
      <c r="BL350" s="19" t="s">
        <v>130</v>
      </c>
      <c r="BM350" s="218" t="s">
        <v>492</v>
      </c>
    </row>
    <row r="351" s="2" customFormat="1">
      <c r="A351" s="41"/>
      <c r="B351" s="42"/>
      <c r="C351" s="43"/>
      <c r="D351" s="220" t="s">
        <v>132</v>
      </c>
      <c r="E351" s="43"/>
      <c r="F351" s="221" t="s">
        <v>493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9" t="s">
        <v>132</v>
      </c>
      <c r="AU351" s="19" t="s">
        <v>87</v>
      </c>
    </row>
    <row r="352" s="2" customFormat="1">
      <c r="A352" s="41"/>
      <c r="B352" s="42"/>
      <c r="C352" s="43"/>
      <c r="D352" s="225" t="s">
        <v>134</v>
      </c>
      <c r="E352" s="43"/>
      <c r="F352" s="226" t="s">
        <v>494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134</v>
      </c>
      <c r="AU352" s="19" t="s">
        <v>87</v>
      </c>
    </row>
    <row r="353" s="2" customFormat="1">
      <c r="A353" s="41"/>
      <c r="B353" s="42"/>
      <c r="C353" s="43"/>
      <c r="D353" s="220" t="s">
        <v>136</v>
      </c>
      <c r="E353" s="43"/>
      <c r="F353" s="227" t="s">
        <v>482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136</v>
      </c>
      <c r="AU353" s="19" t="s">
        <v>87</v>
      </c>
    </row>
    <row r="354" s="2" customFormat="1" ht="16.5" customHeight="1">
      <c r="A354" s="41"/>
      <c r="B354" s="42"/>
      <c r="C354" s="207" t="s">
        <v>495</v>
      </c>
      <c r="D354" s="207" t="s">
        <v>125</v>
      </c>
      <c r="E354" s="208" t="s">
        <v>496</v>
      </c>
      <c r="F354" s="209" t="s">
        <v>497</v>
      </c>
      <c r="G354" s="210" t="s">
        <v>142</v>
      </c>
      <c r="H354" s="211">
        <v>19</v>
      </c>
      <c r="I354" s="212"/>
      <c r="J354" s="213">
        <f>ROUND(I354*H354,2)</f>
        <v>0</v>
      </c>
      <c r="K354" s="209" t="s">
        <v>129</v>
      </c>
      <c r="L354" s="47"/>
      <c r="M354" s="214" t="s">
        <v>33</v>
      </c>
      <c r="N354" s="215" t="s">
        <v>48</v>
      </c>
      <c r="O354" s="87"/>
      <c r="P354" s="216">
        <f>O354*H354</f>
        <v>0</v>
      </c>
      <c r="Q354" s="216">
        <v>0.12526000000000001</v>
      </c>
      <c r="R354" s="216">
        <f>Q354*H354</f>
        <v>2.3799400000000004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130</v>
      </c>
      <c r="AT354" s="218" t="s">
        <v>125</v>
      </c>
      <c r="AU354" s="218" t="s">
        <v>87</v>
      </c>
      <c r="AY354" s="19" t="s">
        <v>123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85</v>
      </c>
      <c r="BK354" s="219">
        <f>ROUND(I354*H354,2)</f>
        <v>0</v>
      </c>
      <c r="BL354" s="19" t="s">
        <v>130</v>
      </c>
      <c r="BM354" s="218" t="s">
        <v>498</v>
      </c>
    </row>
    <row r="355" s="2" customFormat="1">
      <c r="A355" s="41"/>
      <c r="B355" s="42"/>
      <c r="C355" s="43"/>
      <c r="D355" s="220" t="s">
        <v>132</v>
      </c>
      <c r="E355" s="43"/>
      <c r="F355" s="221" t="s">
        <v>499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132</v>
      </c>
      <c r="AU355" s="19" t="s">
        <v>87</v>
      </c>
    </row>
    <row r="356" s="2" customFormat="1">
      <c r="A356" s="41"/>
      <c r="B356" s="42"/>
      <c r="C356" s="43"/>
      <c r="D356" s="225" t="s">
        <v>134</v>
      </c>
      <c r="E356" s="43"/>
      <c r="F356" s="226" t="s">
        <v>500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134</v>
      </c>
      <c r="AU356" s="19" t="s">
        <v>87</v>
      </c>
    </row>
    <row r="357" s="13" customFormat="1">
      <c r="A357" s="13"/>
      <c r="B357" s="228"/>
      <c r="C357" s="229"/>
      <c r="D357" s="220" t="s">
        <v>138</v>
      </c>
      <c r="E357" s="230" t="s">
        <v>33</v>
      </c>
      <c r="F357" s="231" t="s">
        <v>501</v>
      </c>
      <c r="G357" s="229"/>
      <c r="H357" s="232">
        <v>19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8" t="s">
        <v>138</v>
      </c>
      <c r="AU357" s="238" t="s">
        <v>87</v>
      </c>
      <c r="AV357" s="13" t="s">
        <v>87</v>
      </c>
      <c r="AW357" s="13" t="s">
        <v>39</v>
      </c>
      <c r="AX357" s="13" t="s">
        <v>85</v>
      </c>
      <c r="AY357" s="238" t="s">
        <v>123</v>
      </c>
    </row>
    <row r="358" s="2" customFormat="1" ht="16.5" customHeight="1">
      <c r="A358" s="41"/>
      <c r="B358" s="42"/>
      <c r="C358" s="260" t="s">
        <v>502</v>
      </c>
      <c r="D358" s="260" t="s">
        <v>214</v>
      </c>
      <c r="E358" s="261" t="s">
        <v>503</v>
      </c>
      <c r="F358" s="262" t="s">
        <v>504</v>
      </c>
      <c r="G358" s="263" t="s">
        <v>142</v>
      </c>
      <c r="H358" s="264">
        <v>19</v>
      </c>
      <c r="I358" s="265"/>
      <c r="J358" s="266">
        <f>ROUND(I358*H358,2)</f>
        <v>0</v>
      </c>
      <c r="K358" s="262" t="s">
        <v>33</v>
      </c>
      <c r="L358" s="267"/>
      <c r="M358" s="268" t="s">
        <v>33</v>
      </c>
      <c r="N358" s="269" t="s">
        <v>48</v>
      </c>
      <c r="O358" s="87"/>
      <c r="P358" s="216">
        <f>O358*H358</f>
        <v>0</v>
      </c>
      <c r="Q358" s="216">
        <v>0.078</v>
      </c>
      <c r="R358" s="216">
        <f>Q358*H358</f>
        <v>1.482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200</v>
      </c>
      <c r="AT358" s="218" t="s">
        <v>214</v>
      </c>
      <c r="AU358" s="218" t="s">
        <v>87</v>
      </c>
      <c r="AY358" s="19" t="s">
        <v>123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85</v>
      </c>
      <c r="BK358" s="219">
        <f>ROUND(I358*H358,2)</f>
        <v>0</v>
      </c>
      <c r="BL358" s="19" t="s">
        <v>130</v>
      </c>
      <c r="BM358" s="218" t="s">
        <v>505</v>
      </c>
    </row>
    <row r="359" s="2" customFormat="1">
      <c r="A359" s="41"/>
      <c r="B359" s="42"/>
      <c r="C359" s="43"/>
      <c r="D359" s="220" t="s">
        <v>132</v>
      </c>
      <c r="E359" s="43"/>
      <c r="F359" s="221" t="s">
        <v>504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132</v>
      </c>
      <c r="AU359" s="19" t="s">
        <v>87</v>
      </c>
    </row>
    <row r="360" s="2" customFormat="1" ht="16.5" customHeight="1">
      <c r="A360" s="41"/>
      <c r="B360" s="42"/>
      <c r="C360" s="207" t="s">
        <v>506</v>
      </c>
      <c r="D360" s="207" t="s">
        <v>125</v>
      </c>
      <c r="E360" s="208" t="s">
        <v>507</v>
      </c>
      <c r="F360" s="209" t="s">
        <v>508</v>
      </c>
      <c r="G360" s="210" t="s">
        <v>142</v>
      </c>
      <c r="H360" s="211">
        <v>19</v>
      </c>
      <c r="I360" s="212"/>
      <c r="J360" s="213">
        <f>ROUND(I360*H360,2)</f>
        <v>0</v>
      </c>
      <c r="K360" s="209" t="s">
        <v>129</v>
      </c>
      <c r="L360" s="47"/>
      <c r="M360" s="214" t="s">
        <v>33</v>
      </c>
      <c r="N360" s="215" t="s">
        <v>48</v>
      </c>
      <c r="O360" s="87"/>
      <c r="P360" s="216">
        <f>O360*H360</f>
        <v>0</v>
      </c>
      <c r="Q360" s="216">
        <v>0.030759999999999999</v>
      </c>
      <c r="R360" s="216">
        <f>Q360*H360</f>
        <v>0.58443999999999996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130</v>
      </c>
      <c r="AT360" s="218" t="s">
        <v>125</v>
      </c>
      <c r="AU360" s="218" t="s">
        <v>87</v>
      </c>
      <c r="AY360" s="19" t="s">
        <v>123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9" t="s">
        <v>85</v>
      </c>
      <c r="BK360" s="219">
        <f>ROUND(I360*H360,2)</f>
        <v>0</v>
      </c>
      <c r="BL360" s="19" t="s">
        <v>130</v>
      </c>
      <c r="BM360" s="218" t="s">
        <v>509</v>
      </c>
    </row>
    <row r="361" s="2" customFormat="1">
      <c r="A361" s="41"/>
      <c r="B361" s="42"/>
      <c r="C361" s="43"/>
      <c r="D361" s="220" t="s">
        <v>132</v>
      </c>
      <c r="E361" s="43"/>
      <c r="F361" s="221" t="s">
        <v>510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132</v>
      </c>
      <c r="AU361" s="19" t="s">
        <v>87</v>
      </c>
    </row>
    <row r="362" s="2" customFormat="1">
      <c r="A362" s="41"/>
      <c r="B362" s="42"/>
      <c r="C362" s="43"/>
      <c r="D362" s="225" t="s">
        <v>134</v>
      </c>
      <c r="E362" s="43"/>
      <c r="F362" s="226" t="s">
        <v>511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134</v>
      </c>
      <c r="AU362" s="19" t="s">
        <v>87</v>
      </c>
    </row>
    <row r="363" s="2" customFormat="1" ht="16.5" customHeight="1">
      <c r="A363" s="41"/>
      <c r="B363" s="42"/>
      <c r="C363" s="260" t="s">
        <v>512</v>
      </c>
      <c r="D363" s="260" t="s">
        <v>214</v>
      </c>
      <c r="E363" s="261" t="s">
        <v>513</v>
      </c>
      <c r="F363" s="262" t="s">
        <v>514</v>
      </c>
      <c r="G363" s="263" t="s">
        <v>142</v>
      </c>
      <c r="H363" s="264">
        <v>19</v>
      </c>
      <c r="I363" s="265"/>
      <c r="J363" s="266">
        <f>ROUND(I363*H363,2)</f>
        <v>0</v>
      </c>
      <c r="K363" s="262" t="s">
        <v>33</v>
      </c>
      <c r="L363" s="267"/>
      <c r="M363" s="268" t="s">
        <v>33</v>
      </c>
      <c r="N363" s="269" t="s">
        <v>48</v>
      </c>
      <c r="O363" s="87"/>
      <c r="P363" s="216">
        <f>O363*H363</f>
        <v>0</v>
      </c>
      <c r="Q363" s="216">
        <v>0.105</v>
      </c>
      <c r="R363" s="216">
        <f>Q363*H363</f>
        <v>1.9949999999999999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200</v>
      </c>
      <c r="AT363" s="218" t="s">
        <v>214</v>
      </c>
      <c r="AU363" s="218" t="s">
        <v>87</v>
      </c>
      <c r="AY363" s="19" t="s">
        <v>123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85</v>
      </c>
      <c r="BK363" s="219">
        <f>ROUND(I363*H363,2)</f>
        <v>0</v>
      </c>
      <c r="BL363" s="19" t="s">
        <v>130</v>
      </c>
      <c r="BM363" s="218" t="s">
        <v>515</v>
      </c>
    </row>
    <row r="364" s="2" customFormat="1">
      <c r="A364" s="41"/>
      <c r="B364" s="42"/>
      <c r="C364" s="43"/>
      <c r="D364" s="220" t="s">
        <v>132</v>
      </c>
      <c r="E364" s="43"/>
      <c r="F364" s="221" t="s">
        <v>514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132</v>
      </c>
      <c r="AU364" s="19" t="s">
        <v>87</v>
      </c>
    </row>
    <row r="365" s="2" customFormat="1" ht="16.5" customHeight="1">
      <c r="A365" s="41"/>
      <c r="B365" s="42"/>
      <c r="C365" s="207" t="s">
        <v>516</v>
      </c>
      <c r="D365" s="207" t="s">
        <v>125</v>
      </c>
      <c r="E365" s="208" t="s">
        <v>517</v>
      </c>
      <c r="F365" s="209" t="s">
        <v>518</v>
      </c>
      <c r="G365" s="210" t="s">
        <v>142</v>
      </c>
      <c r="H365" s="211">
        <v>19</v>
      </c>
      <c r="I365" s="212"/>
      <c r="J365" s="213">
        <f>ROUND(I365*H365,2)</f>
        <v>0</v>
      </c>
      <c r="K365" s="209" t="s">
        <v>129</v>
      </c>
      <c r="L365" s="47"/>
      <c r="M365" s="214" t="s">
        <v>33</v>
      </c>
      <c r="N365" s="215" t="s">
        <v>48</v>
      </c>
      <c r="O365" s="87"/>
      <c r="P365" s="216">
        <f>O365*H365</f>
        <v>0</v>
      </c>
      <c r="Q365" s="216">
        <v>0.21734000000000001</v>
      </c>
      <c r="R365" s="216">
        <f>Q365*H365</f>
        <v>4.1294599999999999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130</v>
      </c>
      <c r="AT365" s="218" t="s">
        <v>125</v>
      </c>
      <c r="AU365" s="218" t="s">
        <v>87</v>
      </c>
      <c r="AY365" s="19" t="s">
        <v>123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85</v>
      </c>
      <c r="BK365" s="219">
        <f>ROUND(I365*H365,2)</f>
        <v>0</v>
      </c>
      <c r="BL365" s="19" t="s">
        <v>130</v>
      </c>
      <c r="BM365" s="218" t="s">
        <v>519</v>
      </c>
    </row>
    <row r="366" s="2" customFormat="1">
      <c r="A366" s="41"/>
      <c r="B366" s="42"/>
      <c r="C366" s="43"/>
      <c r="D366" s="220" t="s">
        <v>132</v>
      </c>
      <c r="E366" s="43"/>
      <c r="F366" s="221" t="s">
        <v>518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132</v>
      </c>
      <c r="AU366" s="19" t="s">
        <v>87</v>
      </c>
    </row>
    <row r="367" s="2" customFormat="1">
      <c r="A367" s="41"/>
      <c r="B367" s="42"/>
      <c r="C367" s="43"/>
      <c r="D367" s="225" t="s">
        <v>134</v>
      </c>
      <c r="E367" s="43"/>
      <c r="F367" s="226" t="s">
        <v>520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134</v>
      </c>
      <c r="AU367" s="19" t="s">
        <v>87</v>
      </c>
    </row>
    <row r="368" s="2" customFormat="1">
      <c r="A368" s="41"/>
      <c r="B368" s="42"/>
      <c r="C368" s="43"/>
      <c r="D368" s="220" t="s">
        <v>136</v>
      </c>
      <c r="E368" s="43"/>
      <c r="F368" s="227" t="s">
        <v>521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136</v>
      </c>
      <c r="AU368" s="19" t="s">
        <v>87</v>
      </c>
    </row>
    <row r="369" s="2" customFormat="1" ht="16.5" customHeight="1">
      <c r="A369" s="41"/>
      <c r="B369" s="42"/>
      <c r="C369" s="260" t="s">
        <v>522</v>
      </c>
      <c r="D369" s="260" t="s">
        <v>214</v>
      </c>
      <c r="E369" s="261" t="s">
        <v>523</v>
      </c>
      <c r="F369" s="262" t="s">
        <v>524</v>
      </c>
      <c r="G369" s="263" t="s">
        <v>142</v>
      </c>
      <c r="H369" s="264">
        <v>19</v>
      </c>
      <c r="I369" s="265"/>
      <c r="J369" s="266">
        <f>ROUND(I369*H369,2)</f>
        <v>0</v>
      </c>
      <c r="K369" s="262" t="s">
        <v>33</v>
      </c>
      <c r="L369" s="267"/>
      <c r="M369" s="268" t="s">
        <v>33</v>
      </c>
      <c r="N369" s="269" t="s">
        <v>48</v>
      </c>
      <c r="O369" s="87"/>
      <c r="P369" s="216">
        <f>O369*H369</f>
        <v>0</v>
      </c>
      <c r="Q369" s="216">
        <v>0.0040000000000000001</v>
      </c>
      <c r="R369" s="216">
        <f>Q369*H369</f>
        <v>0.075999999999999998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200</v>
      </c>
      <c r="AT369" s="218" t="s">
        <v>214</v>
      </c>
      <c r="AU369" s="218" t="s">
        <v>87</v>
      </c>
      <c r="AY369" s="19" t="s">
        <v>123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9" t="s">
        <v>85</v>
      </c>
      <c r="BK369" s="219">
        <f>ROUND(I369*H369,2)</f>
        <v>0</v>
      </c>
      <c r="BL369" s="19" t="s">
        <v>130</v>
      </c>
      <c r="BM369" s="218" t="s">
        <v>525</v>
      </c>
    </row>
    <row r="370" s="2" customFormat="1">
      <c r="A370" s="41"/>
      <c r="B370" s="42"/>
      <c r="C370" s="43"/>
      <c r="D370" s="220" t="s">
        <v>132</v>
      </c>
      <c r="E370" s="43"/>
      <c r="F370" s="221" t="s">
        <v>524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132</v>
      </c>
      <c r="AU370" s="19" t="s">
        <v>87</v>
      </c>
    </row>
    <row r="371" s="2" customFormat="1" ht="16.5" customHeight="1">
      <c r="A371" s="41"/>
      <c r="B371" s="42"/>
      <c r="C371" s="260" t="s">
        <v>526</v>
      </c>
      <c r="D371" s="260" t="s">
        <v>214</v>
      </c>
      <c r="E371" s="261" t="s">
        <v>527</v>
      </c>
      <c r="F371" s="262" t="s">
        <v>528</v>
      </c>
      <c r="G371" s="263" t="s">
        <v>142</v>
      </c>
      <c r="H371" s="264">
        <v>14</v>
      </c>
      <c r="I371" s="265"/>
      <c r="J371" s="266">
        <f>ROUND(I371*H371,2)</f>
        <v>0</v>
      </c>
      <c r="K371" s="262" t="s">
        <v>33</v>
      </c>
      <c r="L371" s="267"/>
      <c r="M371" s="268" t="s">
        <v>33</v>
      </c>
      <c r="N371" s="269" t="s">
        <v>48</v>
      </c>
      <c r="O371" s="87"/>
      <c r="P371" s="216">
        <f>O371*H371</f>
        <v>0</v>
      </c>
      <c r="Q371" s="216">
        <v>0.068000000000000005</v>
      </c>
      <c r="R371" s="216">
        <f>Q371*H371</f>
        <v>0.95200000000000007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200</v>
      </c>
      <c r="AT371" s="218" t="s">
        <v>214</v>
      </c>
      <c r="AU371" s="218" t="s">
        <v>87</v>
      </c>
      <c r="AY371" s="19" t="s">
        <v>123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85</v>
      </c>
      <c r="BK371" s="219">
        <f>ROUND(I371*H371,2)</f>
        <v>0</v>
      </c>
      <c r="BL371" s="19" t="s">
        <v>130</v>
      </c>
      <c r="BM371" s="218" t="s">
        <v>529</v>
      </c>
    </row>
    <row r="372" s="2" customFormat="1">
      <c r="A372" s="41"/>
      <c r="B372" s="42"/>
      <c r="C372" s="43"/>
      <c r="D372" s="220" t="s">
        <v>132</v>
      </c>
      <c r="E372" s="43"/>
      <c r="F372" s="221" t="s">
        <v>528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132</v>
      </c>
      <c r="AU372" s="19" t="s">
        <v>87</v>
      </c>
    </row>
    <row r="373" s="13" customFormat="1">
      <c r="A373" s="13"/>
      <c r="B373" s="228"/>
      <c r="C373" s="229"/>
      <c r="D373" s="220" t="s">
        <v>138</v>
      </c>
      <c r="E373" s="230" t="s">
        <v>33</v>
      </c>
      <c r="F373" s="231" t="s">
        <v>530</v>
      </c>
      <c r="G373" s="229"/>
      <c r="H373" s="232">
        <v>14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138</v>
      </c>
      <c r="AU373" s="238" t="s">
        <v>87</v>
      </c>
      <c r="AV373" s="13" t="s">
        <v>87</v>
      </c>
      <c r="AW373" s="13" t="s">
        <v>39</v>
      </c>
      <c r="AX373" s="13" t="s">
        <v>85</v>
      </c>
      <c r="AY373" s="238" t="s">
        <v>123</v>
      </c>
    </row>
    <row r="374" s="2" customFormat="1" ht="16.5" customHeight="1">
      <c r="A374" s="41"/>
      <c r="B374" s="42"/>
      <c r="C374" s="260" t="s">
        <v>531</v>
      </c>
      <c r="D374" s="260" t="s">
        <v>214</v>
      </c>
      <c r="E374" s="261" t="s">
        <v>532</v>
      </c>
      <c r="F374" s="262" t="s">
        <v>533</v>
      </c>
      <c r="G374" s="263" t="s">
        <v>142</v>
      </c>
      <c r="H374" s="264">
        <v>5</v>
      </c>
      <c r="I374" s="265"/>
      <c r="J374" s="266">
        <f>ROUND(I374*H374,2)</f>
        <v>0</v>
      </c>
      <c r="K374" s="262" t="s">
        <v>33</v>
      </c>
      <c r="L374" s="267"/>
      <c r="M374" s="268" t="s">
        <v>33</v>
      </c>
      <c r="N374" s="269" t="s">
        <v>48</v>
      </c>
      <c r="O374" s="87"/>
      <c r="P374" s="216">
        <f>O374*H374</f>
        <v>0</v>
      </c>
      <c r="Q374" s="216">
        <v>0.065000000000000002</v>
      </c>
      <c r="R374" s="216">
        <f>Q374*H374</f>
        <v>0.32500000000000001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200</v>
      </c>
      <c r="AT374" s="218" t="s">
        <v>214</v>
      </c>
      <c r="AU374" s="218" t="s">
        <v>87</v>
      </c>
      <c r="AY374" s="19" t="s">
        <v>123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9" t="s">
        <v>85</v>
      </c>
      <c r="BK374" s="219">
        <f>ROUND(I374*H374,2)</f>
        <v>0</v>
      </c>
      <c r="BL374" s="19" t="s">
        <v>130</v>
      </c>
      <c r="BM374" s="218" t="s">
        <v>534</v>
      </c>
    </row>
    <row r="375" s="2" customFormat="1">
      <c r="A375" s="41"/>
      <c r="B375" s="42"/>
      <c r="C375" s="43"/>
      <c r="D375" s="220" t="s">
        <v>132</v>
      </c>
      <c r="E375" s="43"/>
      <c r="F375" s="221" t="s">
        <v>533</v>
      </c>
      <c r="G375" s="43"/>
      <c r="H375" s="43"/>
      <c r="I375" s="222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132</v>
      </c>
      <c r="AU375" s="19" t="s">
        <v>87</v>
      </c>
    </row>
    <row r="376" s="13" customFormat="1">
      <c r="A376" s="13"/>
      <c r="B376" s="228"/>
      <c r="C376" s="229"/>
      <c r="D376" s="220" t="s">
        <v>138</v>
      </c>
      <c r="E376" s="230" t="s">
        <v>33</v>
      </c>
      <c r="F376" s="231" t="s">
        <v>535</v>
      </c>
      <c r="G376" s="229"/>
      <c r="H376" s="232">
        <v>5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138</v>
      </c>
      <c r="AU376" s="238" t="s">
        <v>87</v>
      </c>
      <c r="AV376" s="13" t="s">
        <v>87</v>
      </c>
      <c r="AW376" s="13" t="s">
        <v>39</v>
      </c>
      <c r="AX376" s="13" t="s">
        <v>85</v>
      </c>
      <c r="AY376" s="238" t="s">
        <v>123</v>
      </c>
    </row>
    <row r="377" s="2" customFormat="1" ht="16.5" customHeight="1">
      <c r="A377" s="41"/>
      <c r="B377" s="42"/>
      <c r="C377" s="207" t="s">
        <v>536</v>
      </c>
      <c r="D377" s="207" t="s">
        <v>125</v>
      </c>
      <c r="E377" s="208" t="s">
        <v>537</v>
      </c>
      <c r="F377" s="209" t="s">
        <v>538</v>
      </c>
      <c r="G377" s="210" t="s">
        <v>142</v>
      </c>
      <c r="H377" s="211">
        <v>14</v>
      </c>
      <c r="I377" s="212"/>
      <c r="J377" s="213">
        <f>ROUND(I377*H377,2)</f>
        <v>0</v>
      </c>
      <c r="K377" s="209" t="s">
        <v>129</v>
      </c>
      <c r="L377" s="47"/>
      <c r="M377" s="214" t="s">
        <v>33</v>
      </c>
      <c r="N377" s="215" t="s">
        <v>48</v>
      </c>
      <c r="O377" s="87"/>
      <c r="P377" s="216">
        <f>O377*H377</f>
        <v>0</v>
      </c>
      <c r="Q377" s="216">
        <v>0.0093600000000000003</v>
      </c>
      <c r="R377" s="216">
        <f>Q377*H377</f>
        <v>0.13103999999999999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130</v>
      </c>
      <c r="AT377" s="218" t="s">
        <v>125</v>
      </c>
      <c r="AU377" s="218" t="s">
        <v>87</v>
      </c>
      <c r="AY377" s="19" t="s">
        <v>123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9" t="s">
        <v>85</v>
      </c>
      <c r="BK377" s="219">
        <f>ROUND(I377*H377,2)</f>
        <v>0</v>
      </c>
      <c r="BL377" s="19" t="s">
        <v>130</v>
      </c>
      <c r="BM377" s="218" t="s">
        <v>539</v>
      </c>
    </row>
    <row r="378" s="2" customFormat="1">
      <c r="A378" s="41"/>
      <c r="B378" s="42"/>
      <c r="C378" s="43"/>
      <c r="D378" s="220" t="s">
        <v>132</v>
      </c>
      <c r="E378" s="43"/>
      <c r="F378" s="221" t="s">
        <v>540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19" t="s">
        <v>132</v>
      </c>
      <c r="AU378" s="19" t="s">
        <v>87</v>
      </c>
    </row>
    <row r="379" s="2" customFormat="1">
      <c r="A379" s="41"/>
      <c r="B379" s="42"/>
      <c r="C379" s="43"/>
      <c r="D379" s="225" t="s">
        <v>134</v>
      </c>
      <c r="E379" s="43"/>
      <c r="F379" s="226" t="s">
        <v>541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134</v>
      </c>
      <c r="AU379" s="19" t="s">
        <v>87</v>
      </c>
    </row>
    <row r="380" s="2" customFormat="1">
      <c r="A380" s="41"/>
      <c r="B380" s="42"/>
      <c r="C380" s="43"/>
      <c r="D380" s="220" t="s">
        <v>136</v>
      </c>
      <c r="E380" s="43"/>
      <c r="F380" s="227" t="s">
        <v>542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136</v>
      </c>
      <c r="AU380" s="19" t="s">
        <v>87</v>
      </c>
    </row>
    <row r="381" s="2" customFormat="1" ht="16.5" customHeight="1">
      <c r="A381" s="41"/>
      <c r="B381" s="42"/>
      <c r="C381" s="260" t="s">
        <v>543</v>
      </c>
      <c r="D381" s="260" t="s">
        <v>214</v>
      </c>
      <c r="E381" s="261" t="s">
        <v>544</v>
      </c>
      <c r="F381" s="262" t="s">
        <v>545</v>
      </c>
      <c r="G381" s="263" t="s">
        <v>142</v>
      </c>
      <c r="H381" s="264">
        <v>14</v>
      </c>
      <c r="I381" s="265"/>
      <c r="J381" s="266">
        <f>ROUND(I381*H381,2)</f>
        <v>0</v>
      </c>
      <c r="K381" s="262" t="s">
        <v>129</v>
      </c>
      <c r="L381" s="267"/>
      <c r="M381" s="268" t="s">
        <v>33</v>
      </c>
      <c r="N381" s="269" t="s">
        <v>48</v>
      </c>
      <c r="O381" s="87"/>
      <c r="P381" s="216">
        <f>O381*H381</f>
        <v>0</v>
      </c>
      <c r="Q381" s="216">
        <v>0.19600000000000001</v>
      </c>
      <c r="R381" s="216">
        <f>Q381*H381</f>
        <v>2.7440000000000002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200</v>
      </c>
      <c r="AT381" s="218" t="s">
        <v>214</v>
      </c>
      <c r="AU381" s="218" t="s">
        <v>87</v>
      </c>
      <c r="AY381" s="19" t="s">
        <v>123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9" t="s">
        <v>85</v>
      </c>
      <c r="BK381" s="219">
        <f>ROUND(I381*H381,2)</f>
        <v>0</v>
      </c>
      <c r="BL381" s="19" t="s">
        <v>130</v>
      </c>
      <c r="BM381" s="218" t="s">
        <v>546</v>
      </c>
    </row>
    <row r="382" s="2" customFormat="1">
      <c r="A382" s="41"/>
      <c r="B382" s="42"/>
      <c r="C382" s="43"/>
      <c r="D382" s="220" t="s">
        <v>132</v>
      </c>
      <c r="E382" s="43"/>
      <c r="F382" s="221" t="s">
        <v>545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9" t="s">
        <v>132</v>
      </c>
      <c r="AU382" s="19" t="s">
        <v>87</v>
      </c>
    </row>
    <row r="383" s="2" customFormat="1" ht="16.5" customHeight="1">
      <c r="A383" s="41"/>
      <c r="B383" s="42"/>
      <c r="C383" s="207" t="s">
        <v>547</v>
      </c>
      <c r="D383" s="207" t="s">
        <v>125</v>
      </c>
      <c r="E383" s="208" t="s">
        <v>548</v>
      </c>
      <c r="F383" s="209" t="s">
        <v>549</v>
      </c>
      <c r="G383" s="210" t="s">
        <v>550</v>
      </c>
      <c r="H383" s="211">
        <v>14</v>
      </c>
      <c r="I383" s="212"/>
      <c r="J383" s="213">
        <f>ROUND(I383*H383,2)</f>
        <v>0</v>
      </c>
      <c r="K383" s="209" t="s">
        <v>129</v>
      </c>
      <c r="L383" s="47"/>
      <c r="M383" s="214" t="s">
        <v>33</v>
      </c>
      <c r="N383" s="215" t="s">
        <v>48</v>
      </c>
      <c r="O383" s="87"/>
      <c r="P383" s="216">
        <f>O383*H383</f>
        <v>0</v>
      </c>
      <c r="Q383" s="216">
        <v>0.00025000000000000001</v>
      </c>
      <c r="R383" s="216">
        <f>Q383*H383</f>
        <v>0.0035000000000000001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130</v>
      </c>
      <c r="AT383" s="218" t="s">
        <v>125</v>
      </c>
      <c r="AU383" s="218" t="s">
        <v>87</v>
      </c>
      <c r="AY383" s="19" t="s">
        <v>123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9" t="s">
        <v>85</v>
      </c>
      <c r="BK383" s="219">
        <f>ROUND(I383*H383,2)</f>
        <v>0</v>
      </c>
      <c r="BL383" s="19" t="s">
        <v>130</v>
      </c>
      <c r="BM383" s="218" t="s">
        <v>551</v>
      </c>
    </row>
    <row r="384" s="2" customFormat="1">
      <c r="A384" s="41"/>
      <c r="B384" s="42"/>
      <c r="C384" s="43"/>
      <c r="D384" s="220" t="s">
        <v>132</v>
      </c>
      <c r="E384" s="43"/>
      <c r="F384" s="221" t="s">
        <v>552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132</v>
      </c>
      <c r="AU384" s="19" t="s">
        <v>87</v>
      </c>
    </row>
    <row r="385" s="2" customFormat="1">
      <c r="A385" s="41"/>
      <c r="B385" s="42"/>
      <c r="C385" s="43"/>
      <c r="D385" s="225" t="s">
        <v>134</v>
      </c>
      <c r="E385" s="43"/>
      <c r="F385" s="226" t="s">
        <v>553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134</v>
      </c>
      <c r="AU385" s="19" t="s">
        <v>87</v>
      </c>
    </row>
    <row r="386" s="2" customFormat="1">
      <c r="A386" s="41"/>
      <c r="B386" s="42"/>
      <c r="C386" s="43"/>
      <c r="D386" s="220" t="s">
        <v>136</v>
      </c>
      <c r="E386" s="43"/>
      <c r="F386" s="227" t="s">
        <v>554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136</v>
      </c>
      <c r="AU386" s="19" t="s">
        <v>87</v>
      </c>
    </row>
    <row r="387" s="12" customFormat="1" ht="22.8" customHeight="1">
      <c r="A387" s="12"/>
      <c r="B387" s="191"/>
      <c r="C387" s="192"/>
      <c r="D387" s="193" t="s">
        <v>76</v>
      </c>
      <c r="E387" s="205" t="s">
        <v>205</v>
      </c>
      <c r="F387" s="205" t="s">
        <v>555</v>
      </c>
      <c r="G387" s="192"/>
      <c r="H387" s="192"/>
      <c r="I387" s="195"/>
      <c r="J387" s="206">
        <f>BK387</f>
        <v>0</v>
      </c>
      <c r="K387" s="192"/>
      <c r="L387" s="197"/>
      <c r="M387" s="198"/>
      <c r="N387" s="199"/>
      <c r="O387" s="199"/>
      <c r="P387" s="200">
        <f>SUM(P388:P393)</f>
        <v>0</v>
      </c>
      <c r="Q387" s="199"/>
      <c r="R387" s="200">
        <f>SUM(R388:R393)</f>
        <v>0</v>
      </c>
      <c r="S387" s="199"/>
      <c r="T387" s="201">
        <f>SUM(T388:T393)</f>
        <v>3.3600000000000003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2" t="s">
        <v>85</v>
      </c>
      <c r="AT387" s="203" t="s">
        <v>76</v>
      </c>
      <c r="AU387" s="203" t="s">
        <v>85</v>
      </c>
      <c r="AY387" s="202" t="s">
        <v>123</v>
      </c>
      <c r="BK387" s="204">
        <f>SUM(BK388:BK393)</f>
        <v>0</v>
      </c>
    </row>
    <row r="388" s="2" customFormat="1" ht="16.5" customHeight="1">
      <c r="A388" s="41"/>
      <c r="B388" s="42"/>
      <c r="C388" s="207" t="s">
        <v>556</v>
      </c>
      <c r="D388" s="207" t="s">
        <v>125</v>
      </c>
      <c r="E388" s="208" t="s">
        <v>557</v>
      </c>
      <c r="F388" s="209" t="s">
        <v>558</v>
      </c>
      <c r="G388" s="210" t="s">
        <v>166</v>
      </c>
      <c r="H388" s="211">
        <v>1.3440000000000001</v>
      </c>
      <c r="I388" s="212"/>
      <c r="J388" s="213">
        <f>ROUND(I388*H388,2)</f>
        <v>0</v>
      </c>
      <c r="K388" s="209" t="s">
        <v>129</v>
      </c>
      <c r="L388" s="47"/>
      <c r="M388" s="214" t="s">
        <v>33</v>
      </c>
      <c r="N388" s="215" t="s">
        <v>48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2.5</v>
      </c>
      <c r="T388" s="217">
        <f>S388*H388</f>
        <v>3.3600000000000003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130</v>
      </c>
      <c r="AT388" s="218" t="s">
        <v>125</v>
      </c>
      <c r="AU388" s="218" t="s">
        <v>87</v>
      </c>
      <c r="AY388" s="19" t="s">
        <v>123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19" t="s">
        <v>85</v>
      </c>
      <c r="BK388" s="219">
        <f>ROUND(I388*H388,2)</f>
        <v>0</v>
      </c>
      <c r="BL388" s="19" t="s">
        <v>130</v>
      </c>
      <c r="BM388" s="218" t="s">
        <v>559</v>
      </c>
    </row>
    <row r="389" s="2" customFormat="1">
      <c r="A389" s="41"/>
      <c r="B389" s="42"/>
      <c r="C389" s="43"/>
      <c r="D389" s="220" t="s">
        <v>132</v>
      </c>
      <c r="E389" s="43"/>
      <c r="F389" s="221" t="s">
        <v>560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132</v>
      </c>
      <c r="AU389" s="19" t="s">
        <v>87</v>
      </c>
    </row>
    <row r="390" s="2" customFormat="1">
      <c r="A390" s="41"/>
      <c r="B390" s="42"/>
      <c r="C390" s="43"/>
      <c r="D390" s="225" t="s">
        <v>134</v>
      </c>
      <c r="E390" s="43"/>
      <c r="F390" s="226" t="s">
        <v>561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134</v>
      </c>
      <c r="AU390" s="19" t="s">
        <v>87</v>
      </c>
    </row>
    <row r="391" s="13" customFormat="1">
      <c r="A391" s="13"/>
      <c r="B391" s="228"/>
      <c r="C391" s="229"/>
      <c r="D391" s="220" t="s">
        <v>138</v>
      </c>
      <c r="E391" s="230" t="s">
        <v>33</v>
      </c>
      <c r="F391" s="231" t="s">
        <v>358</v>
      </c>
      <c r="G391" s="229"/>
      <c r="H391" s="232">
        <v>0.38400000000000001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138</v>
      </c>
      <c r="AU391" s="238" t="s">
        <v>87</v>
      </c>
      <c r="AV391" s="13" t="s">
        <v>87</v>
      </c>
      <c r="AW391" s="13" t="s">
        <v>39</v>
      </c>
      <c r="AX391" s="13" t="s">
        <v>77</v>
      </c>
      <c r="AY391" s="238" t="s">
        <v>123</v>
      </c>
    </row>
    <row r="392" s="13" customFormat="1">
      <c r="A392" s="13"/>
      <c r="B392" s="228"/>
      <c r="C392" s="229"/>
      <c r="D392" s="220" t="s">
        <v>138</v>
      </c>
      <c r="E392" s="230" t="s">
        <v>33</v>
      </c>
      <c r="F392" s="231" t="s">
        <v>359</v>
      </c>
      <c r="G392" s="229"/>
      <c r="H392" s="232">
        <v>0.95999999999999996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138</v>
      </c>
      <c r="AU392" s="238" t="s">
        <v>87</v>
      </c>
      <c r="AV392" s="13" t="s">
        <v>87</v>
      </c>
      <c r="AW392" s="13" t="s">
        <v>39</v>
      </c>
      <c r="AX392" s="13" t="s">
        <v>77</v>
      </c>
      <c r="AY392" s="238" t="s">
        <v>123</v>
      </c>
    </row>
    <row r="393" s="15" customFormat="1">
      <c r="A393" s="15"/>
      <c r="B393" s="249"/>
      <c r="C393" s="250"/>
      <c r="D393" s="220" t="s">
        <v>138</v>
      </c>
      <c r="E393" s="251" t="s">
        <v>33</v>
      </c>
      <c r="F393" s="252" t="s">
        <v>182</v>
      </c>
      <c r="G393" s="250"/>
      <c r="H393" s="253">
        <v>1.3440000000000001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9" t="s">
        <v>138</v>
      </c>
      <c r="AU393" s="259" t="s">
        <v>87</v>
      </c>
      <c r="AV393" s="15" t="s">
        <v>130</v>
      </c>
      <c r="AW393" s="15" t="s">
        <v>39</v>
      </c>
      <c r="AX393" s="15" t="s">
        <v>85</v>
      </c>
      <c r="AY393" s="259" t="s">
        <v>123</v>
      </c>
    </row>
    <row r="394" s="12" customFormat="1" ht="22.8" customHeight="1">
      <c r="A394" s="12"/>
      <c r="B394" s="191"/>
      <c r="C394" s="192"/>
      <c r="D394" s="193" t="s">
        <v>76</v>
      </c>
      <c r="E394" s="205" t="s">
        <v>562</v>
      </c>
      <c r="F394" s="205" t="s">
        <v>563</v>
      </c>
      <c r="G394" s="192"/>
      <c r="H394" s="192"/>
      <c r="I394" s="195"/>
      <c r="J394" s="206">
        <f>BK394</f>
        <v>0</v>
      </c>
      <c r="K394" s="192"/>
      <c r="L394" s="197"/>
      <c r="M394" s="198"/>
      <c r="N394" s="199"/>
      <c r="O394" s="199"/>
      <c r="P394" s="200">
        <f>SUM(P395:P409)</f>
        <v>0</v>
      </c>
      <c r="Q394" s="199"/>
      <c r="R394" s="200">
        <f>SUM(R395:R409)</f>
        <v>0</v>
      </c>
      <c r="S394" s="199"/>
      <c r="T394" s="201">
        <f>SUM(T395:T409)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2" t="s">
        <v>85</v>
      </c>
      <c r="AT394" s="203" t="s">
        <v>76</v>
      </c>
      <c r="AU394" s="203" t="s">
        <v>85</v>
      </c>
      <c r="AY394" s="202" t="s">
        <v>123</v>
      </c>
      <c r="BK394" s="204">
        <f>SUM(BK395:BK409)</f>
        <v>0</v>
      </c>
    </row>
    <row r="395" s="2" customFormat="1" ht="16.5" customHeight="1">
      <c r="A395" s="41"/>
      <c r="B395" s="42"/>
      <c r="C395" s="207" t="s">
        <v>564</v>
      </c>
      <c r="D395" s="207" t="s">
        <v>125</v>
      </c>
      <c r="E395" s="208" t="s">
        <v>565</v>
      </c>
      <c r="F395" s="209" t="s">
        <v>566</v>
      </c>
      <c r="G395" s="210" t="s">
        <v>280</v>
      </c>
      <c r="H395" s="211">
        <v>1.119</v>
      </c>
      <c r="I395" s="212"/>
      <c r="J395" s="213">
        <f>ROUND(I395*H395,2)</f>
        <v>0</v>
      </c>
      <c r="K395" s="209" t="s">
        <v>129</v>
      </c>
      <c r="L395" s="47"/>
      <c r="M395" s="214" t="s">
        <v>33</v>
      </c>
      <c r="N395" s="215" t="s">
        <v>48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130</v>
      </c>
      <c r="AT395" s="218" t="s">
        <v>125</v>
      </c>
      <c r="AU395" s="218" t="s">
        <v>87</v>
      </c>
      <c r="AY395" s="19" t="s">
        <v>123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9" t="s">
        <v>85</v>
      </c>
      <c r="BK395" s="219">
        <f>ROUND(I395*H395,2)</f>
        <v>0</v>
      </c>
      <c r="BL395" s="19" t="s">
        <v>130</v>
      </c>
      <c r="BM395" s="218" t="s">
        <v>567</v>
      </c>
    </row>
    <row r="396" s="2" customFormat="1">
      <c r="A396" s="41"/>
      <c r="B396" s="42"/>
      <c r="C396" s="43"/>
      <c r="D396" s="220" t="s">
        <v>132</v>
      </c>
      <c r="E396" s="43"/>
      <c r="F396" s="221" t="s">
        <v>568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132</v>
      </c>
      <c r="AU396" s="19" t="s">
        <v>87</v>
      </c>
    </row>
    <row r="397" s="2" customFormat="1">
      <c r="A397" s="41"/>
      <c r="B397" s="42"/>
      <c r="C397" s="43"/>
      <c r="D397" s="225" t="s">
        <v>134</v>
      </c>
      <c r="E397" s="43"/>
      <c r="F397" s="226" t="s">
        <v>569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134</v>
      </c>
      <c r="AU397" s="19" t="s">
        <v>87</v>
      </c>
    </row>
    <row r="398" s="2" customFormat="1">
      <c r="A398" s="41"/>
      <c r="B398" s="42"/>
      <c r="C398" s="43"/>
      <c r="D398" s="220" t="s">
        <v>136</v>
      </c>
      <c r="E398" s="43"/>
      <c r="F398" s="227" t="s">
        <v>570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136</v>
      </c>
      <c r="AU398" s="19" t="s">
        <v>87</v>
      </c>
    </row>
    <row r="399" s="13" customFormat="1">
      <c r="A399" s="13"/>
      <c r="B399" s="228"/>
      <c r="C399" s="229"/>
      <c r="D399" s="220" t="s">
        <v>138</v>
      </c>
      <c r="E399" s="230" t="s">
        <v>33</v>
      </c>
      <c r="F399" s="231" t="s">
        <v>571</v>
      </c>
      <c r="G399" s="229"/>
      <c r="H399" s="232">
        <v>1.119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138</v>
      </c>
      <c r="AU399" s="238" t="s">
        <v>87</v>
      </c>
      <c r="AV399" s="13" t="s">
        <v>87</v>
      </c>
      <c r="AW399" s="13" t="s">
        <v>39</v>
      </c>
      <c r="AX399" s="13" t="s">
        <v>85</v>
      </c>
      <c r="AY399" s="238" t="s">
        <v>123</v>
      </c>
    </row>
    <row r="400" s="2" customFormat="1" ht="16.5" customHeight="1">
      <c r="A400" s="41"/>
      <c r="B400" s="42"/>
      <c r="C400" s="207" t="s">
        <v>572</v>
      </c>
      <c r="D400" s="207" t="s">
        <v>125</v>
      </c>
      <c r="E400" s="208" t="s">
        <v>573</v>
      </c>
      <c r="F400" s="209" t="s">
        <v>574</v>
      </c>
      <c r="G400" s="210" t="s">
        <v>280</v>
      </c>
      <c r="H400" s="211">
        <v>10.710000000000001</v>
      </c>
      <c r="I400" s="212"/>
      <c r="J400" s="213">
        <f>ROUND(I400*H400,2)</f>
        <v>0</v>
      </c>
      <c r="K400" s="209" t="s">
        <v>129</v>
      </c>
      <c r="L400" s="47"/>
      <c r="M400" s="214" t="s">
        <v>33</v>
      </c>
      <c r="N400" s="215" t="s">
        <v>48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130</v>
      </c>
      <c r="AT400" s="218" t="s">
        <v>125</v>
      </c>
      <c r="AU400" s="218" t="s">
        <v>87</v>
      </c>
      <c r="AY400" s="19" t="s">
        <v>123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85</v>
      </c>
      <c r="BK400" s="219">
        <f>ROUND(I400*H400,2)</f>
        <v>0</v>
      </c>
      <c r="BL400" s="19" t="s">
        <v>130</v>
      </c>
      <c r="BM400" s="218" t="s">
        <v>575</v>
      </c>
    </row>
    <row r="401" s="2" customFormat="1">
      <c r="A401" s="41"/>
      <c r="B401" s="42"/>
      <c r="C401" s="43"/>
      <c r="D401" s="220" t="s">
        <v>132</v>
      </c>
      <c r="E401" s="43"/>
      <c r="F401" s="221" t="s">
        <v>576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9" t="s">
        <v>132</v>
      </c>
      <c r="AU401" s="19" t="s">
        <v>87</v>
      </c>
    </row>
    <row r="402" s="2" customFormat="1">
      <c r="A402" s="41"/>
      <c r="B402" s="42"/>
      <c r="C402" s="43"/>
      <c r="D402" s="225" t="s">
        <v>134</v>
      </c>
      <c r="E402" s="43"/>
      <c r="F402" s="226" t="s">
        <v>577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134</v>
      </c>
      <c r="AU402" s="19" t="s">
        <v>87</v>
      </c>
    </row>
    <row r="403" s="2" customFormat="1">
      <c r="A403" s="41"/>
      <c r="B403" s="42"/>
      <c r="C403" s="43"/>
      <c r="D403" s="220" t="s">
        <v>136</v>
      </c>
      <c r="E403" s="43"/>
      <c r="F403" s="227" t="s">
        <v>570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136</v>
      </c>
      <c r="AU403" s="19" t="s">
        <v>87</v>
      </c>
    </row>
    <row r="404" s="13" customFormat="1">
      <c r="A404" s="13"/>
      <c r="B404" s="228"/>
      <c r="C404" s="229"/>
      <c r="D404" s="220" t="s">
        <v>138</v>
      </c>
      <c r="E404" s="230" t="s">
        <v>33</v>
      </c>
      <c r="F404" s="231" t="s">
        <v>578</v>
      </c>
      <c r="G404" s="229"/>
      <c r="H404" s="232">
        <v>10.710000000000001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8" t="s">
        <v>138</v>
      </c>
      <c r="AU404" s="238" t="s">
        <v>87</v>
      </c>
      <c r="AV404" s="13" t="s">
        <v>87</v>
      </c>
      <c r="AW404" s="13" t="s">
        <v>39</v>
      </c>
      <c r="AX404" s="13" t="s">
        <v>85</v>
      </c>
      <c r="AY404" s="238" t="s">
        <v>123</v>
      </c>
    </row>
    <row r="405" s="2" customFormat="1" ht="24.15" customHeight="1">
      <c r="A405" s="41"/>
      <c r="B405" s="42"/>
      <c r="C405" s="207" t="s">
        <v>579</v>
      </c>
      <c r="D405" s="207" t="s">
        <v>125</v>
      </c>
      <c r="E405" s="208" t="s">
        <v>580</v>
      </c>
      <c r="F405" s="209" t="s">
        <v>581</v>
      </c>
      <c r="G405" s="210" t="s">
        <v>280</v>
      </c>
      <c r="H405" s="211">
        <v>1.119</v>
      </c>
      <c r="I405" s="212"/>
      <c r="J405" s="213">
        <f>ROUND(I405*H405,2)</f>
        <v>0</v>
      </c>
      <c r="K405" s="209" t="s">
        <v>129</v>
      </c>
      <c r="L405" s="47"/>
      <c r="M405" s="214" t="s">
        <v>33</v>
      </c>
      <c r="N405" s="215" t="s">
        <v>48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130</v>
      </c>
      <c r="AT405" s="218" t="s">
        <v>125</v>
      </c>
      <c r="AU405" s="218" t="s">
        <v>87</v>
      </c>
      <c r="AY405" s="19" t="s">
        <v>123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9" t="s">
        <v>85</v>
      </c>
      <c r="BK405" s="219">
        <f>ROUND(I405*H405,2)</f>
        <v>0</v>
      </c>
      <c r="BL405" s="19" t="s">
        <v>130</v>
      </c>
      <c r="BM405" s="218" t="s">
        <v>582</v>
      </c>
    </row>
    <row r="406" s="2" customFormat="1">
      <c r="A406" s="41"/>
      <c r="B406" s="42"/>
      <c r="C406" s="43"/>
      <c r="D406" s="220" t="s">
        <v>132</v>
      </c>
      <c r="E406" s="43"/>
      <c r="F406" s="221" t="s">
        <v>282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132</v>
      </c>
      <c r="AU406" s="19" t="s">
        <v>87</v>
      </c>
    </row>
    <row r="407" s="2" customFormat="1">
      <c r="A407" s="41"/>
      <c r="B407" s="42"/>
      <c r="C407" s="43"/>
      <c r="D407" s="225" t="s">
        <v>134</v>
      </c>
      <c r="E407" s="43"/>
      <c r="F407" s="226" t="s">
        <v>583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9" t="s">
        <v>134</v>
      </c>
      <c r="AU407" s="19" t="s">
        <v>87</v>
      </c>
    </row>
    <row r="408" s="2" customFormat="1">
      <c r="A408" s="41"/>
      <c r="B408" s="42"/>
      <c r="C408" s="43"/>
      <c r="D408" s="220" t="s">
        <v>136</v>
      </c>
      <c r="E408" s="43"/>
      <c r="F408" s="227" t="s">
        <v>584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19" t="s">
        <v>136</v>
      </c>
      <c r="AU408" s="19" t="s">
        <v>87</v>
      </c>
    </row>
    <row r="409" s="2" customFormat="1">
      <c r="A409" s="41"/>
      <c r="B409" s="42"/>
      <c r="C409" s="43"/>
      <c r="D409" s="220" t="s">
        <v>259</v>
      </c>
      <c r="E409" s="43"/>
      <c r="F409" s="227" t="s">
        <v>283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259</v>
      </c>
      <c r="AU409" s="19" t="s">
        <v>87</v>
      </c>
    </row>
    <row r="410" s="12" customFormat="1" ht="22.8" customHeight="1">
      <c r="A410" s="12"/>
      <c r="B410" s="191"/>
      <c r="C410" s="192"/>
      <c r="D410" s="193" t="s">
        <v>76</v>
      </c>
      <c r="E410" s="205" t="s">
        <v>585</v>
      </c>
      <c r="F410" s="205" t="s">
        <v>586</v>
      </c>
      <c r="G410" s="192"/>
      <c r="H410" s="192"/>
      <c r="I410" s="195"/>
      <c r="J410" s="206">
        <f>BK410</f>
        <v>0</v>
      </c>
      <c r="K410" s="192"/>
      <c r="L410" s="197"/>
      <c r="M410" s="198"/>
      <c r="N410" s="199"/>
      <c r="O410" s="199"/>
      <c r="P410" s="200">
        <f>SUM(P411:P414)</f>
        <v>0</v>
      </c>
      <c r="Q410" s="199"/>
      <c r="R410" s="200">
        <f>SUM(R411:R414)</f>
        <v>0</v>
      </c>
      <c r="S410" s="199"/>
      <c r="T410" s="201">
        <f>SUM(T411:T414)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2" t="s">
        <v>85</v>
      </c>
      <c r="AT410" s="203" t="s">
        <v>76</v>
      </c>
      <c r="AU410" s="203" t="s">
        <v>85</v>
      </c>
      <c r="AY410" s="202" t="s">
        <v>123</v>
      </c>
      <c r="BK410" s="204">
        <f>SUM(BK411:BK414)</f>
        <v>0</v>
      </c>
    </row>
    <row r="411" s="2" customFormat="1" ht="16.5" customHeight="1">
      <c r="A411" s="41"/>
      <c r="B411" s="42"/>
      <c r="C411" s="207" t="s">
        <v>587</v>
      </c>
      <c r="D411" s="207" t="s">
        <v>125</v>
      </c>
      <c r="E411" s="208" t="s">
        <v>588</v>
      </c>
      <c r="F411" s="209" t="s">
        <v>589</v>
      </c>
      <c r="G411" s="210" t="s">
        <v>280</v>
      </c>
      <c r="H411" s="211">
        <v>61.423000000000002</v>
      </c>
      <c r="I411" s="212"/>
      <c r="J411" s="213">
        <f>ROUND(I411*H411,2)</f>
        <v>0</v>
      </c>
      <c r="K411" s="209" t="s">
        <v>129</v>
      </c>
      <c r="L411" s="47"/>
      <c r="M411" s="214" t="s">
        <v>33</v>
      </c>
      <c r="N411" s="215" t="s">
        <v>48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130</v>
      </c>
      <c r="AT411" s="218" t="s">
        <v>125</v>
      </c>
      <c r="AU411" s="218" t="s">
        <v>87</v>
      </c>
      <c r="AY411" s="19" t="s">
        <v>123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9" t="s">
        <v>85</v>
      </c>
      <c r="BK411" s="219">
        <f>ROUND(I411*H411,2)</f>
        <v>0</v>
      </c>
      <c r="BL411" s="19" t="s">
        <v>130</v>
      </c>
      <c r="BM411" s="218" t="s">
        <v>590</v>
      </c>
    </row>
    <row r="412" s="2" customFormat="1">
      <c r="A412" s="41"/>
      <c r="B412" s="42"/>
      <c r="C412" s="43"/>
      <c r="D412" s="220" t="s">
        <v>132</v>
      </c>
      <c r="E412" s="43"/>
      <c r="F412" s="221" t="s">
        <v>591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19" t="s">
        <v>132</v>
      </c>
      <c r="AU412" s="19" t="s">
        <v>87</v>
      </c>
    </row>
    <row r="413" s="2" customFormat="1">
      <c r="A413" s="41"/>
      <c r="B413" s="42"/>
      <c r="C413" s="43"/>
      <c r="D413" s="225" t="s">
        <v>134</v>
      </c>
      <c r="E413" s="43"/>
      <c r="F413" s="226" t="s">
        <v>592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19" t="s">
        <v>134</v>
      </c>
      <c r="AU413" s="19" t="s">
        <v>87</v>
      </c>
    </row>
    <row r="414" s="2" customFormat="1">
      <c r="A414" s="41"/>
      <c r="B414" s="42"/>
      <c r="C414" s="43"/>
      <c r="D414" s="220" t="s">
        <v>136</v>
      </c>
      <c r="E414" s="43"/>
      <c r="F414" s="227" t="s">
        <v>593</v>
      </c>
      <c r="G414" s="43"/>
      <c r="H414" s="43"/>
      <c r="I414" s="222"/>
      <c r="J414" s="43"/>
      <c r="K414" s="43"/>
      <c r="L414" s="47"/>
      <c r="M414" s="270"/>
      <c r="N414" s="271"/>
      <c r="O414" s="272"/>
      <c r="P414" s="272"/>
      <c r="Q414" s="272"/>
      <c r="R414" s="272"/>
      <c r="S414" s="272"/>
      <c r="T414" s="273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19" t="s">
        <v>136</v>
      </c>
      <c r="AU414" s="19" t="s">
        <v>87</v>
      </c>
    </row>
    <row r="415" s="2" customFormat="1" ht="6.96" customHeight="1">
      <c r="A415" s="41"/>
      <c r="B415" s="62"/>
      <c r="C415" s="63"/>
      <c r="D415" s="63"/>
      <c r="E415" s="63"/>
      <c r="F415" s="63"/>
      <c r="G415" s="63"/>
      <c r="H415" s="63"/>
      <c r="I415" s="63"/>
      <c r="J415" s="63"/>
      <c r="K415" s="63"/>
      <c r="L415" s="47"/>
      <c r="M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</row>
  </sheetData>
  <sheetProtection sheet="1" autoFilter="0" formatColumns="0" formatRows="0" objects="1" scenarios="1" spinCount="100000" saltValue="zvkl4jFjRY48yslLGDSuXeav6hINxLSzgDGlIaUOF5wwfbNWOH2Wjrj35zFUBWKl5hTeGPGl6QoHJHkE6whPDg==" hashValue="fA2tGPzuIejaJ8IeeMjrLoUs8UPV+3iaevS4e5q9m8F3W0TNlmg4mmSuykvlVoZfErjcLs0IVkKI5WmoBMezgg==" algorithmName="SHA-512" password="CC35"/>
  <autoFilter ref="C87:K41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111211201"/>
    <hyperlink ref="F98" r:id="rId2" display="https://podminky.urs.cz/item/CS_URS_2024_01/112151111"/>
    <hyperlink ref="F103" r:id="rId3" display="https://podminky.urs.cz/item/CS_URS_2024_01/112201151"/>
    <hyperlink ref="F107" r:id="rId4" display="https://podminky.urs.cz/item/CS_URS_2024_01/119001421"/>
    <hyperlink ref="F112" r:id="rId5" display="https://podminky.urs.cz/item/CS_URS_2024_01/132351104"/>
    <hyperlink ref="F128" r:id="rId6" display="https://podminky.urs.cz/item/CS_URS_2024_01/132451104"/>
    <hyperlink ref="F143" r:id="rId7" display="https://podminky.urs.cz/item/CS_URS_2024_01/139001101"/>
    <hyperlink ref="F151" r:id="rId8" display="https://podminky.urs.cz/item/CS_URS_2024_01/141721221"/>
    <hyperlink ref="F162" r:id="rId9" display="https://podminky.urs.cz/item/CS_URS_2024_01/151101101"/>
    <hyperlink ref="F167" r:id="rId10" display="https://podminky.urs.cz/item/CS_URS_2024_01/151101102"/>
    <hyperlink ref="F174" r:id="rId11" display="https://podminky.urs.cz/item/CS_URS_2024_01/151101111"/>
    <hyperlink ref="F177" r:id="rId12" display="https://podminky.urs.cz/item/CS_URS_2024_01/151101112"/>
    <hyperlink ref="F180" r:id="rId13" display="https://podminky.urs.cz/item/CS_URS_2024_01/162751136"/>
    <hyperlink ref="F186" r:id="rId14" display="https://podminky.urs.cz/item/CS_URS_2024_01/167151111"/>
    <hyperlink ref="F191" r:id="rId15" display="https://podminky.urs.cz/item/CS_URS_2024_01/167151112"/>
    <hyperlink ref="F204" r:id="rId16" display="https://podminky.urs.cz/item/CS_URS_2024_01/174101101"/>
    <hyperlink ref="F221" r:id="rId17" display="https://podminky.urs.cz/item/CS_URS_2024_01/175151101"/>
    <hyperlink ref="F239" r:id="rId18" display="https://podminky.urs.cz/item/CS_URS_2024_01/181951114"/>
    <hyperlink ref="F249" r:id="rId19" display="https://podminky.urs.cz/item/CS_URS_2024_01/247681114"/>
    <hyperlink ref="F258" r:id="rId20" display="https://podminky.urs.cz/item/CS_URS_2024_01/310218811"/>
    <hyperlink ref="F271" r:id="rId21" display="https://podminky.urs.cz/item/CS_URS_2024_01/451573111"/>
    <hyperlink ref="F281" r:id="rId22" display="https://podminky.urs.cz/item/CS_URS_2024_01/452112111"/>
    <hyperlink ref="F295" r:id="rId23" display="https://podminky.urs.cz/item/CS_URS_2024_01/452311141"/>
    <hyperlink ref="F304" r:id="rId24" display="https://podminky.urs.cz/item/CS_URS_2024_01/452311151"/>
    <hyperlink ref="F311" r:id="rId25" display="https://podminky.urs.cz/item/CS_URS_2024_01/452351111"/>
    <hyperlink ref="F324" r:id="rId26" display="https://podminky.urs.cz/item/CS_URS_2024_01/877355211"/>
    <hyperlink ref="F331" r:id="rId27" display="https://podminky.urs.cz/item/CS_URS_2024_01/877365221"/>
    <hyperlink ref="F338" r:id="rId28" display="https://podminky.urs.cz/item/CS_URS_2024_01/877395121"/>
    <hyperlink ref="F344" r:id="rId29" display="https://podminky.urs.cz/item/CS_URS_2024_01/894812321"/>
    <hyperlink ref="F348" r:id="rId30" display="https://podminky.urs.cz/item/CS_URS_2024_01/894812331"/>
    <hyperlink ref="F352" r:id="rId31" display="https://podminky.urs.cz/item/CS_URS_2024_01/894812339"/>
    <hyperlink ref="F356" r:id="rId32" display="https://podminky.urs.cz/item/CS_URS_2024_01/895941341"/>
    <hyperlink ref="F362" r:id="rId33" display="https://podminky.urs.cz/item/CS_URS_2024_01/895941351"/>
    <hyperlink ref="F367" r:id="rId34" display="https://podminky.urs.cz/item/CS_URS_2024_01/899204112"/>
    <hyperlink ref="F379" r:id="rId35" display="https://podminky.urs.cz/item/CS_URS_2024_01/899311113"/>
    <hyperlink ref="F385" r:id="rId36" display="https://podminky.urs.cz/item/CS_URS_2024_01/892392121"/>
    <hyperlink ref="F390" r:id="rId37" display="https://podminky.urs.cz/item/CS_URS_2024_01/971026581"/>
    <hyperlink ref="F397" r:id="rId38" display="https://podminky.urs.cz/item/CS_URS_2024_01/997013501"/>
    <hyperlink ref="F402" r:id="rId39" display="https://podminky.urs.cz/item/CS_URS_2024_01/997013509"/>
    <hyperlink ref="F407" r:id="rId40" display="https://podminky.urs.cz/item/CS_URS_2024_01/997221873.R"/>
    <hyperlink ref="F413" r:id="rId41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87</v>
      </c>
    </row>
    <row r="4" s="1" customFormat="1" ht="24.96" customHeight="1">
      <c r="B4" s="22"/>
      <c r="D4" s="133" t="s">
        <v>92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DĚČÍN – PODMOKLY, ULICE NA VÝŠINÁCH, DEŠŤOVÁ KANALIZACE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21.84" customHeight="1">
      <c r="A13" s="41"/>
      <c r="B13" s="47"/>
      <c r="C13" s="41"/>
      <c r="D13" s="274" t="s">
        <v>595</v>
      </c>
      <c r="E13" s="41"/>
      <c r="F13" s="275" t="s">
        <v>596</v>
      </c>
      <c r="G13" s="41"/>
      <c r="H13" s="41"/>
      <c r="I13" s="274" t="s">
        <v>26</v>
      </c>
      <c r="J13" s="275" t="s">
        <v>597</v>
      </c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28</v>
      </c>
      <c r="E14" s="41"/>
      <c r="F14" s="41"/>
      <c r="G14" s="41"/>
      <c r="H14" s="41"/>
      <c r="I14" s="135" t="s">
        <v>29</v>
      </c>
      <c r="J14" s="139" t="s">
        <v>30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31</v>
      </c>
      <c r="F15" s="41"/>
      <c r="G15" s="41"/>
      <c r="H15" s="41"/>
      <c r="I15" s="135" t="s">
        <v>32</v>
      </c>
      <c r="J15" s="139" t="s">
        <v>33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34</v>
      </c>
      <c r="E17" s="41"/>
      <c r="F17" s="41"/>
      <c r="G17" s="41"/>
      <c r="H17" s="41"/>
      <c r="I17" s="135" t="s">
        <v>29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32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36</v>
      </c>
      <c r="E20" s="41"/>
      <c r="F20" s="41"/>
      <c r="G20" s="41"/>
      <c r="H20" s="41"/>
      <c r="I20" s="135" t="s">
        <v>29</v>
      </c>
      <c r="J20" s="139" t="s">
        <v>37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38</v>
      </c>
      <c r="F21" s="41"/>
      <c r="G21" s="41"/>
      <c r="H21" s="41"/>
      <c r="I21" s="135" t="s">
        <v>32</v>
      </c>
      <c r="J21" s="139" t="s">
        <v>33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29</v>
      </c>
      <c r="J23" s="139" t="s">
        <v>37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38</v>
      </c>
      <c r="F24" s="41"/>
      <c r="G24" s="41"/>
      <c r="H24" s="41"/>
      <c r="I24" s="135" t="s">
        <v>32</v>
      </c>
      <c r="J24" s="139" t="s">
        <v>33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41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42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43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45</v>
      </c>
      <c r="G32" s="41"/>
      <c r="H32" s="41"/>
      <c r="I32" s="148" t="s">
        <v>44</v>
      </c>
      <c r="J32" s="148" t="s">
        <v>46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47</v>
      </c>
      <c r="E33" s="135" t="s">
        <v>48</v>
      </c>
      <c r="F33" s="150">
        <f>ROUND((SUM(BE84:BE120)),  2)</f>
        <v>0</v>
      </c>
      <c r="G33" s="41"/>
      <c r="H33" s="41"/>
      <c r="I33" s="151">
        <v>0.20999999999999999</v>
      </c>
      <c r="J33" s="150">
        <f>ROUND(((SUM(BE84:BE120))*I33),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49</v>
      </c>
      <c r="F34" s="150">
        <f>ROUND((SUM(BF84:BF120)),  2)</f>
        <v>0</v>
      </c>
      <c r="G34" s="41"/>
      <c r="H34" s="41"/>
      <c r="I34" s="151">
        <v>0.12</v>
      </c>
      <c r="J34" s="150">
        <f>ROUND(((SUM(BF84:BF120))*I34),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50</v>
      </c>
      <c r="F35" s="150">
        <f>ROUND((SUM(BG84:BG120)),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51</v>
      </c>
      <c r="F36" s="150">
        <f>ROUND((SUM(BH84:BH120)),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52</v>
      </c>
      <c r="F37" s="150">
        <f>ROUND((SUM(BI84:BI120)),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53</v>
      </c>
      <c r="E39" s="154"/>
      <c r="F39" s="154"/>
      <c r="G39" s="155" t="s">
        <v>54</v>
      </c>
      <c r="H39" s="156" t="s">
        <v>55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DĚČÍN – PODMOKLY, ULICE NA VÝŠINÁCH, DEŠŤOVÁ KANALIZACE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Vedlejší a ostatní náklady (VON)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Na Výšinách</v>
      </c>
      <c r="G52" s="43"/>
      <c r="H52" s="43"/>
      <c r="I52" s="34" t="s">
        <v>24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Statutární město Děčín</v>
      </c>
      <c r="G54" s="43"/>
      <c r="H54" s="43"/>
      <c r="I54" s="34" t="s">
        <v>36</v>
      </c>
      <c r="J54" s="39" t="str">
        <f>E21</f>
        <v>Ing. Petr Cupal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34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Ing. Petr Cupal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75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98</v>
      </c>
    </row>
    <row r="60" s="9" customFormat="1" ht="24.96" customHeight="1">
      <c r="A60" s="9"/>
      <c r="B60" s="168"/>
      <c r="C60" s="169"/>
      <c r="D60" s="170" t="s">
        <v>598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599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600</v>
      </c>
      <c r="E62" s="177"/>
      <c r="F62" s="177"/>
      <c r="G62" s="177"/>
      <c r="H62" s="177"/>
      <c r="I62" s="177"/>
      <c r="J62" s="178">
        <f>J102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601</v>
      </c>
      <c r="E63" s="177"/>
      <c r="F63" s="177"/>
      <c r="G63" s="177"/>
      <c r="H63" s="177"/>
      <c r="I63" s="177"/>
      <c r="J63" s="178">
        <f>J113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602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108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DĚČÍN – PODMOKLY, ULICE NA VÝŠINÁCH, DEŠŤOVÁ KANALIZACE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93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02 - Vedlejší a ostatní náklady (VON)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Na Výšinách</v>
      </c>
      <c r="G78" s="43"/>
      <c r="H78" s="43"/>
      <c r="I78" s="34" t="s">
        <v>24</v>
      </c>
      <c r="J78" s="75" t="str">
        <f>IF(J12="","",J12)</f>
        <v>8. 3. 2024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28</v>
      </c>
      <c r="D80" s="43"/>
      <c r="E80" s="43"/>
      <c r="F80" s="29" t="str">
        <f>E15</f>
        <v>Statutární město Děčín</v>
      </c>
      <c r="G80" s="43"/>
      <c r="H80" s="43"/>
      <c r="I80" s="34" t="s">
        <v>36</v>
      </c>
      <c r="J80" s="39" t="str">
        <f>E21</f>
        <v>Ing. Petr Cupal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34</v>
      </c>
      <c r="D81" s="43"/>
      <c r="E81" s="43"/>
      <c r="F81" s="29" t="str">
        <f>IF(E18="","",E18)</f>
        <v>Vyplň údaj</v>
      </c>
      <c r="G81" s="43"/>
      <c r="H81" s="43"/>
      <c r="I81" s="34" t="s">
        <v>40</v>
      </c>
      <c r="J81" s="39" t="str">
        <f>E24</f>
        <v>Ing. Petr Cupal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109</v>
      </c>
      <c r="D83" s="183" t="s">
        <v>62</v>
      </c>
      <c r="E83" s="183" t="s">
        <v>58</v>
      </c>
      <c r="F83" s="183" t="s">
        <v>59</v>
      </c>
      <c r="G83" s="183" t="s">
        <v>110</v>
      </c>
      <c r="H83" s="183" t="s">
        <v>111</v>
      </c>
      <c r="I83" s="183" t="s">
        <v>112</v>
      </c>
      <c r="J83" s="183" t="s">
        <v>97</v>
      </c>
      <c r="K83" s="184" t="s">
        <v>113</v>
      </c>
      <c r="L83" s="185"/>
      <c r="M83" s="95" t="s">
        <v>33</v>
      </c>
      <c r="N83" s="96" t="s">
        <v>47</v>
      </c>
      <c r="O83" s="96" t="s">
        <v>114</v>
      </c>
      <c r="P83" s="96" t="s">
        <v>115</v>
      </c>
      <c r="Q83" s="96" t="s">
        <v>116</v>
      </c>
      <c r="R83" s="96" t="s">
        <v>117</v>
      </c>
      <c r="S83" s="96" t="s">
        <v>118</v>
      </c>
      <c r="T83" s="97" t="s">
        <v>119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76</v>
      </c>
      <c r="AU84" s="19" t="s">
        <v>98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76</v>
      </c>
      <c r="E85" s="194" t="s">
        <v>603</v>
      </c>
      <c r="F85" s="194" t="s">
        <v>604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P86+P102+P113+P117</f>
        <v>0</v>
      </c>
      <c r="Q85" s="199"/>
      <c r="R85" s="200">
        <f>R86+R102+R113+R117</f>
        <v>0</v>
      </c>
      <c r="S85" s="199"/>
      <c r="T85" s="201">
        <f>T86+T102+T113+T117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163</v>
      </c>
      <c r="AT85" s="203" t="s">
        <v>76</v>
      </c>
      <c r="AU85" s="203" t="s">
        <v>77</v>
      </c>
      <c r="AY85" s="202" t="s">
        <v>123</v>
      </c>
      <c r="BK85" s="204">
        <f>BK86+BK102+BK113+BK117</f>
        <v>0</v>
      </c>
    </row>
    <row r="86" s="12" customFormat="1" ht="22.8" customHeight="1">
      <c r="A86" s="12"/>
      <c r="B86" s="191"/>
      <c r="C86" s="192"/>
      <c r="D86" s="193" t="s">
        <v>76</v>
      </c>
      <c r="E86" s="205" t="s">
        <v>605</v>
      </c>
      <c r="F86" s="205" t="s">
        <v>606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SUM(P87:P101)</f>
        <v>0</v>
      </c>
      <c r="Q86" s="199"/>
      <c r="R86" s="200">
        <f>SUM(R87:R101)</f>
        <v>0</v>
      </c>
      <c r="S86" s="199"/>
      <c r="T86" s="201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163</v>
      </c>
      <c r="AT86" s="203" t="s">
        <v>76</v>
      </c>
      <c r="AU86" s="203" t="s">
        <v>85</v>
      </c>
      <c r="AY86" s="202" t="s">
        <v>123</v>
      </c>
      <c r="BK86" s="204">
        <f>SUM(BK87:BK101)</f>
        <v>0</v>
      </c>
    </row>
    <row r="87" s="2" customFormat="1" ht="16.5" customHeight="1">
      <c r="A87" s="41"/>
      <c r="B87" s="42"/>
      <c r="C87" s="207" t="s">
        <v>85</v>
      </c>
      <c r="D87" s="207" t="s">
        <v>125</v>
      </c>
      <c r="E87" s="208" t="s">
        <v>607</v>
      </c>
      <c r="F87" s="209" t="s">
        <v>608</v>
      </c>
      <c r="G87" s="210" t="s">
        <v>609</v>
      </c>
      <c r="H87" s="211">
        <v>1</v>
      </c>
      <c r="I87" s="212"/>
      <c r="J87" s="213">
        <f>ROUND(I87*H87,2)</f>
        <v>0</v>
      </c>
      <c r="K87" s="209" t="s">
        <v>129</v>
      </c>
      <c r="L87" s="47"/>
      <c r="M87" s="214" t="s">
        <v>33</v>
      </c>
      <c r="N87" s="215" t="s">
        <v>48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610</v>
      </c>
      <c r="AT87" s="218" t="s">
        <v>125</v>
      </c>
      <c r="AU87" s="218" t="s">
        <v>87</v>
      </c>
      <c r="AY87" s="19" t="s">
        <v>123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85</v>
      </c>
      <c r="BK87" s="219">
        <f>ROUND(I87*H87,2)</f>
        <v>0</v>
      </c>
      <c r="BL87" s="19" t="s">
        <v>610</v>
      </c>
      <c r="BM87" s="218" t="s">
        <v>611</v>
      </c>
    </row>
    <row r="88" s="2" customFormat="1">
      <c r="A88" s="41"/>
      <c r="B88" s="42"/>
      <c r="C88" s="43"/>
      <c r="D88" s="220" t="s">
        <v>132</v>
      </c>
      <c r="E88" s="43"/>
      <c r="F88" s="221" t="s">
        <v>612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132</v>
      </c>
      <c r="AU88" s="19" t="s">
        <v>87</v>
      </c>
    </row>
    <row r="89" s="2" customFormat="1">
      <c r="A89" s="41"/>
      <c r="B89" s="42"/>
      <c r="C89" s="43"/>
      <c r="D89" s="225" t="s">
        <v>134</v>
      </c>
      <c r="E89" s="43"/>
      <c r="F89" s="226" t="s">
        <v>613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134</v>
      </c>
      <c r="AU89" s="19" t="s">
        <v>87</v>
      </c>
    </row>
    <row r="90" s="2" customFormat="1">
      <c r="A90" s="41"/>
      <c r="B90" s="42"/>
      <c r="C90" s="43"/>
      <c r="D90" s="220" t="s">
        <v>259</v>
      </c>
      <c r="E90" s="43"/>
      <c r="F90" s="227" t="s">
        <v>614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259</v>
      </c>
      <c r="AU90" s="19" t="s">
        <v>87</v>
      </c>
    </row>
    <row r="91" s="2" customFormat="1" ht="16.5" customHeight="1">
      <c r="A91" s="41"/>
      <c r="B91" s="42"/>
      <c r="C91" s="207" t="s">
        <v>87</v>
      </c>
      <c r="D91" s="207" t="s">
        <v>125</v>
      </c>
      <c r="E91" s="208" t="s">
        <v>615</v>
      </c>
      <c r="F91" s="209" t="s">
        <v>616</v>
      </c>
      <c r="G91" s="210" t="s">
        <v>609</v>
      </c>
      <c r="H91" s="211">
        <v>1</v>
      </c>
      <c r="I91" s="212"/>
      <c r="J91" s="213">
        <f>ROUND(I91*H91,2)</f>
        <v>0</v>
      </c>
      <c r="K91" s="209" t="s">
        <v>33</v>
      </c>
      <c r="L91" s="47"/>
      <c r="M91" s="214" t="s">
        <v>33</v>
      </c>
      <c r="N91" s="215" t="s">
        <v>48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610</v>
      </c>
      <c r="AT91" s="218" t="s">
        <v>125</v>
      </c>
      <c r="AU91" s="218" t="s">
        <v>87</v>
      </c>
      <c r="AY91" s="19" t="s">
        <v>123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85</v>
      </c>
      <c r="BK91" s="219">
        <f>ROUND(I91*H91,2)</f>
        <v>0</v>
      </c>
      <c r="BL91" s="19" t="s">
        <v>610</v>
      </c>
      <c r="BM91" s="218" t="s">
        <v>617</v>
      </c>
    </row>
    <row r="92" s="2" customFormat="1">
      <c r="A92" s="41"/>
      <c r="B92" s="42"/>
      <c r="C92" s="43"/>
      <c r="D92" s="220" t="s">
        <v>132</v>
      </c>
      <c r="E92" s="43"/>
      <c r="F92" s="221" t="s">
        <v>616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132</v>
      </c>
      <c r="AU92" s="19" t="s">
        <v>87</v>
      </c>
    </row>
    <row r="93" s="2" customFormat="1" ht="16.5" customHeight="1">
      <c r="A93" s="41"/>
      <c r="B93" s="42"/>
      <c r="C93" s="207" t="s">
        <v>148</v>
      </c>
      <c r="D93" s="207" t="s">
        <v>125</v>
      </c>
      <c r="E93" s="208" t="s">
        <v>618</v>
      </c>
      <c r="F93" s="209" t="s">
        <v>619</v>
      </c>
      <c r="G93" s="210" t="s">
        <v>609</v>
      </c>
      <c r="H93" s="211">
        <v>1</v>
      </c>
      <c r="I93" s="212"/>
      <c r="J93" s="213">
        <f>ROUND(I93*H93,2)</f>
        <v>0</v>
      </c>
      <c r="K93" s="209" t="s">
        <v>33</v>
      </c>
      <c r="L93" s="47"/>
      <c r="M93" s="214" t="s">
        <v>33</v>
      </c>
      <c r="N93" s="215" t="s">
        <v>48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610</v>
      </c>
      <c r="AT93" s="218" t="s">
        <v>125</v>
      </c>
      <c r="AU93" s="218" t="s">
        <v>87</v>
      </c>
      <c r="AY93" s="19" t="s">
        <v>123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85</v>
      </c>
      <c r="BK93" s="219">
        <f>ROUND(I93*H93,2)</f>
        <v>0</v>
      </c>
      <c r="BL93" s="19" t="s">
        <v>610</v>
      </c>
      <c r="BM93" s="218" t="s">
        <v>620</v>
      </c>
    </row>
    <row r="94" s="2" customFormat="1">
      <c r="A94" s="41"/>
      <c r="B94" s="42"/>
      <c r="C94" s="43"/>
      <c r="D94" s="220" t="s">
        <v>132</v>
      </c>
      <c r="E94" s="43"/>
      <c r="F94" s="221" t="s">
        <v>619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132</v>
      </c>
      <c r="AU94" s="19" t="s">
        <v>87</v>
      </c>
    </row>
    <row r="95" s="2" customFormat="1" ht="16.5" customHeight="1">
      <c r="A95" s="41"/>
      <c r="B95" s="42"/>
      <c r="C95" s="207" t="s">
        <v>130</v>
      </c>
      <c r="D95" s="207" t="s">
        <v>125</v>
      </c>
      <c r="E95" s="208" t="s">
        <v>621</v>
      </c>
      <c r="F95" s="209" t="s">
        <v>622</v>
      </c>
      <c r="G95" s="210" t="s">
        <v>609</v>
      </c>
      <c r="H95" s="211">
        <v>1</v>
      </c>
      <c r="I95" s="212"/>
      <c r="J95" s="213">
        <f>ROUND(I95*H95,2)</f>
        <v>0</v>
      </c>
      <c r="K95" s="209" t="s">
        <v>129</v>
      </c>
      <c r="L95" s="47"/>
      <c r="M95" s="214" t="s">
        <v>33</v>
      </c>
      <c r="N95" s="215" t="s">
        <v>48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610</v>
      </c>
      <c r="AT95" s="218" t="s">
        <v>125</v>
      </c>
      <c r="AU95" s="218" t="s">
        <v>87</v>
      </c>
      <c r="AY95" s="19" t="s">
        <v>123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85</v>
      </c>
      <c r="BK95" s="219">
        <f>ROUND(I95*H95,2)</f>
        <v>0</v>
      </c>
      <c r="BL95" s="19" t="s">
        <v>610</v>
      </c>
      <c r="BM95" s="218" t="s">
        <v>623</v>
      </c>
    </row>
    <row r="96" s="2" customFormat="1">
      <c r="A96" s="41"/>
      <c r="B96" s="42"/>
      <c r="C96" s="43"/>
      <c r="D96" s="220" t="s">
        <v>132</v>
      </c>
      <c r="E96" s="43"/>
      <c r="F96" s="221" t="s">
        <v>622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132</v>
      </c>
      <c r="AU96" s="19" t="s">
        <v>87</v>
      </c>
    </row>
    <row r="97" s="2" customFormat="1">
      <c r="A97" s="41"/>
      <c r="B97" s="42"/>
      <c r="C97" s="43"/>
      <c r="D97" s="225" t="s">
        <v>134</v>
      </c>
      <c r="E97" s="43"/>
      <c r="F97" s="226" t="s">
        <v>624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134</v>
      </c>
      <c r="AU97" s="19" t="s">
        <v>87</v>
      </c>
    </row>
    <row r="98" s="2" customFormat="1" ht="16.5" customHeight="1">
      <c r="A98" s="41"/>
      <c r="B98" s="42"/>
      <c r="C98" s="207" t="s">
        <v>163</v>
      </c>
      <c r="D98" s="207" t="s">
        <v>125</v>
      </c>
      <c r="E98" s="208" t="s">
        <v>625</v>
      </c>
      <c r="F98" s="209" t="s">
        <v>626</v>
      </c>
      <c r="G98" s="210" t="s">
        <v>609</v>
      </c>
      <c r="H98" s="211">
        <v>1</v>
      </c>
      <c r="I98" s="212"/>
      <c r="J98" s="213">
        <f>ROUND(I98*H98,2)</f>
        <v>0</v>
      </c>
      <c r="K98" s="209" t="s">
        <v>129</v>
      </c>
      <c r="L98" s="47"/>
      <c r="M98" s="214" t="s">
        <v>33</v>
      </c>
      <c r="N98" s="215" t="s">
        <v>48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610</v>
      </c>
      <c r="AT98" s="218" t="s">
        <v>125</v>
      </c>
      <c r="AU98" s="218" t="s">
        <v>87</v>
      </c>
      <c r="AY98" s="19" t="s">
        <v>123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85</v>
      </c>
      <c r="BK98" s="219">
        <f>ROUND(I98*H98,2)</f>
        <v>0</v>
      </c>
      <c r="BL98" s="19" t="s">
        <v>610</v>
      </c>
      <c r="BM98" s="218" t="s">
        <v>627</v>
      </c>
    </row>
    <row r="99" s="2" customFormat="1">
      <c r="A99" s="41"/>
      <c r="B99" s="42"/>
      <c r="C99" s="43"/>
      <c r="D99" s="220" t="s">
        <v>132</v>
      </c>
      <c r="E99" s="43"/>
      <c r="F99" s="221" t="s">
        <v>626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132</v>
      </c>
      <c r="AU99" s="19" t="s">
        <v>87</v>
      </c>
    </row>
    <row r="100" s="2" customFormat="1">
      <c r="A100" s="41"/>
      <c r="B100" s="42"/>
      <c r="C100" s="43"/>
      <c r="D100" s="225" t="s">
        <v>134</v>
      </c>
      <c r="E100" s="43"/>
      <c r="F100" s="226" t="s">
        <v>628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134</v>
      </c>
      <c r="AU100" s="19" t="s">
        <v>87</v>
      </c>
    </row>
    <row r="101" s="2" customFormat="1">
      <c r="A101" s="41"/>
      <c r="B101" s="42"/>
      <c r="C101" s="43"/>
      <c r="D101" s="220" t="s">
        <v>259</v>
      </c>
      <c r="E101" s="43"/>
      <c r="F101" s="227" t="s">
        <v>629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259</v>
      </c>
      <c r="AU101" s="19" t="s">
        <v>87</v>
      </c>
    </row>
    <row r="102" s="12" customFormat="1" ht="22.8" customHeight="1">
      <c r="A102" s="12"/>
      <c r="B102" s="191"/>
      <c r="C102" s="192"/>
      <c r="D102" s="193" t="s">
        <v>76</v>
      </c>
      <c r="E102" s="205" t="s">
        <v>630</v>
      </c>
      <c r="F102" s="205" t="s">
        <v>631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SUM(P103:P112)</f>
        <v>0</v>
      </c>
      <c r="Q102" s="199"/>
      <c r="R102" s="200">
        <f>SUM(R103:R112)</f>
        <v>0</v>
      </c>
      <c r="S102" s="199"/>
      <c r="T102" s="201">
        <f>SUM(T103:T112)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163</v>
      </c>
      <c r="AT102" s="203" t="s">
        <v>76</v>
      </c>
      <c r="AU102" s="203" t="s">
        <v>85</v>
      </c>
      <c r="AY102" s="202" t="s">
        <v>123</v>
      </c>
      <c r="BK102" s="204">
        <f>SUM(BK103:BK112)</f>
        <v>0</v>
      </c>
    </row>
    <row r="103" s="2" customFormat="1" ht="16.5" customHeight="1">
      <c r="A103" s="41"/>
      <c r="B103" s="42"/>
      <c r="C103" s="207" t="s">
        <v>183</v>
      </c>
      <c r="D103" s="207" t="s">
        <v>125</v>
      </c>
      <c r="E103" s="208" t="s">
        <v>632</v>
      </c>
      <c r="F103" s="209" t="s">
        <v>631</v>
      </c>
      <c r="G103" s="210" t="s">
        <v>609</v>
      </c>
      <c r="H103" s="211">
        <v>1</v>
      </c>
      <c r="I103" s="212"/>
      <c r="J103" s="213">
        <f>ROUND(I103*H103,2)</f>
        <v>0</v>
      </c>
      <c r="K103" s="209" t="s">
        <v>129</v>
      </c>
      <c r="L103" s="47"/>
      <c r="M103" s="214" t="s">
        <v>33</v>
      </c>
      <c r="N103" s="215" t="s">
        <v>48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610</v>
      </c>
      <c r="AT103" s="218" t="s">
        <v>125</v>
      </c>
      <c r="AU103" s="218" t="s">
        <v>87</v>
      </c>
      <c r="AY103" s="19" t="s">
        <v>123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85</v>
      </c>
      <c r="BK103" s="219">
        <f>ROUND(I103*H103,2)</f>
        <v>0</v>
      </c>
      <c r="BL103" s="19" t="s">
        <v>610</v>
      </c>
      <c r="BM103" s="218" t="s">
        <v>633</v>
      </c>
    </row>
    <row r="104" s="2" customFormat="1">
      <c r="A104" s="41"/>
      <c r="B104" s="42"/>
      <c r="C104" s="43"/>
      <c r="D104" s="220" t="s">
        <v>132</v>
      </c>
      <c r="E104" s="43"/>
      <c r="F104" s="221" t="s">
        <v>631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132</v>
      </c>
      <c r="AU104" s="19" t="s">
        <v>87</v>
      </c>
    </row>
    <row r="105" s="2" customFormat="1">
      <c r="A105" s="41"/>
      <c r="B105" s="42"/>
      <c r="C105" s="43"/>
      <c r="D105" s="225" t="s">
        <v>134</v>
      </c>
      <c r="E105" s="43"/>
      <c r="F105" s="226" t="s">
        <v>634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134</v>
      </c>
      <c r="AU105" s="19" t="s">
        <v>87</v>
      </c>
    </row>
    <row r="106" s="2" customFormat="1" ht="16.5" customHeight="1">
      <c r="A106" s="41"/>
      <c r="B106" s="42"/>
      <c r="C106" s="207" t="s">
        <v>192</v>
      </c>
      <c r="D106" s="207" t="s">
        <v>125</v>
      </c>
      <c r="E106" s="208" t="s">
        <v>635</v>
      </c>
      <c r="F106" s="209" t="s">
        <v>636</v>
      </c>
      <c r="G106" s="210" t="s">
        <v>609</v>
      </c>
      <c r="H106" s="211">
        <v>1</v>
      </c>
      <c r="I106" s="212"/>
      <c r="J106" s="213">
        <f>ROUND(I106*H106,2)</f>
        <v>0</v>
      </c>
      <c r="K106" s="209" t="s">
        <v>129</v>
      </c>
      <c r="L106" s="47"/>
      <c r="M106" s="214" t="s">
        <v>33</v>
      </c>
      <c r="N106" s="215" t="s">
        <v>48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610</v>
      </c>
      <c r="AT106" s="218" t="s">
        <v>125</v>
      </c>
      <c r="AU106" s="218" t="s">
        <v>87</v>
      </c>
      <c r="AY106" s="19" t="s">
        <v>123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85</v>
      </c>
      <c r="BK106" s="219">
        <f>ROUND(I106*H106,2)</f>
        <v>0</v>
      </c>
      <c r="BL106" s="19" t="s">
        <v>610</v>
      </c>
      <c r="BM106" s="218" t="s">
        <v>637</v>
      </c>
    </row>
    <row r="107" s="2" customFormat="1">
      <c r="A107" s="41"/>
      <c r="B107" s="42"/>
      <c r="C107" s="43"/>
      <c r="D107" s="220" t="s">
        <v>132</v>
      </c>
      <c r="E107" s="43"/>
      <c r="F107" s="221" t="s">
        <v>636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132</v>
      </c>
      <c r="AU107" s="19" t="s">
        <v>87</v>
      </c>
    </row>
    <row r="108" s="2" customFormat="1">
      <c r="A108" s="41"/>
      <c r="B108" s="42"/>
      <c r="C108" s="43"/>
      <c r="D108" s="225" t="s">
        <v>134</v>
      </c>
      <c r="E108" s="43"/>
      <c r="F108" s="226" t="s">
        <v>638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134</v>
      </c>
      <c r="AU108" s="19" t="s">
        <v>87</v>
      </c>
    </row>
    <row r="109" s="2" customFormat="1">
      <c r="A109" s="41"/>
      <c r="B109" s="42"/>
      <c r="C109" s="43"/>
      <c r="D109" s="220" t="s">
        <v>259</v>
      </c>
      <c r="E109" s="43"/>
      <c r="F109" s="227" t="s">
        <v>639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259</v>
      </c>
      <c r="AU109" s="19" t="s">
        <v>87</v>
      </c>
    </row>
    <row r="110" s="2" customFormat="1" ht="16.5" customHeight="1">
      <c r="A110" s="41"/>
      <c r="B110" s="42"/>
      <c r="C110" s="207" t="s">
        <v>205</v>
      </c>
      <c r="D110" s="207" t="s">
        <v>125</v>
      </c>
      <c r="E110" s="208" t="s">
        <v>640</v>
      </c>
      <c r="F110" s="209" t="s">
        <v>641</v>
      </c>
      <c r="G110" s="210" t="s">
        <v>609</v>
      </c>
      <c r="H110" s="211">
        <v>1</v>
      </c>
      <c r="I110" s="212"/>
      <c r="J110" s="213">
        <f>ROUND(I110*H110,2)</f>
        <v>0</v>
      </c>
      <c r="K110" s="209" t="s">
        <v>129</v>
      </c>
      <c r="L110" s="47"/>
      <c r="M110" s="214" t="s">
        <v>33</v>
      </c>
      <c r="N110" s="215" t="s">
        <v>48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610</v>
      </c>
      <c r="AT110" s="218" t="s">
        <v>125</v>
      </c>
      <c r="AU110" s="218" t="s">
        <v>87</v>
      </c>
      <c r="AY110" s="19" t="s">
        <v>123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85</v>
      </c>
      <c r="BK110" s="219">
        <f>ROUND(I110*H110,2)</f>
        <v>0</v>
      </c>
      <c r="BL110" s="19" t="s">
        <v>610</v>
      </c>
      <c r="BM110" s="218" t="s">
        <v>642</v>
      </c>
    </row>
    <row r="111" s="2" customFormat="1">
      <c r="A111" s="41"/>
      <c r="B111" s="42"/>
      <c r="C111" s="43"/>
      <c r="D111" s="220" t="s">
        <v>132</v>
      </c>
      <c r="E111" s="43"/>
      <c r="F111" s="221" t="s">
        <v>641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132</v>
      </c>
      <c r="AU111" s="19" t="s">
        <v>87</v>
      </c>
    </row>
    <row r="112" s="2" customFormat="1">
      <c r="A112" s="41"/>
      <c r="B112" s="42"/>
      <c r="C112" s="43"/>
      <c r="D112" s="225" t="s">
        <v>134</v>
      </c>
      <c r="E112" s="43"/>
      <c r="F112" s="226" t="s">
        <v>643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134</v>
      </c>
      <c r="AU112" s="19" t="s">
        <v>87</v>
      </c>
    </row>
    <row r="113" s="12" customFormat="1" ht="22.8" customHeight="1">
      <c r="A113" s="12"/>
      <c r="B113" s="191"/>
      <c r="C113" s="192"/>
      <c r="D113" s="193" t="s">
        <v>76</v>
      </c>
      <c r="E113" s="205" t="s">
        <v>644</v>
      </c>
      <c r="F113" s="205" t="s">
        <v>645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SUM(P114:P116)</f>
        <v>0</v>
      </c>
      <c r="Q113" s="199"/>
      <c r="R113" s="200">
        <f>SUM(R114:R116)</f>
        <v>0</v>
      </c>
      <c r="S113" s="199"/>
      <c r="T113" s="201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163</v>
      </c>
      <c r="AT113" s="203" t="s">
        <v>76</v>
      </c>
      <c r="AU113" s="203" t="s">
        <v>85</v>
      </c>
      <c r="AY113" s="202" t="s">
        <v>123</v>
      </c>
      <c r="BK113" s="204">
        <f>SUM(BK114:BK116)</f>
        <v>0</v>
      </c>
    </row>
    <row r="114" s="2" customFormat="1" ht="16.5" customHeight="1">
      <c r="A114" s="41"/>
      <c r="B114" s="42"/>
      <c r="C114" s="207" t="s">
        <v>220</v>
      </c>
      <c r="D114" s="207" t="s">
        <v>125</v>
      </c>
      <c r="E114" s="208" t="s">
        <v>646</v>
      </c>
      <c r="F114" s="209" t="s">
        <v>647</v>
      </c>
      <c r="G114" s="210" t="s">
        <v>609</v>
      </c>
      <c r="H114" s="211">
        <v>1</v>
      </c>
      <c r="I114" s="212"/>
      <c r="J114" s="213">
        <f>ROUND(I114*H114,2)</f>
        <v>0</v>
      </c>
      <c r="K114" s="209" t="s">
        <v>129</v>
      </c>
      <c r="L114" s="47"/>
      <c r="M114" s="214" t="s">
        <v>33</v>
      </c>
      <c r="N114" s="215" t="s">
        <v>48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610</v>
      </c>
      <c r="AT114" s="218" t="s">
        <v>125</v>
      </c>
      <c r="AU114" s="218" t="s">
        <v>87</v>
      </c>
      <c r="AY114" s="19" t="s">
        <v>123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85</v>
      </c>
      <c r="BK114" s="219">
        <f>ROUND(I114*H114,2)</f>
        <v>0</v>
      </c>
      <c r="BL114" s="19" t="s">
        <v>610</v>
      </c>
      <c r="BM114" s="218" t="s">
        <v>648</v>
      </c>
    </row>
    <row r="115" s="2" customFormat="1">
      <c r="A115" s="41"/>
      <c r="B115" s="42"/>
      <c r="C115" s="43"/>
      <c r="D115" s="220" t="s">
        <v>132</v>
      </c>
      <c r="E115" s="43"/>
      <c r="F115" s="221" t="s">
        <v>647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132</v>
      </c>
      <c r="AU115" s="19" t="s">
        <v>87</v>
      </c>
    </row>
    <row r="116" s="2" customFormat="1">
      <c r="A116" s="41"/>
      <c r="B116" s="42"/>
      <c r="C116" s="43"/>
      <c r="D116" s="225" t="s">
        <v>134</v>
      </c>
      <c r="E116" s="43"/>
      <c r="F116" s="226" t="s">
        <v>649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134</v>
      </c>
      <c r="AU116" s="19" t="s">
        <v>87</v>
      </c>
    </row>
    <row r="117" s="12" customFormat="1" ht="22.8" customHeight="1">
      <c r="A117" s="12"/>
      <c r="B117" s="191"/>
      <c r="C117" s="192"/>
      <c r="D117" s="193" t="s">
        <v>76</v>
      </c>
      <c r="E117" s="205" t="s">
        <v>650</v>
      </c>
      <c r="F117" s="205" t="s">
        <v>651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SUM(P118:P120)</f>
        <v>0</v>
      </c>
      <c r="Q117" s="199"/>
      <c r="R117" s="200">
        <f>SUM(R118:R120)</f>
        <v>0</v>
      </c>
      <c r="S117" s="199"/>
      <c r="T117" s="201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163</v>
      </c>
      <c r="AT117" s="203" t="s">
        <v>76</v>
      </c>
      <c r="AU117" s="203" t="s">
        <v>85</v>
      </c>
      <c r="AY117" s="202" t="s">
        <v>123</v>
      </c>
      <c r="BK117" s="204">
        <f>SUM(BK118:BK120)</f>
        <v>0</v>
      </c>
    </row>
    <row r="118" s="2" customFormat="1" ht="16.5" customHeight="1">
      <c r="A118" s="41"/>
      <c r="B118" s="42"/>
      <c r="C118" s="207" t="s">
        <v>213</v>
      </c>
      <c r="D118" s="207" t="s">
        <v>125</v>
      </c>
      <c r="E118" s="208" t="s">
        <v>652</v>
      </c>
      <c r="F118" s="209" t="s">
        <v>651</v>
      </c>
      <c r="G118" s="210" t="s">
        <v>609</v>
      </c>
      <c r="H118" s="211">
        <v>1</v>
      </c>
      <c r="I118" s="212"/>
      <c r="J118" s="213">
        <f>ROUND(I118*H118,2)</f>
        <v>0</v>
      </c>
      <c r="K118" s="209" t="s">
        <v>129</v>
      </c>
      <c r="L118" s="47"/>
      <c r="M118" s="214" t="s">
        <v>33</v>
      </c>
      <c r="N118" s="215" t="s">
        <v>48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610</v>
      </c>
      <c r="AT118" s="218" t="s">
        <v>125</v>
      </c>
      <c r="AU118" s="218" t="s">
        <v>87</v>
      </c>
      <c r="AY118" s="19" t="s">
        <v>123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85</v>
      </c>
      <c r="BK118" s="219">
        <f>ROUND(I118*H118,2)</f>
        <v>0</v>
      </c>
      <c r="BL118" s="19" t="s">
        <v>610</v>
      </c>
      <c r="BM118" s="218" t="s">
        <v>653</v>
      </c>
    </row>
    <row r="119" s="2" customFormat="1">
      <c r="A119" s="41"/>
      <c r="B119" s="42"/>
      <c r="C119" s="43"/>
      <c r="D119" s="220" t="s">
        <v>132</v>
      </c>
      <c r="E119" s="43"/>
      <c r="F119" s="221" t="s">
        <v>651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132</v>
      </c>
      <c r="AU119" s="19" t="s">
        <v>87</v>
      </c>
    </row>
    <row r="120" s="2" customFormat="1">
      <c r="A120" s="41"/>
      <c r="B120" s="42"/>
      <c r="C120" s="43"/>
      <c r="D120" s="225" t="s">
        <v>134</v>
      </c>
      <c r="E120" s="43"/>
      <c r="F120" s="226" t="s">
        <v>654</v>
      </c>
      <c r="G120" s="43"/>
      <c r="H120" s="43"/>
      <c r="I120" s="222"/>
      <c r="J120" s="43"/>
      <c r="K120" s="43"/>
      <c r="L120" s="47"/>
      <c r="M120" s="270"/>
      <c r="N120" s="271"/>
      <c r="O120" s="272"/>
      <c r="P120" s="272"/>
      <c r="Q120" s="272"/>
      <c r="R120" s="272"/>
      <c r="S120" s="272"/>
      <c r="T120" s="273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134</v>
      </c>
      <c r="AU120" s="19" t="s">
        <v>87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1J0Y5NLNcbLnOYntzCx7Dyd1e8DYffndWQ98D3uh3+Aordlm6JHCTOVPsqp4PRPqoPoj97DWiuN32f+seqKZbw==" hashValue="kRO6fwyEXkp2WXwzwxs8bZPMyzu8eODjO0Dy4UbFCdi9fiXZ7ODSGPdFReFvLr4t9FMyWqS9aPFGE+ufjfpn3w==" algorithmName="SHA-512" password="CC35"/>
  <autoFilter ref="C83:K12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0121030001"/>
    <hyperlink ref="F97" r:id="rId2" display="https://podminky.urs.cz/item/CS_URS_2024_01/0132030001"/>
    <hyperlink ref="F100" r:id="rId3" display="https://podminky.urs.cz/item/CS_URS_2024_01/0132540001"/>
    <hyperlink ref="F105" r:id="rId4" display="https://podminky.urs.cz/item/CS_URS_2024_01/030001000"/>
    <hyperlink ref="F108" r:id="rId5" display="https://podminky.urs.cz/item/CS_URS_2024_01/0344030001"/>
    <hyperlink ref="F112" r:id="rId6" display="https://podminky.urs.cz/item/CS_URS_2024_01/034503000"/>
    <hyperlink ref="F116" r:id="rId7" display="https://podminky.urs.cz/item/CS_URS_2024_01/045002000"/>
    <hyperlink ref="F120" r:id="rId8" display="https://podminky.urs.cz/item/CS_URS_2024_01/06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655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656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657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658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659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660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661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662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663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664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665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666</v>
      </c>
      <c r="F18" s="287" t="s">
        <v>667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84</v>
      </c>
      <c r="F19" s="287" t="s">
        <v>668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669</v>
      </c>
      <c r="F20" s="287" t="s">
        <v>670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90</v>
      </c>
      <c r="F21" s="287" t="s">
        <v>671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672</v>
      </c>
      <c r="F22" s="287" t="s">
        <v>673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674</v>
      </c>
      <c r="F23" s="287" t="s">
        <v>675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676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677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678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679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680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681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682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683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684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109</v>
      </c>
      <c r="F36" s="287"/>
      <c r="G36" s="287" t="s">
        <v>685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686</v>
      </c>
      <c r="F37" s="287"/>
      <c r="G37" s="287" t="s">
        <v>687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58</v>
      </c>
      <c r="F38" s="287"/>
      <c r="G38" s="287" t="s">
        <v>688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59</v>
      </c>
      <c r="F39" s="287"/>
      <c r="G39" s="287" t="s">
        <v>689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110</v>
      </c>
      <c r="F40" s="287"/>
      <c r="G40" s="287" t="s">
        <v>690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111</v>
      </c>
      <c r="F41" s="287"/>
      <c r="G41" s="287" t="s">
        <v>691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692</v>
      </c>
      <c r="F42" s="287"/>
      <c r="G42" s="287" t="s">
        <v>693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694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695</v>
      </c>
      <c r="F44" s="287"/>
      <c r="G44" s="287" t="s">
        <v>696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113</v>
      </c>
      <c r="F45" s="287"/>
      <c r="G45" s="287" t="s">
        <v>697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698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699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700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701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702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703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704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705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706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707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708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709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710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711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712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713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714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715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716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717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718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719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720</v>
      </c>
      <c r="D76" s="305"/>
      <c r="E76" s="305"/>
      <c r="F76" s="305" t="s">
        <v>721</v>
      </c>
      <c r="G76" s="306"/>
      <c r="H76" s="305" t="s">
        <v>59</v>
      </c>
      <c r="I76" s="305" t="s">
        <v>62</v>
      </c>
      <c r="J76" s="305" t="s">
        <v>722</v>
      </c>
      <c r="K76" s="304"/>
    </row>
    <row r="77" s="1" customFormat="1" ht="17.25" customHeight="1">
      <c r="B77" s="302"/>
      <c r="C77" s="307" t="s">
        <v>723</v>
      </c>
      <c r="D77" s="307"/>
      <c r="E77" s="307"/>
      <c r="F77" s="308" t="s">
        <v>724</v>
      </c>
      <c r="G77" s="309"/>
      <c r="H77" s="307"/>
      <c r="I77" s="307"/>
      <c r="J77" s="307" t="s">
        <v>725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58</v>
      </c>
      <c r="D79" s="312"/>
      <c r="E79" s="312"/>
      <c r="F79" s="313" t="s">
        <v>726</v>
      </c>
      <c r="G79" s="314"/>
      <c r="H79" s="290" t="s">
        <v>727</v>
      </c>
      <c r="I79" s="290" t="s">
        <v>728</v>
      </c>
      <c r="J79" s="290">
        <v>20</v>
      </c>
      <c r="K79" s="304"/>
    </row>
    <row r="80" s="1" customFormat="1" ht="15" customHeight="1">
      <c r="B80" s="302"/>
      <c r="C80" s="290" t="s">
        <v>729</v>
      </c>
      <c r="D80" s="290"/>
      <c r="E80" s="290"/>
      <c r="F80" s="313" t="s">
        <v>726</v>
      </c>
      <c r="G80" s="314"/>
      <c r="H80" s="290" t="s">
        <v>730</v>
      </c>
      <c r="I80" s="290" t="s">
        <v>728</v>
      </c>
      <c r="J80" s="290">
        <v>120</v>
      </c>
      <c r="K80" s="304"/>
    </row>
    <row r="81" s="1" customFormat="1" ht="15" customHeight="1">
      <c r="B81" s="315"/>
      <c r="C81" s="290" t="s">
        <v>731</v>
      </c>
      <c r="D81" s="290"/>
      <c r="E81" s="290"/>
      <c r="F81" s="313" t="s">
        <v>732</v>
      </c>
      <c r="G81" s="314"/>
      <c r="H81" s="290" t="s">
        <v>733</v>
      </c>
      <c r="I81" s="290" t="s">
        <v>728</v>
      </c>
      <c r="J81" s="290">
        <v>50</v>
      </c>
      <c r="K81" s="304"/>
    </row>
    <row r="82" s="1" customFormat="1" ht="15" customHeight="1">
      <c r="B82" s="315"/>
      <c r="C82" s="290" t="s">
        <v>734</v>
      </c>
      <c r="D82" s="290"/>
      <c r="E82" s="290"/>
      <c r="F82" s="313" t="s">
        <v>726</v>
      </c>
      <c r="G82" s="314"/>
      <c r="H82" s="290" t="s">
        <v>735</v>
      </c>
      <c r="I82" s="290" t="s">
        <v>736</v>
      </c>
      <c r="J82" s="290"/>
      <c r="K82" s="304"/>
    </row>
    <row r="83" s="1" customFormat="1" ht="15" customHeight="1">
      <c r="B83" s="315"/>
      <c r="C83" s="316" t="s">
        <v>737</v>
      </c>
      <c r="D83" s="316"/>
      <c r="E83" s="316"/>
      <c r="F83" s="317" t="s">
        <v>732</v>
      </c>
      <c r="G83" s="316"/>
      <c r="H83" s="316" t="s">
        <v>738</v>
      </c>
      <c r="I83" s="316" t="s">
        <v>728</v>
      </c>
      <c r="J83" s="316">
        <v>15</v>
      </c>
      <c r="K83" s="304"/>
    </row>
    <row r="84" s="1" customFormat="1" ht="15" customHeight="1">
      <c r="B84" s="315"/>
      <c r="C84" s="316" t="s">
        <v>739</v>
      </c>
      <c r="D84" s="316"/>
      <c r="E84" s="316"/>
      <c r="F84" s="317" t="s">
        <v>732</v>
      </c>
      <c r="G84" s="316"/>
      <c r="H84" s="316" t="s">
        <v>740</v>
      </c>
      <c r="I84" s="316" t="s">
        <v>728</v>
      </c>
      <c r="J84" s="316">
        <v>15</v>
      </c>
      <c r="K84" s="304"/>
    </row>
    <row r="85" s="1" customFormat="1" ht="15" customHeight="1">
      <c r="B85" s="315"/>
      <c r="C85" s="316" t="s">
        <v>741</v>
      </c>
      <c r="D85" s="316"/>
      <c r="E85" s="316"/>
      <c r="F85" s="317" t="s">
        <v>732</v>
      </c>
      <c r="G85" s="316"/>
      <c r="H85" s="316" t="s">
        <v>742</v>
      </c>
      <c r="I85" s="316" t="s">
        <v>728</v>
      </c>
      <c r="J85" s="316">
        <v>20</v>
      </c>
      <c r="K85" s="304"/>
    </row>
    <row r="86" s="1" customFormat="1" ht="15" customHeight="1">
      <c r="B86" s="315"/>
      <c r="C86" s="316" t="s">
        <v>743</v>
      </c>
      <c r="D86" s="316"/>
      <c r="E86" s="316"/>
      <c r="F86" s="317" t="s">
        <v>732</v>
      </c>
      <c r="G86" s="316"/>
      <c r="H86" s="316" t="s">
        <v>744</v>
      </c>
      <c r="I86" s="316" t="s">
        <v>728</v>
      </c>
      <c r="J86" s="316">
        <v>20</v>
      </c>
      <c r="K86" s="304"/>
    </row>
    <row r="87" s="1" customFormat="1" ht="15" customHeight="1">
      <c r="B87" s="315"/>
      <c r="C87" s="290" t="s">
        <v>745</v>
      </c>
      <c r="D87" s="290"/>
      <c r="E87" s="290"/>
      <c r="F87" s="313" t="s">
        <v>732</v>
      </c>
      <c r="G87" s="314"/>
      <c r="H87" s="290" t="s">
        <v>746</v>
      </c>
      <c r="I87" s="290" t="s">
        <v>728</v>
      </c>
      <c r="J87" s="290">
        <v>50</v>
      </c>
      <c r="K87" s="304"/>
    </row>
    <row r="88" s="1" customFormat="1" ht="15" customHeight="1">
      <c r="B88" s="315"/>
      <c r="C88" s="290" t="s">
        <v>747</v>
      </c>
      <c r="D88" s="290"/>
      <c r="E88" s="290"/>
      <c r="F88" s="313" t="s">
        <v>732</v>
      </c>
      <c r="G88" s="314"/>
      <c r="H88" s="290" t="s">
        <v>748</v>
      </c>
      <c r="I88" s="290" t="s">
        <v>728</v>
      </c>
      <c r="J88" s="290">
        <v>20</v>
      </c>
      <c r="K88" s="304"/>
    </row>
    <row r="89" s="1" customFormat="1" ht="15" customHeight="1">
      <c r="B89" s="315"/>
      <c r="C89" s="290" t="s">
        <v>749</v>
      </c>
      <c r="D89" s="290"/>
      <c r="E89" s="290"/>
      <c r="F89" s="313" t="s">
        <v>732</v>
      </c>
      <c r="G89" s="314"/>
      <c r="H89" s="290" t="s">
        <v>750</v>
      </c>
      <c r="I89" s="290" t="s">
        <v>728</v>
      </c>
      <c r="J89" s="290">
        <v>20</v>
      </c>
      <c r="K89" s="304"/>
    </row>
    <row r="90" s="1" customFormat="1" ht="15" customHeight="1">
      <c r="B90" s="315"/>
      <c r="C90" s="290" t="s">
        <v>751</v>
      </c>
      <c r="D90" s="290"/>
      <c r="E90" s="290"/>
      <c r="F90" s="313" t="s">
        <v>732</v>
      </c>
      <c r="G90" s="314"/>
      <c r="H90" s="290" t="s">
        <v>752</v>
      </c>
      <c r="I90" s="290" t="s">
        <v>728</v>
      </c>
      <c r="J90" s="290">
        <v>50</v>
      </c>
      <c r="K90" s="304"/>
    </row>
    <row r="91" s="1" customFormat="1" ht="15" customHeight="1">
      <c r="B91" s="315"/>
      <c r="C91" s="290" t="s">
        <v>753</v>
      </c>
      <c r="D91" s="290"/>
      <c r="E91" s="290"/>
      <c r="F91" s="313" t="s">
        <v>732</v>
      </c>
      <c r="G91" s="314"/>
      <c r="H91" s="290" t="s">
        <v>753</v>
      </c>
      <c r="I91" s="290" t="s">
        <v>728</v>
      </c>
      <c r="J91" s="290">
        <v>50</v>
      </c>
      <c r="K91" s="304"/>
    </row>
    <row r="92" s="1" customFormat="1" ht="15" customHeight="1">
      <c r="B92" s="315"/>
      <c r="C92" s="290" t="s">
        <v>754</v>
      </c>
      <c r="D92" s="290"/>
      <c r="E92" s="290"/>
      <c r="F92" s="313" t="s">
        <v>732</v>
      </c>
      <c r="G92" s="314"/>
      <c r="H92" s="290" t="s">
        <v>755</v>
      </c>
      <c r="I92" s="290" t="s">
        <v>728</v>
      </c>
      <c r="J92" s="290">
        <v>255</v>
      </c>
      <c r="K92" s="304"/>
    </row>
    <row r="93" s="1" customFormat="1" ht="15" customHeight="1">
      <c r="B93" s="315"/>
      <c r="C93" s="290" t="s">
        <v>756</v>
      </c>
      <c r="D93" s="290"/>
      <c r="E93" s="290"/>
      <c r="F93" s="313" t="s">
        <v>726</v>
      </c>
      <c r="G93" s="314"/>
      <c r="H93" s="290" t="s">
        <v>757</v>
      </c>
      <c r="I93" s="290" t="s">
        <v>758</v>
      </c>
      <c r="J93" s="290"/>
      <c r="K93" s="304"/>
    </row>
    <row r="94" s="1" customFormat="1" ht="15" customHeight="1">
      <c r="B94" s="315"/>
      <c r="C94" s="290" t="s">
        <v>759</v>
      </c>
      <c r="D94" s="290"/>
      <c r="E94" s="290"/>
      <c r="F94" s="313" t="s">
        <v>726</v>
      </c>
      <c r="G94" s="314"/>
      <c r="H94" s="290" t="s">
        <v>760</v>
      </c>
      <c r="I94" s="290" t="s">
        <v>761</v>
      </c>
      <c r="J94" s="290"/>
      <c r="K94" s="304"/>
    </row>
    <row r="95" s="1" customFormat="1" ht="15" customHeight="1">
      <c r="B95" s="315"/>
      <c r="C95" s="290" t="s">
        <v>762</v>
      </c>
      <c r="D95" s="290"/>
      <c r="E95" s="290"/>
      <c r="F95" s="313" t="s">
        <v>726</v>
      </c>
      <c r="G95" s="314"/>
      <c r="H95" s="290" t="s">
        <v>762</v>
      </c>
      <c r="I95" s="290" t="s">
        <v>761</v>
      </c>
      <c r="J95" s="290"/>
      <c r="K95" s="304"/>
    </row>
    <row r="96" s="1" customFormat="1" ht="15" customHeight="1">
      <c r="B96" s="315"/>
      <c r="C96" s="290" t="s">
        <v>43</v>
      </c>
      <c r="D96" s="290"/>
      <c r="E96" s="290"/>
      <c r="F96" s="313" t="s">
        <v>726</v>
      </c>
      <c r="G96" s="314"/>
      <c r="H96" s="290" t="s">
        <v>763</v>
      </c>
      <c r="I96" s="290" t="s">
        <v>761</v>
      </c>
      <c r="J96" s="290"/>
      <c r="K96" s="304"/>
    </row>
    <row r="97" s="1" customFormat="1" ht="15" customHeight="1">
      <c r="B97" s="315"/>
      <c r="C97" s="290" t="s">
        <v>53</v>
      </c>
      <c r="D97" s="290"/>
      <c r="E97" s="290"/>
      <c r="F97" s="313" t="s">
        <v>726</v>
      </c>
      <c r="G97" s="314"/>
      <c r="H97" s="290" t="s">
        <v>764</v>
      </c>
      <c r="I97" s="290" t="s">
        <v>761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765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720</v>
      </c>
      <c r="D103" s="305"/>
      <c r="E103" s="305"/>
      <c r="F103" s="305" t="s">
        <v>721</v>
      </c>
      <c r="G103" s="306"/>
      <c r="H103" s="305" t="s">
        <v>59</v>
      </c>
      <c r="I103" s="305" t="s">
        <v>62</v>
      </c>
      <c r="J103" s="305" t="s">
        <v>722</v>
      </c>
      <c r="K103" s="304"/>
    </row>
    <row r="104" s="1" customFormat="1" ht="17.25" customHeight="1">
      <c r="B104" s="302"/>
      <c r="C104" s="307" t="s">
        <v>723</v>
      </c>
      <c r="D104" s="307"/>
      <c r="E104" s="307"/>
      <c r="F104" s="308" t="s">
        <v>724</v>
      </c>
      <c r="G104" s="309"/>
      <c r="H104" s="307"/>
      <c r="I104" s="307"/>
      <c r="J104" s="307" t="s">
        <v>725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58</v>
      </c>
      <c r="D106" s="312"/>
      <c r="E106" s="312"/>
      <c r="F106" s="313" t="s">
        <v>726</v>
      </c>
      <c r="G106" s="290"/>
      <c r="H106" s="290" t="s">
        <v>766</v>
      </c>
      <c r="I106" s="290" t="s">
        <v>728</v>
      </c>
      <c r="J106" s="290">
        <v>20</v>
      </c>
      <c r="K106" s="304"/>
    </row>
    <row r="107" s="1" customFormat="1" ht="15" customHeight="1">
      <c r="B107" s="302"/>
      <c r="C107" s="290" t="s">
        <v>729</v>
      </c>
      <c r="D107" s="290"/>
      <c r="E107" s="290"/>
      <c r="F107" s="313" t="s">
        <v>726</v>
      </c>
      <c r="G107" s="290"/>
      <c r="H107" s="290" t="s">
        <v>766</v>
      </c>
      <c r="I107" s="290" t="s">
        <v>728</v>
      </c>
      <c r="J107" s="290">
        <v>120</v>
      </c>
      <c r="K107" s="304"/>
    </row>
    <row r="108" s="1" customFormat="1" ht="15" customHeight="1">
      <c r="B108" s="315"/>
      <c r="C108" s="290" t="s">
        <v>731</v>
      </c>
      <c r="D108" s="290"/>
      <c r="E108" s="290"/>
      <c r="F108" s="313" t="s">
        <v>732</v>
      </c>
      <c r="G108" s="290"/>
      <c r="H108" s="290" t="s">
        <v>766</v>
      </c>
      <c r="I108" s="290" t="s">
        <v>728</v>
      </c>
      <c r="J108" s="290">
        <v>50</v>
      </c>
      <c r="K108" s="304"/>
    </row>
    <row r="109" s="1" customFormat="1" ht="15" customHeight="1">
      <c r="B109" s="315"/>
      <c r="C109" s="290" t="s">
        <v>734</v>
      </c>
      <c r="D109" s="290"/>
      <c r="E109" s="290"/>
      <c r="F109" s="313" t="s">
        <v>726</v>
      </c>
      <c r="G109" s="290"/>
      <c r="H109" s="290" t="s">
        <v>766</v>
      </c>
      <c r="I109" s="290" t="s">
        <v>736</v>
      </c>
      <c r="J109" s="290"/>
      <c r="K109" s="304"/>
    </row>
    <row r="110" s="1" customFormat="1" ht="15" customHeight="1">
      <c r="B110" s="315"/>
      <c r="C110" s="290" t="s">
        <v>745</v>
      </c>
      <c r="D110" s="290"/>
      <c r="E110" s="290"/>
      <c r="F110" s="313" t="s">
        <v>732</v>
      </c>
      <c r="G110" s="290"/>
      <c r="H110" s="290" t="s">
        <v>766</v>
      </c>
      <c r="I110" s="290" t="s">
        <v>728</v>
      </c>
      <c r="J110" s="290">
        <v>50</v>
      </c>
      <c r="K110" s="304"/>
    </row>
    <row r="111" s="1" customFormat="1" ht="15" customHeight="1">
      <c r="B111" s="315"/>
      <c r="C111" s="290" t="s">
        <v>753</v>
      </c>
      <c r="D111" s="290"/>
      <c r="E111" s="290"/>
      <c r="F111" s="313" t="s">
        <v>732</v>
      </c>
      <c r="G111" s="290"/>
      <c r="H111" s="290" t="s">
        <v>766</v>
      </c>
      <c r="I111" s="290" t="s">
        <v>728</v>
      </c>
      <c r="J111" s="290">
        <v>50</v>
      </c>
      <c r="K111" s="304"/>
    </row>
    <row r="112" s="1" customFormat="1" ht="15" customHeight="1">
      <c r="B112" s="315"/>
      <c r="C112" s="290" t="s">
        <v>751</v>
      </c>
      <c r="D112" s="290"/>
      <c r="E112" s="290"/>
      <c r="F112" s="313" t="s">
        <v>732</v>
      </c>
      <c r="G112" s="290"/>
      <c r="H112" s="290" t="s">
        <v>766</v>
      </c>
      <c r="I112" s="290" t="s">
        <v>728</v>
      </c>
      <c r="J112" s="290">
        <v>50</v>
      </c>
      <c r="K112" s="304"/>
    </row>
    <row r="113" s="1" customFormat="1" ht="15" customHeight="1">
      <c r="B113" s="315"/>
      <c r="C113" s="290" t="s">
        <v>58</v>
      </c>
      <c r="D113" s="290"/>
      <c r="E113" s="290"/>
      <c r="F113" s="313" t="s">
        <v>726</v>
      </c>
      <c r="G113" s="290"/>
      <c r="H113" s="290" t="s">
        <v>767</v>
      </c>
      <c r="I113" s="290" t="s">
        <v>728</v>
      </c>
      <c r="J113" s="290">
        <v>20</v>
      </c>
      <c r="K113" s="304"/>
    </row>
    <row r="114" s="1" customFormat="1" ht="15" customHeight="1">
      <c r="B114" s="315"/>
      <c r="C114" s="290" t="s">
        <v>768</v>
      </c>
      <c r="D114" s="290"/>
      <c r="E114" s="290"/>
      <c r="F114" s="313" t="s">
        <v>726</v>
      </c>
      <c r="G114" s="290"/>
      <c r="H114" s="290" t="s">
        <v>769</v>
      </c>
      <c r="I114" s="290" t="s">
        <v>728</v>
      </c>
      <c r="J114" s="290">
        <v>120</v>
      </c>
      <c r="K114" s="304"/>
    </row>
    <row r="115" s="1" customFormat="1" ht="15" customHeight="1">
      <c r="B115" s="315"/>
      <c r="C115" s="290" t="s">
        <v>43</v>
      </c>
      <c r="D115" s="290"/>
      <c r="E115" s="290"/>
      <c r="F115" s="313" t="s">
        <v>726</v>
      </c>
      <c r="G115" s="290"/>
      <c r="H115" s="290" t="s">
        <v>770</v>
      </c>
      <c r="I115" s="290" t="s">
        <v>761</v>
      </c>
      <c r="J115" s="290"/>
      <c r="K115" s="304"/>
    </row>
    <row r="116" s="1" customFormat="1" ht="15" customHeight="1">
      <c r="B116" s="315"/>
      <c r="C116" s="290" t="s">
        <v>53</v>
      </c>
      <c r="D116" s="290"/>
      <c r="E116" s="290"/>
      <c r="F116" s="313" t="s">
        <v>726</v>
      </c>
      <c r="G116" s="290"/>
      <c r="H116" s="290" t="s">
        <v>771</v>
      </c>
      <c r="I116" s="290" t="s">
        <v>761</v>
      </c>
      <c r="J116" s="290"/>
      <c r="K116" s="304"/>
    </row>
    <row r="117" s="1" customFormat="1" ht="15" customHeight="1">
      <c r="B117" s="315"/>
      <c r="C117" s="290" t="s">
        <v>62</v>
      </c>
      <c r="D117" s="290"/>
      <c r="E117" s="290"/>
      <c r="F117" s="313" t="s">
        <v>726</v>
      </c>
      <c r="G117" s="290"/>
      <c r="H117" s="290" t="s">
        <v>772</v>
      </c>
      <c r="I117" s="290" t="s">
        <v>773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774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720</v>
      </c>
      <c r="D123" s="305"/>
      <c r="E123" s="305"/>
      <c r="F123" s="305" t="s">
        <v>721</v>
      </c>
      <c r="G123" s="306"/>
      <c r="H123" s="305" t="s">
        <v>59</v>
      </c>
      <c r="I123" s="305" t="s">
        <v>62</v>
      </c>
      <c r="J123" s="305" t="s">
        <v>722</v>
      </c>
      <c r="K123" s="334"/>
    </row>
    <row r="124" s="1" customFormat="1" ht="17.25" customHeight="1">
      <c r="B124" s="333"/>
      <c r="C124" s="307" t="s">
        <v>723</v>
      </c>
      <c r="D124" s="307"/>
      <c r="E124" s="307"/>
      <c r="F124" s="308" t="s">
        <v>724</v>
      </c>
      <c r="G124" s="309"/>
      <c r="H124" s="307"/>
      <c r="I124" s="307"/>
      <c r="J124" s="307" t="s">
        <v>725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729</v>
      </c>
      <c r="D126" s="312"/>
      <c r="E126" s="312"/>
      <c r="F126" s="313" t="s">
        <v>726</v>
      </c>
      <c r="G126" s="290"/>
      <c r="H126" s="290" t="s">
        <v>766</v>
      </c>
      <c r="I126" s="290" t="s">
        <v>728</v>
      </c>
      <c r="J126" s="290">
        <v>120</v>
      </c>
      <c r="K126" s="338"/>
    </row>
    <row r="127" s="1" customFormat="1" ht="15" customHeight="1">
      <c r="B127" s="335"/>
      <c r="C127" s="290" t="s">
        <v>775</v>
      </c>
      <c r="D127" s="290"/>
      <c r="E127" s="290"/>
      <c r="F127" s="313" t="s">
        <v>726</v>
      </c>
      <c r="G127" s="290"/>
      <c r="H127" s="290" t="s">
        <v>776</v>
      </c>
      <c r="I127" s="290" t="s">
        <v>728</v>
      </c>
      <c r="J127" s="290" t="s">
        <v>777</v>
      </c>
      <c r="K127" s="338"/>
    </row>
    <row r="128" s="1" customFormat="1" ht="15" customHeight="1">
      <c r="B128" s="335"/>
      <c r="C128" s="290" t="s">
        <v>674</v>
      </c>
      <c r="D128" s="290"/>
      <c r="E128" s="290"/>
      <c r="F128" s="313" t="s">
        <v>726</v>
      </c>
      <c r="G128" s="290"/>
      <c r="H128" s="290" t="s">
        <v>778</v>
      </c>
      <c r="I128" s="290" t="s">
        <v>728</v>
      </c>
      <c r="J128" s="290" t="s">
        <v>777</v>
      </c>
      <c r="K128" s="338"/>
    </row>
    <row r="129" s="1" customFormat="1" ht="15" customHeight="1">
      <c r="B129" s="335"/>
      <c r="C129" s="290" t="s">
        <v>737</v>
      </c>
      <c r="D129" s="290"/>
      <c r="E129" s="290"/>
      <c r="F129" s="313" t="s">
        <v>732</v>
      </c>
      <c r="G129" s="290"/>
      <c r="H129" s="290" t="s">
        <v>738</v>
      </c>
      <c r="I129" s="290" t="s">
        <v>728</v>
      </c>
      <c r="J129" s="290">
        <v>15</v>
      </c>
      <c r="K129" s="338"/>
    </row>
    <row r="130" s="1" customFormat="1" ht="15" customHeight="1">
      <c r="B130" s="335"/>
      <c r="C130" s="316" t="s">
        <v>739</v>
      </c>
      <c r="D130" s="316"/>
      <c r="E130" s="316"/>
      <c r="F130" s="317" t="s">
        <v>732</v>
      </c>
      <c r="G130" s="316"/>
      <c r="H130" s="316" t="s">
        <v>740</v>
      </c>
      <c r="I130" s="316" t="s">
        <v>728</v>
      </c>
      <c r="J130" s="316">
        <v>15</v>
      </c>
      <c r="K130" s="338"/>
    </row>
    <row r="131" s="1" customFormat="1" ht="15" customHeight="1">
      <c r="B131" s="335"/>
      <c r="C131" s="316" t="s">
        <v>741</v>
      </c>
      <c r="D131" s="316"/>
      <c r="E131" s="316"/>
      <c r="F131" s="317" t="s">
        <v>732</v>
      </c>
      <c r="G131" s="316"/>
      <c r="H131" s="316" t="s">
        <v>742</v>
      </c>
      <c r="I131" s="316" t="s">
        <v>728</v>
      </c>
      <c r="J131" s="316">
        <v>20</v>
      </c>
      <c r="K131" s="338"/>
    </row>
    <row r="132" s="1" customFormat="1" ht="15" customHeight="1">
      <c r="B132" s="335"/>
      <c r="C132" s="316" t="s">
        <v>743</v>
      </c>
      <c r="D132" s="316"/>
      <c r="E132" s="316"/>
      <c r="F132" s="317" t="s">
        <v>732</v>
      </c>
      <c r="G132" s="316"/>
      <c r="H132" s="316" t="s">
        <v>744</v>
      </c>
      <c r="I132" s="316" t="s">
        <v>728</v>
      </c>
      <c r="J132" s="316">
        <v>20</v>
      </c>
      <c r="K132" s="338"/>
    </row>
    <row r="133" s="1" customFormat="1" ht="15" customHeight="1">
      <c r="B133" s="335"/>
      <c r="C133" s="290" t="s">
        <v>731</v>
      </c>
      <c r="D133" s="290"/>
      <c r="E133" s="290"/>
      <c r="F133" s="313" t="s">
        <v>732</v>
      </c>
      <c r="G133" s="290"/>
      <c r="H133" s="290" t="s">
        <v>766</v>
      </c>
      <c r="I133" s="290" t="s">
        <v>728</v>
      </c>
      <c r="J133" s="290">
        <v>50</v>
      </c>
      <c r="K133" s="338"/>
    </row>
    <row r="134" s="1" customFormat="1" ht="15" customHeight="1">
      <c r="B134" s="335"/>
      <c r="C134" s="290" t="s">
        <v>745</v>
      </c>
      <c r="D134" s="290"/>
      <c r="E134" s="290"/>
      <c r="F134" s="313" t="s">
        <v>732</v>
      </c>
      <c r="G134" s="290"/>
      <c r="H134" s="290" t="s">
        <v>766</v>
      </c>
      <c r="I134" s="290" t="s">
        <v>728</v>
      </c>
      <c r="J134" s="290">
        <v>50</v>
      </c>
      <c r="K134" s="338"/>
    </row>
    <row r="135" s="1" customFormat="1" ht="15" customHeight="1">
      <c r="B135" s="335"/>
      <c r="C135" s="290" t="s">
        <v>751</v>
      </c>
      <c r="D135" s="290"/>
      <c r="E135" s="290"/>
      <c r="F135" s="313" t="s">
        <v>732</v>
      </c>
      <c r="G135" s="290"/>
      <c r="H135" s="290" t="s">
        <v>766</v>
      </c>
      <c r="I135" s="290" t="s">
        <v>728</v>
      </c>
      <c r="J135" s="290">
        <v>50</v>
      </c>
      <c r="K135" s="338"/>
    </row>
    <row r="136" s="1" customFormat="1" ht="15" customHeight="1">
      <c r="B136" s="335"/>
      <c r="C136" s="290" t="s">
        <v>753</v>
      </c>
      <c r="D136" s="290"/>
      <c r="E136" s="290"/>
      <c r="F136" s="313" t="s">
        <v>732</v>
      </c>
      <c r="G136" s="290"/>
      <c r="H136" s="290" t="s">
        <v>766</v>
      </c>
      <c r="I136" s="290" t="s">
        <v>728</v>
      </c>
      <c r="J136" s="290">
        <v>50</v>
      </c>
      <c r="K136" s="338"/>
    </row>
    <row r="137" s="1" customFormat="1" ht="15" customHeight="1">
      <c r="B137" s="335"/>
      <c r="C137" s="290" t="s">
        <v>754</v>
      </c>
      <c r="D137" s="290"/>
      <c r="E137" s="290"/>
      <c r="F137" s="313" t="s">
        <v>732</v>
      </c>
      <c r="G137" s="290"/>
      <c r="H137" s="290" t="s">
        <v>779</v>
      </c>
      <c r="I137" s="290" t="s">
        <v>728</v>
      </c>
      <c r="J137" s="290">
        <v>255</v>
      </c>
      <c r="K137" s="338"/>
    </row>
    <row r="138" s="1" customFormat="1" ht="15" customHeight="1">
      <c r="B138" s="335"/>
      <c r="C138" s="290" t="s">
        <v>756</v>
      </c>
      <c r="D138" s="290"/>
      <c r="E138" s="290"/>
      <c r="F138" s="313" t="s">
        <v>726</v>
      </c>
      <c r="G138" s="290"/>
      <c r="H138" s="290" t="s">
        <v>780</v>
      </c>
      <c r="I138" s="290" t="s">
        <v>758</v>
      </c>
      <c r="J138" s="290"/>
      <c r="K138" s="338"/>
    </row>
    <row r="139" s="1" customFormat="1" ht="15" customHeight="1">
      <c r="B139" s="335"/>
      <c r="C139" s="290" t="s">
        <v>759</v>
      </c>
      <c r="D139" s="290"/>
      <c r="E139" s="290"/>
      <c r="F139" s="313" t="s">
        <v>726</v>
      </c>
      <c r="G139" s="290"/>
      <c r="H139" s="290" t="s">
        <v>781</v>
      </c>
      <c r="I139" s="290" t="s">
        <v>761</v>
      </c>
      <c r="J139" s="290"/>
      <c r="K139" s="338"/>
    </row>
    <row r="140" s="1" customFormat="1" ht="15" customHeight="1">
      <c r="B140" s="335"/>
      <c r="C140" s="290" t="s">
        <v>762</v>
      </c>
      <c r="D140" s="290"/>
      <c r="E140" s="290"/>
      <c r="F140" s="313" t="s">
        <v>726</v>
      </c>
      <c r="G140" s="290"/>
      <c r="H140" s="290" t="s">
        <v>762</v>
      </c>
      <c r="I140" s="290" t="s">
        <v>761</v>
      </c>
      <c r="J140" s="290"/>
      <c r="K140" s="338"/>
    </row>
    <row r="141" s="1" customFormat="1" ht="15" customHeight="1">
      <c r="B141" s="335"/>
      <c r="C141" s="290" t="s">
        <v>43</v>
      </c>
      <c r="D141" s="290"/>
      <c r="E141" s="290"/>
      <c r="F141" s="313" t="s">
        <v>726</v>
      </c>
      <c r="G141" s="290"/>
      <c r="H141" s="290" t="s">
        <v>782</v>
      </c>
      <c r="I141" s="290" t="s">
        <v>761</v>
      </c>
      <c r="J141" s="290"/>
      <c r="K141" s="338"/>
    </row>
    <row r="142" s="1" customFormat="1" ht="15" customHeight="1">
      <c r="B142" s="335"/>
      <c r="C142" s="290" t="s">
        <v>783</v>
      </c>
      <c r="D142" s="290"/>
      <c r="E142" s="290"/>
      <c r="F142" s="313" t="s">
        <v>726</v>
      </c>
      <c r="G142" s="290"/>
      <c r="H142" s="290" t="s">
        <v>784</v>
      </c>
      <c r="I142" s="290" t="s">
        <v>761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785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720</v>
      </c>
      <c r="D148" s="305"/>
      <c r="E148" s="305"/>
      <c r="F148" s="305" t="s">
        <v>721</v>
      </c>
      <c r="G148" s="306"/>
      <c r="H148" s="305" t="s">
        <v>59</v>
      </c>
      <c r="I148" s="305" t="s">
        <v>62</v>
      </c>
      <c r="J148" s="305" t="s">
        <v>722</v>
      </c>
      <c r="K148" s="304"/>
    </row>
    <row r="149" s="1" customFormat="1" ht="17.25" customHeight="1">
      <c r="B149" s="302"/>
      <c r="C149" s="307" t="s">
        <v>723</v>
      </c>
      <c r="D149" s="307"/>
      <c r="E149" s="307"/>
      <c r="F149" s="308" t="s">
        <v>724</v>
      </c>
      <c r="G149" s="309"/>
      <c r="H149" s="307"/>
      <c r="I149" s="307"/>
      <c r="J149" s="307" t="s">
        <v>725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729</v>
      </c>
      <c r="D151" s="290"/>
      <c r="E151" s="290"/>
      <c r="F151" s="343" t="s">
        <v>726</v>
      </c>
      <c r="G151" s="290"/>
      <c r="H151" s="342" t="s">
        <v>766</v>
      </c>
      <c r="I151" s="342" t="s">
        <v>728</v>
      </c>
      <c r="J151" s="342">
        <v>120</v>
      </c>
      <c r="K151" s="338"/>
    </row>
    <row r="152" s="1" customFormat="1" ht="15" customHeight="1">
      <c r="B152" s="315"/>
      <c r="C152" s="342" t="s">
        <v>775</v>
      </c>
      <c r="D152" s="290"/>
      <c r="E152" s="290"/>
      <c r="F152" s="343" t="s">
        <v>726</v>
      </c>
      <c r="G152" s="290"/>
      <c r="H152" s="342" t="s">
        <v>786</v>
      </c>
      <c r="I152" s="342" t="s">
        <v>728</v>
      </c>
      <c r="J152" s="342" t="s">
        <v>777</v>
      </c>
      <c r="K152" s="338"/>
    </row>
    <row r="153" s="1" customFormat="1" ht="15" customHeight="1">
      <c r="B153" s="315"/>
      <c r="C153" s="342" t="s">
        <v>674</v>
      </c>
      <c r="D153" s="290"/>
      <c r="E153" s="290"/>
      <c r="F153" s="343" t="s">
        <v>726</v>
      </c>
      <c r="G153" s="290"/>
      <c r="H153" s="342" t="s">
        <v>787</v>
      </c>
      <c r="I153" s="342" t="s">
        <v>728</v>
      </c>
      <c r="J153" s="342" t="s">
        <v>777</v>
      </c>
      <c r="K153" s="338"/>
    </row>
    <row r="154" s="1" customFormat="1" ht="15" customHeight="1">
      <c r="B154" s="315"/>
      <c r="C154" s="342" t="s">
        <v>731</v>
      </c>
      <c r="D154" s="290"/>
      <c r="E154" s="290"/>
      <c r="F154" s="343" t="s">
        <v>732</v>
      </c>
      <c r="G154" s="290"/>
      <c r="H154" s="342" t="s">
        <v>766</v>
      </c>
      <c r="I154" s="342" t="s">
        <v>728</v>
      </c>
      <c r="J154" s="342">
        <v>50</v>
      </c>
      <c r="K154" s="338"/>
    </row>
    <row r="155" s="1" customFormat="1" ht="15" customHeight="1">
      <c r="B155" s="315"/>
      <c r="C155" s="342" t="s">
        <v>734</v>
      </c>
      <c r="D155" s="290"/>
      <c r="E155" s="290"/>
      <c r="F155" s="343" t="s">
        <v>726</v>
      </c>
      <c r="G155" s="290"/>
      <c r="H155" s="342" t="s">
        <v>766</v>
      </c>
      <c r="I155" s="342" t="s">
        <v>736</v>
      </c>
      <c r="J155" s="342"/>
      <c r="K155" s="338"/>
    </row>
    <row r="156" s="1" customFormat="1" ht="15" customHeight="1">
      <c r="B156" s="315"/>
      <c r="C156" s="342" t="s">
        <v>745</v>
      </c>
      <c r="D156" s="290"/>
      <c r="E156" s="290"/>
      <c r="F156" s="343" t="s">
        <v>732</v>
      </c>
      <c r="G156" s="290"/>
      <c r="H156" s="342" t="s">
        <v>766</v>
      </c>
      <c r="I156" s="342" t="s">
        <v>728</v>
      </c>
      <c r="J156" s="342">
        <v>50</v>
      </c>
      <c r="K156" s="338"/>
    </row>
    <row r="157" s="1" customFormat="1" ht="15" customHeight="1">
      <c r="B157" s="315"/>
      <c r="C157" s="342" t="s">
        <v>753</v>
      </c>
      <c r="D157" s="290"/>
      <c r="E157" s="290"/>
      <c r="F157" s="343" t="s">
        <v>732</v>
      </c>
      <c r="G157" s="290"/>
      <c r="H157" s="342" t="s">
        <v>766</v>
      </c>
      <c r="I157" s="342" t="s">
        <v>728</v>
      </c>
      <c r="J157" s="342">
        <v>50</v>
      </c>
      <c r="K157" s="338"/>
    </row>
    <row r="158" s="1" customFormat="1" ht="15" customHeight="1">
      <c r="B158" s="315"/>
      <c r="C158" s="342" t="s">
        <v>751</v>
      </c>
      <c r="D158" s="290"/>
      <c r="E158" s="290"/>
      <c r="F158" s="343" t="s">
        <v>732</v>
      </c>
      <c r="G158" s="290"/>
      <c r="H158" s="342" t="s">
        <v>766</v>
      </c>
      <c r="I158" s="342" t="s">
        <v>728</v>
      </c>
      <c r="J158" s="342">
        <v>50</v>
      </c>
      <c r="K158" s="338"/>
    </row>
    <row r="159" s="1" customFormat="1" ht="15" customHeight="1">
      <c r="B159" s="315"/>
      <c r="C159" s="342" t="s">
        <v>96</v>
      </c>
      <c r="D159" s="290"/>
      <c r="E159" s="290"/>
      <c r="F159" s="343" t="s">
        <v>726</v>
      </c>
      <c r="G159" s="290"/>
      <c r="H159" s="342" t="s">
        <v>788</v>
      </c>
      <c r="I159" s="342" t="s">
        <v>728</v>
      </c>
      <c r="J159" s="342" t="s">
        <v>789</v>
      </c>
      <c r="K159" s="338"/>
    </row>
    <row r="160" s="1" customFormat="1" ht="15" customHeight="1">
      <c r="B160" s="315"/>
      <c r="C160" s="342" t="s">
        <v>790</v>
      </c>
      <c r="D160" s="290"/>
      <c r="E160" s="290"/>
      <c r="F160" s="343" t="s">
        <v>726</v>
      </c>
      <c r="G160" s="290"/>
      <c r="H160" s="342" t="s">
        <v>791</v>
      </c>
      <c r="I160" s="342" t="s">
        <v>761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792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720</v>
      </c>
      <c r="D166" s="305"/>
      <c r="E166" s="305"/>
      <c r="F166" s="305" t="s">
        <v>721</v>
      </c>
      <c r="G166" s="347"/>
      <c r="H166" s="348" t="s">
        <v>59</v>
      </c>
      <c r="I166" s="348" t="s">
        <v>62</v>
      </c>
      <c r="J166" s="305" t="s">
        <v>722</v>
      </c>
      <c r="K166" s="282"/>
    </row>
    <row r="167" s="1" customFormat="1" ht="17.25" customHeight="1">
      <c r="B167" s="283"/>
      <c r="C167" s="307" t="s">
        <v>723</v>
      </c>
      <c r="D167" s="307"/>
      <c r="E167" s="307"/>
      <c r="F167" s="308" t="s">
        <v>724</v>
      </c>
      <c r="G167" s="349"/>
      <c r="H167" s="350"/>
      <c r="I167" s="350"/>
      <c r="J167" s="307" t="s">
        <v>725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729</v>
      </c>
      <c r="D169" s="290"/>
      <c r="E169" s="290"/>
      <c r="F169" s="313" t="s">
        <v>726</v>
      </c>
      <c r="G169" s="290"/>
      <c r="H169" s="290" t="s">
        <v>766</v>
      </c>
      <c r="I169" s="290" t="s">
        <v>728</v>
      </c>
      <c r="J169" s="290">
        <v>120</v>
      </c>
      <c r="K169" s="338"/>
    </row>
    <row r="170" s="1" customFormat="1" ht="15" customHeight="1">
      <c r="B170" s="315"/>
      <c r="C170" s="290" t="s">
        <v>775</v>
      </c>
      <c r="D170" s="290"/>
      <c r="E170" s="290"/>
      <c r="F170" s="313" t="s">
        <v>726</v>
      </c>
      <c r="G170" s="290"/>
      <c r="H170" s="290" t="s">
        <v>776</v>
      </c>
      <c r="I170" s="290" t="s">
        <v>728</v>
      </c>
      <c r="J170" s="290" t="s">
        <v>777</v>
      </c>
      <c r="K170" s="338"/>
    </row>
    <row r="171" s="1" customFormat="1" ht="15" customHeight="1">
      <c r="B171" s="315"/>
      <c r="C171" s="290" t="s">
        <v>674</v>
      </c>
      <c r="D171" s="290"/>
      <c r="E171" s="290"/>
      <c r="F171" s="313" t="s">
        <v>726</v>
      </c>
      <c r="G171" s="290"/>
      <c r="H171" s="290" t="s">
        <v>793</v>
      </c>
      <c r="I171" s="290" t="s">
        <v>728</v>
      </c>
      <c r="J171" s="290" t="s">
        <v>777</v>
      </c>
      <c r="K171" s="338"/>
    </row>
    <row r="172" s="1" customFormat="1" ht="15" customHeight="1">
      <c r="B172" s="315"/>
      <c r="C172" s="290" t="s">
        <v>731</v>
      </c>
      <c r="D172" s="290"/>
      <c r="E172" s="290"/>
      <c r="F172" s="313" t="s">
        <v>732</v>
      </c>
      <c r="G172" s="290"/>
      <c r="H172" s="290" t="s">
        <v>793</v>
      </c>
      <c r="I172" s="290" t="s">
        <v>728</v>
      </c>
      <c r="J172" s="290">
        <v>50</v>
      </c>
      <c r="K172" s="338"/>
    </row>
    <row r="173" s="1" customFormat="1" ht="15" customHeight="1">
      <c r="B173" s="315"/>
      <c r="C173" s="290" t="s">
        <v>734</v>
      </c>
      <c r="D173" s="290"/>
      <c r="E173" s="290"/>
      <c r="F173" s="313" t="s">
        <v>726</v>
      </c>
      <c r="G173" s="290"/>
      <c r="H173" s="290" t="s">
        <v>793</v>
      </c>
      <c r="I173" s="290" t="s">
        <v>736</v>
      </c>
      <c r="J173" s="290"/>
      <c r="K173" s="338"/>
    </row>
    <row r="174" s="1" customFormat="1" ht="15" customHeight="1">
      <c r="B174" s="315"/>
      <c r="C174" s="290" t="s">
        <v>745</v>
      </c>
      <c r="D174" s="290"/>
      <c r="E174" s="290"/>
      <c r="F174" s="313" t="s">
        <v>732</v>
      </c>
      <c r="G174" s="290"/>
      <c r="H174" s="290" t="s">
        <v>793</v>
      </c>
      <c r="I174" s="290" t="s">
        <v>728</v>
      </c>
      <c r="J174" s="290">
        <v>50</v>
      </c>
      <c r="K174" s="338"/>
    </row>
    <row r="175" s="1" customFormat="1" ht="15" customHeight="1">
      <c r="B175" s="315"/>
      <c r="C175" s="290" t="s">
        <v>753</v>
      </c>
      <c r="D175" s="290"/>
      <c r="E175" s="290"/>
      <c r="F175" s="313" t="s">
        <v>732</v>
      </c>
      <c r="G175" s="290"/>
      <c r="H175" s="290" t="s">
        <v>793</v>
      </c>
      <c r="I175" s="290" t="s">
        <v>728</v>
      </c>
      <c r="J175" s="290">
        <v>50</v>
      </c>
      <c r="K175" s="338"/>
    </row>
    <row r="176" s="1" customFormat="1" ht="15" customHeight="1">
      <c r="B176" s="315"/>
      <c r="C176" s="290" t="s">
        <v>751</v>
      </c>
      <c r="D176" s="290"/>
      <c r="E176" s="290"/>
      <c r="F176" s="313" t="s">
        <v>732</v>
      </c>
      <c r="G176" s="290"/>
      <c r="H176" s="290" t="s">
        <v>793</v>
      </c>
      <c r="I176" s="290" t="s">
        <v>728</v>
      </c>
      <c r="J176" s="290">
        <v>50</v>
      </c>
      <c r="K176" s="338"/>
    </row>
    <row r="177" s="1" customFormat="1" ht="15" customHeight="1">
      <c r="B177" s="315"/>
      <c r="C177" s="290" t="s">
        <v>109</v>
      </c>
      <c r="D177" s="290"/>
      <c r="E177" s="290"/>
      <c r="F177" s="313" t="s">
        <v>726</v>
      </c>
      <c r="G177" s="290"/>
      <c r="H177" s="290" t="s">
        <v>794</v>
      </c>
      <c r="I177" s="290" t="s">
        <v>795</v>
      </c>
      <c r="J177" s="290"/>
      <c r="K177" s="338"/>
    </row>
    <row r="178" s="1" customFormat="1" ht="15" customHeight="1">
      <c r="B178" s="315"/>
      <c r="C178" s="290" t="s">
        <v>62</v>
      </c>
      <c r="D178" s="290"/>
      <c r="E178" s="290"/>
      <c r="F178" s="313" t="s">
        <v>726</v>
      </c>
      <c r="G178" s="290"/>
      <c r="H178" s="290" t="s">
        <v>796</v>
      </c>
      <c r="I178" s="290" t="s">
        <v>797</v>
      </c>
      <c r="J178" s="290">
        <v>1</v>
      </c>
      <c r="K178" s="338"/>
    </row>
    <row r="179" s="1" customFormat="1" ht="15" customHeight="1">
      <c r="B179" s="315"/>
      <c r="C179" s="290" t="s">
        <v>58</v>
      </c>
      <c r="D179" s="290"/>
      <c r="E179" s="290"/>
      <c r="F179" s="313" t="s">
        <v>726</v>
      </c>
      <c r="G179" s="290"/>
      <c r="H179" s="290" t="s">
        <v>798</v>
      </c>
      <c r="I179" s="290" t="s">
        <v>728</v>
      </c>
      <c r="J179" s="290">
        <v>20</v>
      </c>
      <c r="K179" s="338"/>
    </row>
    <row r="180" s="1" customFormat="1" ht="15" customHeight="1">
      <c r="B180" s="315"/>
      <c r="C180" s="290" t="s">
        <v>59</v>
      </c>
      <c r="D180" s="290"/>
      <c r="E180" s="290"/>
      <c r="F180" s="313" t="s">
        <v>726</v>
      </c>
      <c r="G180" s="290"/>
      <c r="H180" s="290" t="s">
        <v>799</v>
      </c>
      <c r="I180" s="290" t="s">
        <v>728</v>
      </c>
      <c r="J180" s="290">
        <v>255</v>
      </c>
      <c r="K180" s="338"/>
    </row>
    <row r="181" s="1" customFormat="1" ht="15" customHeight="1">
      <c r="B181" s="315"/>
      <c r="C181" s="290" t="s">
        <v>110</v>
      </c>
      <c r="D181" s="290"/>
      <c r="E181" s="290"/>
      <c r="F181" s="313" t="s">
        <v>726</v>
      </c>
      <c r="G181" s="290"/>
      <c r="H181" s="290" t="s">
        <v>690</v>
      </c>
      <c r="I181" s="290" t="s">
        <v>728</v>
      </c>
      <c r="J181" s="290">
        <v>10</v>
      </c>
      <c r="K181" s="338"/>
    </row>
    <row r="182" s="1" customFormat="1" ht="15" customHeight="1">
      <c r="B182" s="315"/>
      <c r="C182" s="290" t="s">
        <v>111</v>
      </c>
      <c r="D182" s="290"/>
      <c r="E182" s="290"/>
      <c r="F182" s="313" t="s">
        <v>726</v>
      </c>
      <c r="G182" s="290"/>
      <c r="H182" s="290" t="s">
        <v>800</v>
      </c>
      <c r="I182" s="290" t="s">
        <v>761</v>
      </c>
      <c r="J182" s="290"/>
      <c r="K182" s="338"/>
    </row>
    <row r="183" s="1" customFormat="1" ht="15" customHeight="1">
      <c r="B183" s="315"/>
      <c r="C183" s="290" t="s">
        <v>801</v>
      </c>
      <c r="D183" s="290"/>
      <c r="E183" s="290"/>
      <c r="F183" s="313" t="s">
        <v>726</v>
      </c>
      <c r="G183" s="290"/>
      <c r="H183" s="290" t="s">
        <v>802</v>
      </c>
      <c r="I183" s="290" t="s">
        <v>761</v>
      </c>
      <c r="J183" s="290"/>
      <c r="K183" s="338"/>
    </row>
    <row r="184" s="1" customFormat="1" ht="15" customHeight="1">
      <c r="B184" s="315"/>
      <c r="C184" s="290" t="s">
        <v>790</v>
      </c>
      <c r="D184" s="290"/>
      <c r="E184" s="290"/>
      <c r="F184" s="313" t="s">
        <v>726</v>
      </c>
      <c r="G184" s="290"/>
      <c r="H184" s="290" t="s">
        <v>803</v>
      </c>
      <c r="I184" s="290" t="s">
        <v>761</v>
      </c>
      <c r="J184" s="290"/>
      <c r="K184" s="338"/>
    </row>
    <row r="185" s="1" customFormat="1" ht="15" customHeight="1">
      <c r="B185" s="315"/>
      <c r="C185" s="290" t="s">
        <v>113</v>
      </c>
      <c r="D185" s="290"/>
      <c r="E185" s="290"/>
      <c r="F185" s="313" t="s">
        <v>732</v>
      </c>
      <c r="G185" s="290"/>
      <c r="H185" s="290" t="s">
        <v>804</v>
      </c>
      <c r="I185" s="290" t="s">
        <v>728</v>
      </c>
      <c r="J185" s="290">
        <v>50</v>
      </c>
      <c r="K185" s="338"/>
    </row>
    <row r="186" s="1" customFormat="1" ht="15" customHeight="1">
      <c r="B186" s="315"/>
      <c r="C186" s="290" t="s">
        <v>805</v>
      </c>
      <c r="D186" s="290"/>
      <c r="E186" s="290"/>
      <c r="F186" s="313" t="s">
        <v>732</v>
      </c>
      <c r="G186" s="290"/>
      <c r="H186" s="290" t="s">
        <v>806</v>
      </c>
      <c r="I186" s="290" t="s">
        <v>807</v>
      </c>
      <c r="J186" s="290"/>
      <c r="K186" s="338"/>
    </row>
    <row r="187" s="1" customFormat="1" ht="15" customHeight="1">
      <c r="B187" s="315"/>
      <c r="C187" s="290" t="s">
        <v>808</v>
      </c>
      <c r="D187" s="290"/>
      <c r="E187" s="290"/>
      <c r="F187" s="313" t="s">
        <v>732</v>
      </c>
      <c r="G187" s="290"/>
      <c r="H187" s="290" t="s">
        <v>809</v>
      </c>
      <c r="I187" s="290" t="s">
        <v>807</v>
      </c>
      <c r="J187" s="290"/>
      <c r="K187" s="338"/>
    </row>
    <row r="188" s="1" customFormat="1" ht="15" customHeight="1">
      <c r="B188" s="315"/>
      <c r="C188" s="290" t="s">
        <v>810</v>
      </c>
      <c r="D188" s="290"/>
      <c r="E188" s="290"/>
      <c r="F188" s="313" t="s">
        <v>732</v>
      </c>
      <c r="G188" s="290"/>
      <c r="H188" s="290" t="s">
        <v>811</v>
      </c>
      <c r="I188" s="290" t="s">
        <v>807</v>
      </c>
      <c r="J188" s="290"/>
      <c r="K188" s="338"/>
    </row>
    <row r="189" s="1" customFormat="1" ht="15" customHeight="1">
      <c r="B189" s="315"/>
      <c r="C189" s="351" t="s">
        <v>812</v>
      </c>
      <c r="D189" s="290"/>
      <c r="E189" s="290"/>
      <c r="F189" s="313" t="s">
        <v>732</v>
      </c>
      <c r="G189" s="290"/>
      <c r="H189" s="290" t="s">
        <v>813</v>
      </c>
      <c r="I189" s="290" t="s">
        <v>814</v>
      </c>
      <c r="J189" s="352" t="s">
        <v>815</v>
      </c>
      <c r="K189" s="338"/>
    </row>
    <row r="190" s="17" customFormat="1" ht="15" customHeight="1">
      <c r="B190" s="353"/>
      <c r="C190" s="354" t="s">
        <v>816</v>
      </c>
      <c r="D190" s="355"/>
      <c r="E190" s="355"/>
      <c r="F190" s="356" t="s">
        <v>732</v>
      </c>
      <c r="G190" s="355"/>
      <c r="H190" s="355" t="s">
        <v>817</v>
      </c>
      <c r="I190" s="355" t="s">
        <v>814</v>
      </c>
      <c r="J190" s="357" t="s">
        <v>815</v>
      </c>
      <c r="K190" s="358"/>
    </row>
    <row r="191" s="1" customFormat="1" ht="15" customHeight="1">
      <c r="B191" s="315"/>
      <c r="C191" s="351" t="s">
        <v>47</v>
      </c>
      <c r="D191" s="290"/>
      <c r="E191" s="290"/>
      <c r="F191" s="313" t="s">
        <v>726</v>
      </c>
      <c r="G191" s="290"/>
      <c r="H191" s="287" t="s">
        <v>818</v>
      </c>
      <c r="I191" s="290" t="s">
        <v>819</v>
      </c>
      <c r="J191" s="290"/>
      <c r="K191" s="338"/>
    </row>
    <row r="192" s="1" customFormat="1" ht="15" customHeight="1">
      <c r="B192" s="315"/>
      <c r="C192" s="351" t="s">
        <v>820</v>
      </c>
      <c r="D192" s="290"/>
      <c r="E192" s="290"/>
      <c r="F192" s="313" t="s">
        <v>726</v>
      </c>
      <c r="G192" s="290"/>
      <c r="H192" s="290" t="s">
        <v>821</v>
      </c>
      <c r="I192" s="290" t="s">
        <v>761</v>
      </c>
      <c r="J192" s="290"/>
      <c r="K192" s="338"/>
    </row>
    <row r="193" s="1" customFormat="1" ht="15" customHeight="1">
      <c r="B193" s="315"/>
      <c r="C193" s="351" t="s">
        <v>822</v>
      </c>
      <c r="D193" s="290"/>
      <c r="E193" s="290"/>
      <c r="F193" s="313" t="s">
        <v>726</v>
      </c>
      <c r="G193" s="290"/>
      <c r="H193" s="290" t="s">
        <v>823</v>
      </c>
      <c r="I193" s="290" t="s">
        <v>761</v>
      </c>
      <c r="J193" s="290"/>
      <c r="K193" s="338"/>
    </row>
    <row r="194" s="1" customFormat="1" ht="15" customHeight="1">
      <c r="B194" s="315"/>
      <c r="C194" s="351" t="s">
        <v>824</v>
      </c>
      <c r="D194" s="290"/>
      <c r="E194" s="290"/>
      <c r="F194" s="313" t="s">
        <v>732</v>
      </c>
      <c r="G194" s="290"/>
      <c r="H194" s="290" t="s">
        <v>825</v>
      </c>
      <c r="I194" s="290" t="s">
        <v>761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826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827</v>
      </c>
      <c r="D201" s="360"/>
      <c r="E201" s="360"/>
      <c r="F201" s="360" t="s">
        <v>828</v>
      </c>
      <c r="G201" s="361"/>
      <c r="H201" s="360" t="s">
        <v>829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819</v>
      </c>
      <c r="D203" s="290"/>
      <c r="E203" s="290"/>
      <c r="F203" s="313" t="s">
        <v>48</v>
      </c>
      <c r="G203" s="290"/>
      <c r="H203" s="290" t="s">
        <v>830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49</v>
      </c>
      <c r="G204" s="290"/>
      <c r="H204" s="290" t="s">
        <v>831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52</v>
      </c>
      <c r="G205" s="290"/>
      <c r="H205" s="290" t="s">
        <v>832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50</v>
      </c>
      <c r="G206" s="290"/>
      <c r="H206" s="290" t="s">
        <v>833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51</v>
      </c>
      <c r="G207" s="290"/>
      <c r="H207" s="290" t="s">
        <v>834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773</v>
      </c>
      <c r="D209" s="290"/>
      <c r="E209" s="290"/>
      <c r="F209" s="313" t="s">
        <v>666</v>
      </c>
      <c r="G209" s="290"/>
      <c r="H209" s="290" t="s">
        <v>835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669</v>
      </c>
      <c r="G210" s="290"/>
      <c r="H210" s="290" t="s">
        <v>670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84</v>
      </c>
      <c r="G211" s="290"/>
      <c r="H211" s="290" t="s">
        <v>836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90</v>
      </c>
      <c r="G212" s="351"/>
      <c r="H212" s="342" t="s">
        <v>671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672</v>
      </c>
      <c r="G213" s="351"/>
      <c r="H213" s="342" t="s">
        <v>837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797</v>
      </c>
      <c r="D215" s="290"/>
      <c r="E215" s="290"/>
      <c r="F215" s="313">
        <v>1</v>
      </c>
      <c r="G215" s="351"/>
      <c r="H215" s="342" t="s">
        <v>838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839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840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841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DESKTOP-M2U8P7B\projektant</dc:creator>
  <cp:lastModifiedBy>DESKTOP-M2U8P7B\projektant</cp:lastModifiedBy>
  <dcterms:created xsi:type="dcterms:W3CDTF">2024-03-08T19:15:38Z</dcterms:created>
  <dcterms:modified xsi:type="dcterms:W3CDTF">2024-03-08T19:15:46Z</dcterms:modified>
</cp:coreProperties>
</file>