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edláčková_2024 AKTUÁLNÍ\22_335 DC, Stoličná hora, PD objekt 51\RO_VV_12.8.2024\"/>
    </mc:Choice>
  </mc:AlternateContent>
  <bookViews>
    <workbookView xWindow="0" yWindow="0" windowWidth="0" windowHeight="0"/>
  </bookViews>
  <sheets>
    <sheet name="Rekapitulace stavby" sheetId="1" r:id="rId1"/>
    <sheet name="01 - Zajištění stability 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Zajištění stability ...'!$C$83:$K$145</definedName>
    <definedName name="_xlnm.Print_Area" localSheetId="1">'01 - Zajištění stability ...'!$C$4:$J$39,'01 - Zajištění stability ...'!$C$45:$J$65,'01 - Zajištění stability ...'!$C$71:$K$145</definedName>
    <definedName name="_xlnm.Print_Titles" localSheetId="1">'01 - Zajištění stability ...'!$83:$83</definedName>
    <definedName name="_xlnm._FilterDatabase" localSheetId="2" hidden="1">'VON - Vedlejší a ostatní ...'!$C$83:$K$108</definedName>
    <definedName name="_xlnm.Print_Area" localSheetId="2">'VON - Vedlejší a ostatní ...'!$C$4:$J$39,'VON - Vedlejší a ostatní ...'!$C$45:$J$65,'VON - Vedlejší a ostatní ...'!$C$71:$K$108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8"/>
  <c r="BH108"/>
  <c r="BG108"/>
  <c r="BF108"/>
  <c r="T108"/>
  <c r="T107"/>
  <c r="R108"/>
  <c r="R107"/>
  <c r="P108"/>
  <c r="P107"/>
  <c r="BI104"/>
  <c r="BH104"/>
  <c r="BG104"/>
  <c r="BF104"/>
  <c r="T104"/>
  <c r="T103"/>
  <c r="R104"/>
  <c r="R103"/>
  <c r="P104"/>
  <c r="P103"/>
  <c r="BI97"/>
  <c r="BH97"/>
  <c r="BG97"/>
  <c r="BF97"/>
  <c r="T97"/>
  <c r="T96"/>
  <c r="R97"/>
  <c r="R96"/>
  <c r="P97"/>
  <c r="P96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2" r="J37"/>
  <c r="J36"/>
  <c i="1" r="AY55"/>
  <c i="2" r="J35"/>
  <c i="1" r="AX55"/>
  <c i="2"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1" r="L50"/>
  <c r="AM50"/>
  <c r="AM49"/>
  <c r="L49"/>
  <c r="AM47"/>
  <c r="L47"/>
  <c r="L45"/>
  <c r="L44"/>
  <c i="2" r="BK116"/>
  <c r="J87"/>
  <c i="3" r="J91"/>
  <c r="J87"/>
  <c i="2" r="J92"/>
  <c r="J126"/>
  <c r="J114"/>
  <c r="J109"/>
  <c r="BK129"/>
  <c i="3" r="BK97"/>
  <c i="2" r="BK119"/>
  <c r="BK124"/>
  <c i="3" r="J97"/>
  <c r="BK91"/>
  <c i="2" r="J105"/>
  <c r="J97"/>
  <c r="J145"/>
  <c r="BK114"/>
  <c r="J100"/>
  <c r="BK126"/>
  <c r="BK92"/>
  <c r="BK144"/>
  <c r="BK109"/>
  <c i="3" r="BK87"/>
  <c i="2" r="J103"/>
  <c r="BK103"/>
  <c i="1" r="AS54"/>
  <c i="2" r="J139"/>
  <c i="3" r="J108"/>
  <c i="2" r="J129"/>
  <c r="J119"/>
  <c r="BK97"/>
  <c r="BK131"/>
  <c i="3" r="BK104"/>
  <c i="2" r="BK100"/>
  <c r="J90"/>
  <c i="3" r="J104"/>
  <c i="2" r="J144"/>
  <c r="J112"/>
  <c r="BK145"/>
  <c r="BK107"/>
  <c r="BK105"/>
  <c r="BK90"/>
  <c i="3" r="BK108"/>
  <c i="2" r="BK112"/>
  <c r="J131"/>
  <c r="J124"/>
  <c r="BK87"/>
  <c r="BK139"/>
  <c r="J116"/>
  <c r="J107"/>
  <c l="1" r="R123"/>
  <c r="R86"/>
  <c r="P143"/>
  <c r="BK143"/>
  <c r="J143"/>
  <c r="J64"/>
  <c r="BK123"/>
  <c r="J123"/>
  <c r="J63"/>
  <c r="T86"/>
  <c r="T85"/>
  <c r="T84"/>
  <c r="T143"/>
  <c r="T123"/>
  <c i="3" r="T86"/>
  <c r="T85"/>
  <c r="T84"/>
  <c i="2" r="P86"/>
  <c i="3" r="BK86"/>
  <c r="J86"/>
  <c r="J61"/>
  <c i="2" r="P123"/>
  <c i="3" r="R86"/>
  <c r="R85"/>
  <c r="R84"/>
  <c i="2" r="BK86"/>
  <c r="R143"/>
  <c i="3" r="P86"/>
  <c r="P85"/>
  <c r="P84"/>
  <c i="1" r="AU56"/>
  <c i="3" r="BK96"/>
  <c r="J96"/>
  <c r="J62"/>
  <c i="2" r="BK118"/>
  <c r="J118"/>
  <c r="J62"/>
  <c i="3" r="BK103"/>
  <c r="J103"/>
  <c r="J63"/>
  <c r="BK107"/>
  <c r="J107"/>
  <c r="J64"/>
  <c r="J52"/>
  <c r="F81"/>
  <c r="E48"/>
  <c r="BE104"/>
  <c i="2" r="J86"/>
  <c r="J61"/>
  <c i="3" r="BE91"/>
  <c r="BE97"/>
  <c r="BE87"/>
  <c r="BE108"/>
  <c i="2" r="BE131"/>
  <c r="E74"/>
  <c r="BE90"/>
  <c r="BE97"/>
  <c r="BE114"/>
  <c r="F81"/>
  <c r="BE116"/>
  <c r="BE126"/>
  <c r="BE100"/>
  <c r="BE105"/>
  <c r="BE109"/>
  <c r="BE112"/>
  <c r="BE119"/>
  <c r="BE139"/>
  <c r="BE145"/>
  <c r="J52"/>
  <c r="BE87"/>
  <c r="BE92"/>
  <c r="BE103"/>
  <c r="BE107"/>
  <c r="BE124"/>
  <c r="BE129"/>
  <c r="BE144"/>
  <c i="3" r="J34"/>
  <c i="1" r="AW56"/>
  <c i="2" r="J34"/>
  <c i="1" r="AW55"/>
  <c i="3" r="F34"/>
  <c i="1" r="BA56"/>
  <c i="3" r="F37"/>
  <c i="1" r="BD56"/>
  <c i="2" r="F37"/>
  <c i="1" r="BD55"/>
  <c i="3" r="F36"/>
  <c i="1" r="BC56"/>
  <c i="3" r="F35"/>
  <c i="1" r="BB56"/>
  <c i="2" r="F36"/>
  <c i="1" r="BC55"/>
  <c i="2" r="F34"/>
  <c i="1" r="BA55"/>
  <c i="2" r="F35"/>
  <c i="1" r="BB55"/>
  <c i="2" l="1" r="P85"/>
  <c r="P84"/>
  <c i="1" r="AU55"/>
  <c i="2" r="BK85"/>
  <c r="J85"/>
  <c r="J60"/>
  <c r="R85"/>
  <c r="R84"/>
  <c i="3" r="BK85"/>
  <c r="J85"/>
  <c r="J60"/>
  <c i="1" r="AU54"/>
  <c i="2" r="J33"/>
  <c i="1" r="AV55"/>
  <c r="AT55"/>
  <c r="BC54"/>
  <c r="AY54"/>
  <c r="BB54"/>
  <c r="W31"/>
  <c r="BD54"/>
  <c r="W33"/>
  <c i="3" r="F33"/>
  <c i="1" r="AZ56"/>
  <c i="2" r="F33"/>
  <c i="1" r="AZ55"/>
  <c r="BA54"/>
  <c r="W30"/>
  <c i="3" r="J33"/>
  <c i="1" r="AV56"/>
  <c r="AT56"/>
  <c i="2" l="1" r="BK84"/>
  <c r="J84"/>
  <c r="J59"/>
  <c i="3" r="BK84"/>
  <c r="J84"/>
  <c r="J59"/>
  <c i="1" r="AX54"/>
  <c r="AW54"/>
  <c r="AK30"/>
  <c r="AZ54"/>
  <c r="W29"/>
  <c r="W32"/>
  <c i="2" l="1" r="J30"/>
  <c i="1" r="AG55"/>
  <c i="3" r="J30"/>
  <c i="1" r="AG56"/>
  <c r="AV54"/>
  <c r="AK29"/>
  <c i="3" l="1" r="J39"/>
  <c i="1" r="AN55"/>
  <c i="2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<sst xmlns="http://schemas.openxmlformats.org/spreadsheetml/2006/main">
  <si>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</si>
  <si>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</si>
  <si>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</si>
  <si>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</si>
  <si>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</si>
  <si>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{b64a64c7-5d27-4a8a-997d-22506bcb389a}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</si>
  <si>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</si>
  <si>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</si>
  <si>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</si>
  <si>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</si>
  <si>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</si>
  <si>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</si>
  <si>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</si>
  <si>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</si>
  <si>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22_335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</si>
  <si>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</si>
  <si>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</si>
  <si>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DC, Stoličná hora - PD objekt 51</t>
  </si>
  <si>
    <t>KSO:</t>
  </si>
  <si>
    <t/>
  </si>
  <si>
    <t>CC-CZ:</t>
  </si>
  <si>
    <t>Místo:</t>
  </si>
  <si>
    <t>Děčín</t>
  </si>
  <si>
    <t>Datum:</t>
  </si>
  <si>
    <t>12. 8. 2024</t>
  </si>
  <si>
    <t>Zadavatel:</t>
  </si>
  <si>
    <t>IČ:</t>
  </si>
  <si>
    <t>Děčín, statutární město</t>
  </si>
  <si>
    <t>DIČ:</t>
  </si>
  <si>
    <t>Uchazeč:</t>
  </si>
  <si>
    <t>Vyplň údaj</t>
  </si>
  <si>
    <t>Projektant:</t>
  </si>
  <si>
    <t>AZ Consult spol. s r.o.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</si>
  <si>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</si>
  <si>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</si>
  <si>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</si>
  <si>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</si>
  <si>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</si>
  <si>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</si>
  <si>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</si>
  <si>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</si>
  <si>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</si>
  <si>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</si>
  <si>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</si>
  <si>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</si>
  <si>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</si>
  <si>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</si>
  <si>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</si>
  <si>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</si>
  <si>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</si>
  <si>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</si>
  <si>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</si>
  <si>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</si>
  <si>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</si>
  <si>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</si>
  <si>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</si>
  <si>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</si>
  <si>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</si>
  <si>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</si>
  <si>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</si>
  <si>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</si>
  <si>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</si>
  <si>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</si>
  <si>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</si>
  <si>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</si>
  <si>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</si>
  <si>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</si>
  <si>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</si>
  <si>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</si>
  <si>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</si>
  <si>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</si>
  <si>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</si>
  <si>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</si>
  <si>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</si>
  <si>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</si>
  <si>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</si>
  <si>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</si>
  <si>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</si>
  <si>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Zajištění stability skalního objektu 51</t>
  </si>
  <si>
    <t>STA</t>
  </si>
  <si>
    <t>1</t>
  </si>
  <si>
    <t>{44585fd6-0cdd-4bef-b455-f2098aae29e7}</t>
  </si>
  <si>
    <t>2</t>
  </si>
  <si>
    <t>VON</t>
  </si>
  <si>
    <t>Vedlejší a ostatní náklady</t>
  </si>
  <si>
    <t>{f70591c2-a2d4-4359-bd61-a7384b0514e2}</t>
  </si>
  <si>
    <t>KRYCÍ LIST SOUPISU PRACÍ</t>
  </si>
  <si>
    <t>Objekt:</t>
  </si>
  <si>
    <t>01 - Zajištění stability skalního objektu 51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</si>
  <si>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</si>
  <si>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</si>
  <si>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</si>
  <si>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</si>
  <si>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</si>
  <si>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</si>
  <si>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</si>
  <si>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</si>
  <si>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</si>
  <si>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</si>
  <si>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</si>
  <si>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</si>
  <si>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</si>
  <si>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</si>
  <si>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</si>
  <si>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</si>
  <si>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</si>
  <si>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</si>
  <si>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</si>
  <si>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</si>
  <si>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</si>
  <si>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</si>
  <si>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</si>
  <si>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</si>
  <si>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</si>
  <si>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</si>
  <si>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</si>
  <si>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131413701</t>
  </si>
  <si>
    <t>Hloubení nezapažených jam ručně s urovnáním dna do předepsaného profilu a spádu v hornině třídy těžitelnosti II skupiny 5 soudržných</t>
  </si>
  <si>
    <t>m3</t>
  </si>
  <si>
    <t>CS ÚRS 2024 02</t>
  </si>
  <si>
    <t>4</t>
  </si>
  <si>
    <t>-1733564208</t>
  </si>
  <si>
    <t>Online PSC</t>
  </si>
  <si>
    <t>https://podminky.urs.cz/item/CS_URS_2024_02/131413701</t>
  </si>
  <si>
    <t>VV</t>
  </si>
  <si>
    <t>3,3 "výkop O3 pro pilíř Z1</t>
  </si>
  <si>
    <t>153811211</t>
  </si>
  <si>
    <t>Napnutí tyčových kotev při předepsané únosnosti kotvy do 0,45 MN</t>
  </si>
  <si>
    <t>kus</t>
  </si>
  <si>
    <t>-550430822</t>
  </si>
  <si>
    <t>https://podminky.urs.cz/item/CS_URS_2024_02/153811211</t>
  </si>
  <si>
    <t>3</t>
  </si>
  <si>
    <t>155211311</t>
  </si>
  <si>
    <t>Odtěžení nestabilních hornin ze skalních stěn horolezeckou technikou s přehozením na vzdálenost do 3 m nebo s naložením na dopravní prostředek s použitím pneumatického nářadí</t>
  </si>
  <si>
    <t>-674517537</t>
  </si>
  <si>
    <t>https://podminky.urs.cz/item/CS_URS_2024_02/155211311</t>
  </si>
  <si>
    <t>2,1*1,8*2,15 "odtěžení O1</t>
  </si>
  <si>
    <t>2,6*2,6*1,5/2 "odtěžení O2</t>
  </si>
  <si>
    <t>Součet</t>
  </si>
  <si>
    <t>155213111</t>
  </si>
  <si>
    <t>Trny z oceli prováděné horolezeckou technikou bez oka z celozávitové oceli pro uchycení sítí zainjektované cementovou maltou délky do 3 m, průměru přes 16 do 20 mm</t>
  </si>
  <si>
    <t>-811512301</t>
  </si>
  <si>
    <t>https://podminky.urs.cz/item/CS_URS_2024_02/155213111</t>
  </si>
  <si>
    <t>2 "zasíťování</t>
  </si>
  <si>
    <t>5</t>
  </si>
  <si>
    <t>155213311</t>
  </si>
  <si>
    <t>Trny z oceli prováděné horolezeckou technikou s okem z betonářské oceli pro uchycení lana při montáži sítí a sloupků záchytného plotu zainjektované cementovou maltou délky do 3 m, průměru přes 16 do 20 mm</t>
  </si>
  <si>
    <t>904430553</t>
  </si>
  <si>
    <t>https://podminky.urs.cz/item/CS_URS_2024_02/155213311</t>
  </si>
  <si>
    <t>6 "pro lano zasíťování</t>
  </si>
  <si>
    <t>6</t>
  </si>
  <si>
    <t>155213623R</t>
  </si>
  <si>
    <t>Trny z injekčních zavrtávacích tyčí zainjektované cementovou maltou průměru 32 mm včetně vrtů přenosnými vrtacími kladivy na ztracenou korunku průměru 98 mm, délky přes 3 do 4 m - mikropilota</t>
  </si>
  <si>
    <t>1015228202</t>
  </si>
  <si>
    <t>2 "mikropilota R32N dl. 4m v základu</t>
  </si>
  <si>
    <t>7</t>
  </si>
  <si>
    <t>155213625R</t>
  </si>
  <si>
    <t>Trny z injekčních zavrtávacích tyčízainjektované cementovou maltou průměru 32 mm včetně vrtů přenosnými vrtacími kladivy na ztracenou korunku průměru 98 mm, délky přes 5 do 6 m</t>
  </si>
  <si>
    <t>305229491</t>
  </si>
  <si>
    <t>2 "svorník R32N dl. 6 m v základu</t>
  </si>
  <si>
    <t>8</t>
  </si>
  <si>
    <t>155213625R1</t>
  </si>
  <si>
    <t>Trny z injekčních zavrtávacích tyčí prováděné horolezeckou technikou zainjektované cementovou maltou průměru 32 mm včetně vrtů přenosnými vrtacími kladivy na ztracenou korunku průměru 98 mm, délky přes 5 do 6 m</t>
  </si>
  <si>
    <t>-816682538</t>
  </si>
  <si>
    <t>4 "skalní svorník R32N dl. 6 m</t>
  </si>
  <si>
    <t>9</t>
  </si>
  <si>
    <t>155214111</t>
  </si>
  <si>
    <t>Síťování skalních stěn prováděné horolezeckou technikou montáž pásů ocelové sítě</t>
  </si>
  <si>
    <t>m2</t>
  </si>
  <si>
    <t>1900841675</t>
  </si>
  <si>
    <t>https://podminky.urs.cz/item/CS_URS_2024_02/155214111</t>
  </si>
  <si>
    <t>6,0 "zasíťování průrvy</t>
  </si>
  <si>
    <t>10</t>
  </si>
  <si>
    <t>M</t>
  </si>
  <si>
    <t>31319111</t>
  </si>
  <si>
    <t>síť na skálu s oky 80x100mm povrch galfan D 2,7mm</t>
  </si>
  <si>
    <t>-1477770511</t>
  </si>
  <si>
    <t>6*1,2 'Přepočtené koeficientem množství</t>
  </si>
  <si>
    <t>11</t>
  </si>
  <si>
    <t>155214212</t>
  </si>
  <si>
    <t>Síťování skalních stěn prováděné horolezeckou technikou montáž ocelového lana pro uchycení sítě průměru přes 10 mm</t>
  </si>
  <si>
    <t>m</t>
  </si>
  <si>
    <t>-753391062</t>
  </si>
  <si>
    <t>https://podminky.urs.cz/item/CS_URS_2024_02/155214212</t>
  </si>
  <si>
    <t>31452108</t>
  </si>
  <si>
    <t>lano ocelové šestipramenné Pz 6x19 drátů D 12,5mm</t>
  </si>
  <si>
    <t>-282147926</t>
  </si>
  <si>
    <t>10*1,2 'Přepočtené koeficientem množství</t>
  </si>
  <si>
    <t>Zakládání</t>
  </si>
  <si>
    <t>13</t>
  </si>
  <si>
    <t>273321511</t>
  </si>
  <si>
    <t>Základy z betonu železového (bez výztuže) desky z betonu bez zvláštních nároků na prostředí tř. C 25/30</t>
  </si>
  <si>
    <t>-1746275242</t>
  </si>
  <si>
    <t>https://podminky.urs.cz/item/CS_URS_2024_02/273321511</t>
  </si>
  <si>
    <t xml:space="preserve">použít pytlovaný beton míchaný na místě </t>
  </si>
  <si>
    <t>1,5*2,0*1,0*1,1 "+10%</t>
  </si>
  <si>
    <t>Ostatní konstrukce a práce, bourání</t>
  </si>
  <si>
    <t>14</t>
  </si>
  <si>
    <t>941111111</t>
  </si>
  <si>
    <t>Lešení řadové trubkové lehké pracovní s podlahami s provozním zatížením tř. 3 do 200 kg/m2 šířky tř. W06 od 0,6 do 0,9 m výšky do 10 m montáž</t>
  </si>
  <si>
    <t>-252718368</t>
  </si>
  <si>
    <t>https://podminky.urs.cz/item/CS_URS_2024_02/941111111</t>
  </si>
  <si>
    <t>15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</si>
  <si>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</si>
  <si>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</si>
  <si>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-1127750332</t>
  </si>
  <si>
    <t>https://podminky.urs.cz/item/CS_URS_2024_02/941111211</t>
  </si>
  <si>
    <t>12,0*15</t>
  </si>
  <si>
    <t>16</t>
  </si>
  <si>
    <t>941111811</t>
  </si>
  <si>
    <t>Lešení řadové trubkové lehké pracovní s podlahami s provozním zatížením tř. 3 do 200 kg/m2 šířky tř. W06 od 0,6 do 0,9 m výšky do 10 m demontáž</t>
  </si>
  <si>
    <t>253198366</t>
  </si>
  <si>
    <t>https://podminky.urs.cz/item/CS_URS_2024_02/941111811</t>
  </si>
  <si>
    <t>17</t>
  </si>
  <si>
    <t>985221152</t>
  </si>
  <si>
    <t>Doplnění zdiva ručně do cementové malty kamenem délky spáry na 1 m2 upravované plochy přes 6 do 12 m</t>
  </si>
  <si>
    <t>-500882673</t>
  </si>
  <si>
    <t>https://podminky.urs.cz/item/CS_URS_2024_02/985221152</t>
  </si>
  <si>
    <t>na maltu MC15</t>
  </si>
  <si>
    <t>zdivo Z2 z místního kamene</t>
  </si>
  <si>
    <t>(0,8+0,4)*2,5/2*0,8</t>
  </si>
  <si>
    <t>zdivo Z3 z místního kamene</t>
  </si>
  <si>
    <t>1,1*1*1,1</t>
  </si>
  <si>
    <t>18</t>
  </si>
  <si>
    <t>985222111</t>
  </si>
  <si>
    <t>Sbírání a třídění kamene nebo cihel ručně ze suti s očištěním kamene</t>
  </si>
  <si>
    <t>-728835370</t>
  </si>
  <si>
    <t>https://podminky.urs.cz/item/CS_URS_2024_02/985222111</t>
  </si>
  <si>
    <t>místní kámen</t>
  </si>
  <si>
    <t>8,9+1,2+1,21 "vytřídění pro zpětné použití</t>
  </si>
  <si>
    <t>998</t>
  </si>
  <si>
    <t>Přesun hmot</t>
  </si>
  <si>
    <t>19</t>
  </si>
  <si>
    <t>998018002R</t>
  </si>
  <si>
    <t xml:space="preserve">Přesun hmot ruční (bez užití mechanizace) vodorovná dopravní vzdálenost do 100 m </t>
  </si>
  <si>
    <t>t</t>
  </si>
  <si>
    <t>-382500605</t>
  </si>
  <si>
    <t>20</t>
  </si>
  <si>
    <t>998018011R</t>
  </si>
  <si>
    <t>Přesun hmot ruční (bez užití mechanizace) Příplatek k cenám za ruční zvětšený přesun přes vymezenou vodorovnou dopravní vzdálenost za každých dalších započatých 100 m</t>
  </si>
  <si>
    <t>-1995024407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</si>
  <si>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</si>
  <si>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</si>
  <si>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</si>
  <si>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</si>
  <si>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</si>
  <si>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</si>
  <si>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</si>
  <si>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</si>
  <si>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</si>
  <si>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</si>
  <si>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</si>
  <si>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Zeměměřičské práce</t>
  </si>
  <si>
    <t>Kč</t>
  </si>
  <si>
    <t>1024</t>
  </si>
  <si>
    <t>-1883655146</t>
  </si>
  <si>
    <t>https://podminky.urs.cz/item/CS_URS_2024_02/012002000</t>
  </si>
  <si>
    <t>geodetické zaměření po výstavbě</t>
  </si>
  <si>
    <t>013002000</t>
  </si>
  <si>
    <t>Projektové práce</t>
  </si>
  <si>
    <t>-1343837143</t>
  </si>
  <si>
    <t>https://podminky.urs.cz/item/CS_URS_2024_02/013002000</t>
  </si>
  <si>
    <t>fotodokumentace</t>
  </si>
  <si>
    <t>dokumentace skutečného provedení stavby</t>
  </si>
  <si>
    <t>VRN3</t>
  </si>
  <si>
    <t>Zařízení staveniště</t>
  </si>
  <si>
    <t>030001000</t>
  </si>
  <si>
    <t>1394633350</t>
  </si>
  <si>
    <t>https://podminky.urs.cz/item/CS_URS_2024_02/030001000</t>
  </si>
  <si>
    <t>stav. buňka, WC, kompresor, elektr. agregát a rozvody cca 200m</t>
  </si>
  <si>
    <t>míchačka, kalové hospodářství</t>
  </si>
  <si>
    <t>oplocení staveniště 40 m vč. označení zákazu vstupu na staveniště</t>
  </si>
  <si>
    <t>VRN4</t>
  </si>
  <si>
    <t>Inženýrská činnost</t>
  </si>
  <si>
    <t>041002000</t>
  </si>
  <si>
    <t>Dozory</t>
  </si>
  <si>
    <t>-790679827</t>
  </si>
  <si>
    <t>https://podminky.urs.cz/item/CS_URS_2024_02/041002000</t>
  </si>
  <si>
    <t>1 "geotechnický dozor předpoklad 4*8,0 hod.</t>
  </si>
  <si>
    <t>VRN9</t>
  </si>
  <si>
    <t>Ostatní náklady</t>
  </si>
  <si>
    <t>090001011</t>
  </si>
  <si>
    <t>Ostatní náklady - uvedení dotčených ploch a staveb do původního stavu</t>
  </si>
  <si>
    <t>-1360891647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</si>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</sst>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413701" TargetMode="External" /><Relationship Id="rId2" Type="http://schemas.openxmlformats.org/officeDocument/2006/relationships/hyperlink" Target="https://podminky.urs.cz/item/CS_URS_2024_02/153811211" TargetMode="External" /><Relationship Id="rId3" Type="http://schemas.openxmlformats.org/officeDocument/2006/relationships/hyperlink" Target="https://podminky.urs.cz/item/CS_URS_2024_02/155211311" TargetMode="External" /><Relationship Id="rId4" Type="http://schemas.openxmlformats.org/officeDocument/2006/relationships/hyperlink" Target="https://podminky.urs.cz/item/CS_URS_2024_02/155213111" TargetMode="External" /><Relationship Id="rId5" Type="http://schemas.openxmlformats.org/officeDocument/2006/relationships/hyperlink" Target="https://podminky.urs.cz/item/CS_URS_2024_02/155213311" TargetMode="External" /><Relationship Id="rId6" Type="http://schemas.openxmlformats.org/officeDocument/2006/relationships/hyperlink" Target="https://podminky.urs.cz/item/CS_URS_2024_02/155214111" TargetMode="External" /><Relationship Id="rId7" Type="http://schemas.openxmlformats.org/officeDocument/2006/relationships/hyperlink" Target="https://podminky.urs.cz/item/CS_URS_2024_02/155214212" TargetMode="External" /><Relationship Id="rId8" Type="http://schemas.openxmlformats.org/officeDocument/2006/relationships/hyperlink" Target="https://podminky.urs.cz/item/CS_URS_2024_02/273321511" TargetMode="External" /><Relationship Id="rId9" Type="http://schemas.openxmlformats.org/officeDocument/2006/relationships/hyperlink" Target="https://podminky.urs.cz/item/CS_URS_2024_02/941111111" TargetMode="External" /><Relationship Id="rId10" Type="http://schemas.openxmlformats.org/officeDocument/2006/relationships/hyperlink" Target="https://podminky.urs.cz/item/CS_URS_2024_02/941111211" TargetMode="External" /><Relationship Id="rId11" Type="http://schemas.openxmlformats.org/officeDocument/2006/relationships/hyperlink" Target="https://podminky.urs.cz/item/CS_URS_2024_02/941111811" TargetMode="External" /><Relationship Id="rId12" Type="http://schemas.openxmlformats.org/officeDocument/2006/relationships/hyperlink" Target="https://podminky.urs.cz/item/CS_URS_2024_02/985221152" TargetMode="External" /><Relationship Id="rId13" Type="http://schemas.openxmlformats.org/officeDocument/2006/relationships/hyperlink" Target="https://podminky.urs.cz/item/CS_URS_2024_02/98522211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3002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1002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22_335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DC, Stoličná hora - PD objekt 51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Děčín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Děčín, statutární město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AZ Consult spol. s 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Dagmar Sedláčková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Zajištění stability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Zajištění stability ...'!P84</f>
        <v>0</v>
      </c>
      <c r="AV55" s="122">
        <f>'01 - Zajištění stability ...'!J33</f>
        <v>0</v>
      </c>
      <c r="AW55" s="122">
        <f>'01 - Zajištění stability ...'!J34</f>
        <v>0</v>
      </c>
      <c r="AX55" s="122">
        <f>'01 - Zajištění stability ...'!J35</f>
        <v>0</v>
      </c>
      <c r="AY55" s="122">
        <f>'01 - Zajištění stability ...'!J36</f>
        <v>0</v>
      </c>
      <c r="AZ55" s="122">
        <f>'01 - Zajištění stability ...'!F33</f>
        <v>0</v>
      </c>
      <c r="BA55" s="122">
        <f>'01 - Zajištění stability ...'!F34</f>
        <v>0</v>
      </c>
      <c r="BB55" s="122">
        <f>'01 - Zajištění stability ...'!F35</f>
        <v>0</v>
      </c>
      <c r="BC55" s="122">
        <f>'01 - Zajištění stability ...'!F36</f>
        <v>0</v>
      </c>
      <c r="BD55" s="124">
        <f>'01 - Zajištění stability 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'VON - Vedlejší a ostatní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6">
        <v>0</v>
      </c>
      <c r="AT56" s="127">
        <f>ROUND(SUM(AV56:AW56),2)</f>
        <v>0</v>
      </c>
      <c r="AU56" s="128">
        <f>'VON - Vedlejší a ostatní ...'!P84</f>
        <v>0</v>
      </c>
      <c r="AV56" s="127">
        <f>'VON - Vedlejší a ostatní ...'!J33</f>
        <v>0</v>
      </c>
      <c r="AW56" s="127">
        <f>'VON - Vedlejší a ostatní ...'!J34</f>
        <v>0</v>
      </c>
      <c r="AX56" s="127">
        <f>'VON - Vedlejší a ostatní ...'!J35</f>
        <v>0</v>
      </c>
      <c r="AY56" s="127">
        <f>'VON - Vedlejší a ostatní ...'!J36</f>
        <v>0</v>
      </c>
      <c r="AZ56" s="127">
        <f>'VON - Vedlejší a ostatní ...'!F33</f>
        <v>0</v>
      </c>
      <c r="BA56" s="127">
        <f>'VON - Vedlejší a ostatní ...'!F34</f>
        <v>0</v>
      </c>
      <c r="BB56" s="127">
        <f>'VON - Vedlejší a ostatní ...'!F35</f>
        <v>0</v>
      </c>
      <c r="BC56" s="127">
        <f>'VON - Vedlejší a ostatní ...'!F36</f>
        <v>0</v>
      </c>
      <c r="BD56" s="129">
        <f>'VON - Vedlejší a ostatní 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lI1JBSxxh/0XP3jb/u4WouLB04Z884N8GAJcYl7v0c0rmRwIC2+s6+DiM9N6Eaei9txzXFrYL5eBXBUZAsNYww==" hashValue="4DPXvNIFTMVPLkpSisjjYt1WHy9v+eYlH+oOQO+qjM6VE/5b2iUkthpm+mmxlbxGyn4sqvU/L+hrYxu38y8MJ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Zajištění stability 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DC, Stoličná hora - PD objekt 51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ROUND((SUM(BE84:BE145)),  2)</f>
        <v>0</v>
      </c>
      <c r="G33" s="40"/>
      <c r="H33" s="40"/>
      <c r="I33" s="150">
        <v>0.20999999999999999</v>
      </c>
      <c r="J33" s="149">
        <f>ROUND(((SUM(BE84:BE145))*I33),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ROUND((SUM(BF84:BF145)),  2)</f>
        <v>0</v>
      </c>
      <c r="G34" s="40"/>
      <c r="H34" s="40"/>
      <c r="I34" s="150">
        <v>0.12</v>
      </c>
      <c r="J34" s="149">
        <f>ROUND(((SUM(BF84:BF145))*I34),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ROUND((SUM(BH84:BH145)),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DC, Stoličná hora - PD objekt 51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Zajištění stability skalního objektu 51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Děčín, statutární město</v>
      </c>
      <c r="G54" s="42"/>
      <c r="H54" s="42"/>
      <c r="I54" s="34" t="s">
        <v>31</v>
      </c>
      <c r="J54" s="38" t="str">
        <f>E21</f>
        <v>AZ Consult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J123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J143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98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DC, Stoličná hora - PD objekt 51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01 - Zajištění stability skalního objektu 51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Děčín</v>
      </c>
      <c r="G78" s="42"/>
      <c r="H78" s="42"/>
      <c r="I78" s="34" t="s">
        <v>23</v>
      </c>
      <c r="J78" s="74" t="str">
        <f>IF(J12="","",J12)</f>
        <v>12. 8. 2024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Děčín, statutární město</v>
      </c>
      <c r="G80" s="42"/>
      <c r="H80" s="42"/>
      <c r="I80" s="34" t="s">
        <v>31</v>
      </c>
      <c r="J80" s="38" t="str">
        <f>E21</f>
        <v>AZ Consult spol. s 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Dagmar Sedláčková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99</v>
      </c>
      <c r="D83" s="182" t="s">
        <v>57</v>
      </c>
      <c r="E83" s="182" t="s">
        <v>53</v>
      </c>
      <c r="F83" s="182" t="s">
        <v>54</v>
      </c>
      <c r="G83" s="182" t="s">
        <v>100</v>
      </c>
      <c r="H83" s="182" t="s">
        <v>101</v>
      </c>
      <c r="I83" s="182" t="s">
        <v>102</v>
      </c>
      <c r="J83" s="182" t="s">
        <v>91</v>
      </c>
      <c r="K83" s="183" t="s">
        <v>103</v>
      </c>
      <c r="L83" s="184"/>
      <c r="M83" s="94" t="s">
        <v>19</v>
      </c>
      <c r="N83" s="95" t="s">
        <v>42</v>
      </c>
      <c r="O83" s="95" t="s">
        <v>104</v>
      </c>
      <c r="P83" s="95" t="s">
        <v>105</v>
      </c>
      <c r="Q83" s="95" t="s">
        <v>106</v>
      </c>
      <c r="R83" s="95" t="s">
        <v>107</v>
      </c>
      <c r="S83" s="95" t="s">
        <v>108</v>
      </c>
      <c r="T83" s="96" t="s">
        <v>109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10.676558999999998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92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111</v>
      </c>
      <c r="F85" s="193" t="s">
        <v>112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P86+P118+P123+P143</f>
        <v>0</v>
      </c>
      <c r="Q85" s="198"/>
      <c r="R85" s="199">
        <f>R86+R118+R123+R143</f>
        <v>10.676558999999998</v>
      </c>
      <c r="S85" s="198"/>
      <c r="T85" s="200">
        <f>T86+T118+T123+T143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72</v>
      </c>
      <c r="AY85" s="201" t="s">
        <v>113</v>
      </c>
      <c r="BK85" s="203">
        <f>BK86+BK118+BK123+BK143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80</v>
      </c>
      <c r="F86" s="204" t="s">
        <v>114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SUM(P87:P117)</f>
        <v>0</v>
      </c>
      <c r="Q86" s="198"/>
      <c r="R86" s="199">
        <f>SUM(R87:R117)</f>
        <v>1.4853080000000001</v>
      </c>
      <c r="S86" s="198"/>
      <c r="T86" s="200">
        <f>SUM(T87:T117)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80</v>
      </c>
      <c r="AY86" s="201" t="s">
        <v>113</v>
      </c>
      <c r="BK86" s="203">
        <f>SUM(BK87:BK117)</f>
        <v>0</v>
      </c>
    </row>
    <row r="87" s="2" customFormat="1" ht="24.15" customHeight="1">
      <c r="A87" s="40"/>
      <c r="B87" s="41"/>
      <c r="C87" s="206" t="s">
        <v>80</v>
      </c>
      <c r="D87" s="206" t="s">
        <v>115</v>
      </c>
      <c r="E87" s="207" t="s">
        <v>116</v>
      </c>
      <c r="F87" s="208" t="s">
        <v>117</v>
      </c>
      <c r="G87" s="209" t="s">
        <v>118</v>
      </c>
      <c r="H87" s="210">
        <v>3.2999999999999998</v>
      </c>
      <c r="I87" s="211"/>
      <c r="J87" s="212">
        <f>ROUND(I87*H87,2)</f>
        <v>0</v>
      </c>
      <c r="K87" s="208" t="s">
        <v>119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120</v>
      </c>
      <c r="AT87" s="217" t="s">
        <v>115</v>
      </c>
      <c r="AU87" s="217" t="s">
        <v>82</v>
      </c>
      <c r="AY87" s="19" t="s">
        <v>113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120</v>
      </c>
      <c r="BM87" s="217" t="s">
        <v>121</v>
      </c>
    </row>
    <row r="88" s="2" customFormat="1">
      <c r="A88" s="40"/>
      <c r="B88" s="41"/>
      <c r="C88" s="42"/>
      <c r="D88" s="219" t="s">
        <v>122</v>
      </c>
      <c r="E88" s="42"/>
      <c r="F88" s="220" t="s">
        <v>123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122</v>
      </c>
      <c r="AU88" s="19" t="s">
        <v>82</v>
      </c>
    </row>
    <row r="89" s="13" customFormat="1">
      <c r="A89" s="13"/>
      <c r="B89" s="224"/>
      <c r="C89" s="225"/>
      <c r="D89" s="226" t="s">
        <v>124</v>
      </c>
      <c r="E89" s="227" t="s">
        <v>19</v>
      </c>
      <c r="F89" s="228" t="s">
        <v>125</v>
      </c>
      <c r="G89" s="225"/>
      <c r="H89" s="229">
        <v>3.2999999999999998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124</v>
      </c>
      <c r="AU89" s="235" t="s">
        <v>82</v>
      </c>
      <c r="AV89" s="13" t="s">
        <v>82</v>
      </c>
      <c r="AW89" s="13" t="s">
        <v>33</v>
      </c>
      <c r="AX89" s="13" t="s">
        <v>80</v>
      </c>
      <c r="AY89" s="235" t="s">
        <v>113</v>
      </c>
    </row>
    <row r="90" s="2" customFormat="1" ht="16.5" customHeight="1">
      <c r="A90" s="40"/>
      <c r="B90" s="41"/>
      <c r="C90" s="206" t="s">
        <v>82</v>
      </c>
      <c r="D90" s="206" t="s">
        <v>115</v>
      </c>
      <c r="E90" s="207" t="s">
        <v>126</v>
      </c>
      <c r="F90" s="208" t="s">
        <v>127</v>
      </c>
      <c r="G90" s="209" t="s">
        <v>128</v>
      </c>
      <c r="H90" s="210">
        <v>4</v>
      </c>
      <c r="I90" s="211"/>
      <c r="J90" s="212">
        <f>ROUND(I90*H90,2)</f>
        <v>0</v>
      </c>
      <c r="K90" s="208" t="s">
        <v>119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0.0044000000000000003</v>
      </c>
      <c r="R90" s="215">
        <f>Q90*H90</f>
        <v>0.017600000000000001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120</v>
      </c>
      <c r="AT90" s="217" t="s">
        <v>115</v>
      </c>
      <c r="AU90" s="217" t="s">
        <v>82</v>
      </c>
      <c r="AY90" s="19" t="s">
        <v>113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120</v>
      </c>
      <c r="BM90" s="217" t="s">
        <v>129</v>
      </c>
    </row>
    <row r="91" s="2" customFormat="1">
      <c r="A91" s="40"/>
      <c r="B91" s="41"/>
      <c r="C91" s="42"/>
      <c r="D91" s="219" t="s">
        <v>122</v>
      </c>
      <c r="E91" s="42"/>
      <c r="F91" s="220" t="s">
        <v>130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122</v>
      </c>
      <c r="AU91" s="19" t="s">
        <v>82</v>
      </c>
    </row>
    <row r="92" s="2" customFormat="1" ht="24.15" customHeight="1">
      <c r="A92" s="40"/>
      <c r="B92" s="41"/>
      <c r="C92" s="206" t="s">
        <v>131</v>
      </c>
      <c r="D92" s="206" t="s">
        <v>115</v>
      </c>
      <c r="E92" s="207" t="s">
        <v>132</v>
      </c>
      <c r="F92" s="208" t="s">
        <v>133</v>
      </c>
      <c r="G92" s="209" t="s">
        <v>118</v>
      </c>
      <c r="H92" s="210">
        <v>13.196999999999999</v>
      </c>
      <c r="I92" s="211"/>
      <c r="J92" s="212">
        <f>ROUND(I92*H92,2)</f>
        <v>0</v>
      </c>
      <c r="K92" s="208" t="s">
        <v>119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120</v>
      </c>
      <c r="AT92" s="217" t="s">
        <v>115</v>
      </c>
      <c r="AU92" s="217" t="s">
        <v>82</v>
      </c>
      <c r="AY92" s="19" t="s">
        <v>113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120</v>
      </c>
      <c r="BM92" s="217" t="s">
        <v>134</v>
      </c>
    </row>
    <row r="93" s="2" customFormat="1">
      <c r="A93" s="40"/>
      <c r="B93" s="41"/>
      <c r="C93" s="42"/>
      <c r="D93" s="219" t="s">
        <v>122</v>
      </c>
      <c r="E93" s="42"/>
      <c r="F93" s="220" t="s">
        <v>135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122</v>
      </c>
      <c r="AU93" s="19" t="s">
        <v>82</v>
      </c>
    </row>
    <row r="94" s="13" customFormat="1">
      <c r="A94" s="13"/>
      <c r="B94" s="224"/>
      <c r="C94" s="225"/>
      <c r="D94" s="226" t="s">
        <v>124</v>
      </c>
      <c r="E94" s="227" t="s">
        <v>19</v>
      </c>
      <c r="F94" s="228" t="s">
        <v>136</v>
      </c>
      <c r="G94" s="225"/>
      <c r="H94" s="229">
        <v>8.1270000000000007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124</v>
      </c>
      <c r="AU94" s="235" t="s">
        <v>82</v>
      </c>
      <c r="AV94" s="13" t="s">
        <v>82</v>
      </c>
      <c r="AW94" s="13" t="s">
        <v>33</v>
      </c>
      <c r="AX94" s="13" t="s">
        <v>72</v>
      </c>
      <c r="AY94" s="235" t="s">
        <v>113</v>
      </c>
    </row>
    <row r="95" s="13" customFormat="1">
      <c r="A95" s="13"/>
      <c r="B95" s="224"/>
      <c r="C95" s="225"/>
      <c r="D95" s="226" t="s">
        <v>124</v>
      </c>
      <c r="E95" s="227" t="s">
        <v>19</v>
      </c>
      <c r="F95" s="228" t="s">
        <v>137</v>
      </c>
      <c r="G95" s="225"/>
      <c r="H95" s="229">
        <v>5.0700000000000003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124</v>
      </c>
      <c r="AU95" s="235" t="s">
        <v>82</v>
      </c>
      <c r="AV95" s="13" t="s">
        <v>82</v>
      </c>
      <c r="AW95" s="13" t="s">
        <v>33</v>
      </c>
      <c r="AX95" s="13" t="s">
        <v>72</v>
      </c>
      <c r="AY95" s="235" t="s">
        <v>113</v>
      </c>
    </row>
    <row r="96" s="14" customFormat="1">
      <c r="A96" s="14"/>
      <c r="B96" s="236"/>
      <c r="C96" s="237"/>
      <c r="D96" s="226" t="s">
        <v>124</v>
      </c>
      <c r="E96" s="238" t="s">
        <v>19</v>
      </c>
      <c r="F96" s="239" t="s">
        <v>138</v>
      </c>
      <c r="G96" s="237"/>
      <c r="H96" s="240">
        <v>13.196999999999999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124</v>
      </c>
      <c r="AU96" s="246" t="s">
        <v>82</v>
      </c>
      <c r="AV96" s="14" t="s">
        <v>120</v>
      </c>
      <c r="AW96" s="14" t="s">
        <v>33</v>
      </c>
      <c r="AX96" s="14" t="s">
        <v>80</v>
      </c>
      <c r="AY96" s="246" t="s">
        <v>113</v>
      </c>
    </row>
    <row r="97" s="2" customFormat="1" ht="24.15" customHeight="1">
      <c r="A97" s="40"/>
      <c r="B97" s="41"/>
      <c r="C97" s="206" t="s">
        <v>120</v>
      </c>
      <c r="D97" s="206" t="s">
        <v>115</v>
      </c>
      <c r="E97" s="207" t="s">
        <v>139</v>
      </c>
      <c r="F97" s="208" t="s">
        <v>140</v>
      </c>
      <c r="G97" s="209" t="s">
        <v>128</v>
      </c>
      <c r="H97" s="210">
        <v>2</v>
      </c>
      <c r="I97" s="211"/>
      <c r="J97" s="212">
        <f>ROUND(I97*H97,2)</f>
        <v>0</v>
      </c>
      <c r="K97" s="208" t="s">
        <v>119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0.021180000000000001</v>
      </c>
      <c r="R97" s="215">
        <f>Q97*H97</f>
        <v>0.042360000000000002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120</v>
      </c>
      <c r="AT97" s="217" t="s">
        <v>115</v>
      </c>
      <c r="AU97" s="217" t="s">
        <v>82</v>
      </c>
      <c r="AY97" s="19" t="s">
        <v>113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120</v>
      </c>
      <c r="BM97" s="217" t="s">
        <v>141</v>
      </c>
    </row>
    <row r="98" s="2" customFormat="1">
      <c r="A98" s="40"/>
      <c r="B98" s="41"/>
      <c r="C98" s="42"/>
      <c r="D98" s="219" t="s">
        <v>122</v>
      </c>
      <c r="E98" s="42"/>
      <c r="F98" s="220" t="s">
        <v>142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122</v>
      </c>
      <c r="AU98" s="19" t="s">
        <v>82</v>
      </c>
    </row>
    <row r="99" s="13" customFormat="1">
      <c r="A99" s="13"/>
      <c r="B99" s="224"/>
      <c r="C99" s="225"/>
      <c r="D99" s="226" t="s">
        <v>124</v>
      </c>
      <c r="E99" s="227" t="s">
        <v>19</v>
      </c>
      <c r="F99" s="228" t="s">
        <v>143</v>
      </c>
      <c r="G99" s="225"/>
      <c r="H99" s="229">
        <v>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124</v>
      </c>
      <c r="AU99" s="235" t="s">
        <v>82</v>
      </c>
      <c r="AV99" s="13" t="s">
        <v>82</v>
      </c>
      <c r="AW99" s="13" t="s">
        <v>33</v>
      </c>
      <c r="AX99" s="13" t="s">
        <v>80</v>
      </c>
      <c r="AY99" s="235" t="s">
        <v>113</v>
      </c>
    </row>
    <row r="100" s="2" customFormat="1" ht="33" customHeight="1">
      <c r="A100" s="40"/>
      <c r="B100" s="41"/>
      <c r="C100" s="206" t="s">
        <v>144</v>
      </c>
      <c r="D100" s="206" t="s">
        <v>115</v>
      </c>
      <c r="E100" s="207" t="s">
        <v>145</v>
      </c>
      <c r="F100" s="208" t="s">
        <v>146</v>
      </c>
      <c r="G100" s="209" t="s">
        <v>128</v>
      </c>
      <c r="H100" s="210">
        <v>6</v>
      </c>
      <c r="I100" s="211"/>
      <c r="J100" s="212">
        <f>ROUND(I100*H100,2)</f>
        <v>0</v>
      </c>
      <c r="K100" s="208" t="s">
        <v>119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0.018499999999999999</v>
      </c>
      <c r="R100" s="215">
        <f>Q100*H100</f>
        <v>0.11099999999999999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120</v>
      </c>
      <c r="AT100" s="217" t="s">
        <v>115</v>
      </c>
      <c r="AU100" s="217" t="s">
        <v>82</v>
      </c>
      <c r="AY100" s="19" t="s">
        <v>113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120</v>
      </c>
      <c r="BM100" s="217" t="s">
        <v>147</v>
      </c>
    </row>
    <row r="101" s="2" customFormat="1">
      <c r="A101" s="40"/>
      <c r="B101" s="41"/>
      <c r="C101" s="42"/>
      <c r="D101" s="219" t="s">
        <v>122</v>
      </c>
      <c r="E101" s="42"/>
      <c r="F101" s="220" t="s">
        <v>148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122</v>
      </c>
      <c r="AU101" s="19" t="s">
        <v>82</v>
      </c>
    </row>
    <row r="102" s="13" customFormat="1">
      <c r="A102" s="13"/>
      <c r="B102" s="224"/>
      <c r="C102" s="225"/>
      <c r="D102" s="226" t="s">
        <v>124</v>
      </c>
      <c r="E102" s="227" t="s">
        <v>19</v>
      </c>
      <c r="F102" s="228" t="s">
        <v>149</v>
      </c>
      <c r="G102" s="225"/>
      <c r="H102" s="229">
        <v>6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124</v>
      </c>
      <c r="AU102" s="235" t="s">
        <v>82</v>
      </c>
      <c r="AV102" s="13" t="s">
        <v>82</v>
      </c>
      <c r="AW102" s="13" t="s">
        <v>33</v>
      </c>
      <c r="AX102" s="13" t="s">
        <v>80</v>
      </c>
      <c r="AY102" s="235" t="s">
        <v>113</v>
      </c>
    </row>
    <row r="103" s="2" customFormat="1" ht="33" customHeight="1">
      <c r="A103" s="40"/>
      <c r="B103" s="41"/>
      <c r="C103" s="206" t="s">
        <v>150</v>
      </c>
      <c r="D103" s="206" t="s">
        <v>115</v>
      </c>
      <c r="E103" s="207" t="s">
        <v>151</v>
      </c>
      <c r="F103" s="208" t="s">
        <v>152</v>
      </c>
      <c r="G103" s="209" t="s">
        <v>128</v>
      </c>
      <c r="H103" s="210">
        <v>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0.079670000000000005</v>
      </c>
      <c r="R103" s="215">
        <f>Q103*H103</f>
        <v>0.15934000000000001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120</v>
      </c>
      <c r="AT103" s="217" t="s">
        <v>115</v>
      </c>
      <c r="AU103" s="217" t="s">
        <v>82</v>
      </c>
      <c r="AY103" s="19" t="s">
        <v>113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120</v>
      </c>
      <c r="BM103" s="217" t="s">
        <v>153</v>
      </c>
    </row>
    <row r="104" s="13" customFormat="1">
      <c r="A104" s="13"/>
      <c r="B104" s="224"/>
      <c r="C104" s="225"/>
      <c r="D104" s="226" t="s">
        <v>124</v>
      </c>
      <c r="E104" s="227" t="s">
        <v>19</v>
      </c>
      <c r="F104" s="228" t="s">
        <v>154</v>
      </c>
      <c r="G104" s="225"/>
      <c r="H104" s="229">
        <v>2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124</v>
      </c>
      <c r="AU104" s="235" t="s">
        <v>82</v>
      </c>
      <c r="AV104" s="13" t="s">
        <v>82</v>
      </c>
      <c r="AW104" s="13" t="s">
        <v>33</v>
      </c>
      <c r="AX104" s="13" t="s">
        <v>80</v>
      </c>
      <c r="AY104" s="235" t="s">
        <v>113</v>
      </c>
    </row>
    <row r="105" s="2" customFormat="1" ht="24.15" customHeight="1">
      <c r="A105" s="40"/>
      <c r="B105" s="41"/>
      <c r="C105" s="206" t="s">
        <v>155</v>
      </c>
      <c r="D105" s="206" t="s">
        <v>115</v>
      </c>
      <c r="E105" s="207" t="s">
        <v>156</v>
      </c>
      <c r="F105" s="208" t="s">
        <v>157</v>
      </c>
      <c r="G105" s="209" t="s">
        <v>128</v>
      </c>
      <c r="H105" s="210">
        <v>2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0.18931999999999999</v>
      </c>
      <c r="R105" s="215">
        <f>Q105*H105</f>
        <v>0.37863999999999998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120</v>
      </c>
      <c r="AT105" s="217" t="s">
        <v>115</v>
      </c>
      <c r="AU105" s="217" t="s">
        <v>82</v>
      </c>
      <c r="AY105" s="19" t="s">
        <v>113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120</v>
      </c>
      <c r="BM105" s="217" t="s">
        <v>158</v>
      </c>
    </row>
    <row r="106" s="13" customFormat="1">
      <c r="A106" s="13"/>
      <c r="B106" s="224"/>
      <c r="C106" s="225"/>
      <c r="D106" s="226" t="s">
        <v>124</v>
      </c>
      <c r="E106" s="227" t="s">
        <v>19</v>
      </c>
      <c r="F106" s="228" t="s">
        <v>159</v>
      </c>
      <c r="G106" s="225"/>
      <c r="H106" s="229">
        <v>2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113</v>
      </c>
    </row>
    <row r="107" s="2" customFormat="1" ht="37.8" customHeight="1">
      <c r="A107" s="40"/>
      <c r="B107" s="41"/>
      <c r="C107" s="206" t="s">
        <v>160</v>
      </c>
      <c r="D107" s="206" t="s">
        <v>115</v>
      </c>
      <c r="E107" s="207" t="s">
        <v>161</v>
      </c>
      <c r="F107" s="208" t="s">
        <v>162</v>
      </c>
      <c r="G107" s="209" t="s">
        <v>128</v>
      </c>
      <c r="H107" s="210">
        <v>4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0.18931999999999999</v>
      </c>
      <c r="R107" s="215">
        <f>Q107*H107</f>
        <v>0.75727999999999995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120</v>
      </c>
      <c r="AT107" s="217" t="s">
        <v>115</v>
      </c>
      <c r="AU107" s="217" t="s">
        <v>82</v>
      </c>
      <c r="AY107" s="19" t="s">
        <v>113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120</v>
      </c>
      <c r="BM107" s="217" t="s">
        <v>163</v>
      </c>
    </row>
    <row r="108" s="13" customFormat="1">
      <c r="A108" s="13"/>
      <c r="B108" s="224"/>
      <c r="C108" s="225"/>
      <c r="D108" s="226" t="s">
        <v>124</v>
      </c>
      <c r="E108" s="227" t="s">
        <v>19</v>
      </c>
      <c r="F108" s="228" t="s">
        <v>164</v>
      </c>
      <c r="G108" s="225"/>
      <c r="H108" s="229">
        <v>4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124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113</v>
      </c>
    </row>
    <row r="109" s="2" customFormat="1" ht="16.5" customHeight="1">
      <c r="A109" s="40"/>
      <c r="B109" s="41"/>
      <c r="C109" s="206" t="s">
        <v>165</v>
      </c>
      <c r="D109" s="206" t="s">
        <v>115</v>
      </c>
      <c r="E109" s="207" t="s">
        <v>166</v>
      </c>
      <c r="F109" s="208" t="s">
        <v>167</v>
      </c>
      <c r="G109" s="209" t="s">
        <v>168</v>
      </c>
      <c r="H109" s="210">
        <v>6</v>
      </c>
      <c r="I109" s="211"/>
      <c r="J109" s="212">
        <f>ROUND(I109*H109,2)</f>
        <v>0</v>
      </c>
      <c r="K109" s="208" t="s">
        <v>119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120</v>
      </c>
      <c r="AT109" s="217" t="s">
        <v>115</v>
      </c>
      <c r="AU109" s="217" t="s">
        <v>82</v>
      </c>
      <c r="AY109" s="19" t="s">
        <v>113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120</v>
      </c>
      <c r="BM109" s="217" t="s">
        <v>169</v>
      </c>
    </row>
    <row r="110" s="2" customFormat="1">
      <c r="A110" s="40"/>
      <c r="B110" s="41"/>
      <c r="C110" s="42"/>
      <c r="D110" s="219" t="s">
        <v>122</v>
      </c>
      <c r="E110" s="42"/>
      <c r="F110" s="220" t="s">
        <v>170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122</v>
      </c>
      <c r="AU110" s="19" t="s">
        <v>82</v>
      </c>
    </row>
    <row r="111" s="13" customFormat="1">
      <c r="A111" s="13"/>
      <c r="B111" s="224"/>
      <c r="C111" s="225"/>
      <c r="D111" s="226" t="s">
        <v>124</v>
      </c>
      <c r="E111" s="227" t="s">
        <v>19</v>
      </c>
      <c r="F111" s="228" t="s">
        <v>171</v>
      </c>
      <c r="G111" s="225"/>
      <c r="H111" s="229">
        <v>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124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113</v>
      </c>
    </row>
    <row r="112" s="2" customFormat="1" ht="16.5" customHeight="1">
      <c r="A112" s="40"/>
      <c r="B112" s="41"/>
      <c r="C112" s="247" t="s">
        <v>172</v>
      </c>
      <c r="D112" s="247" t="s">
        <v>173</v>
      </c>
      <c r="E112" s="248" t="s">
        <v>174</v>
      </c>
      <c r="F112" s="249" t="s">
        <v>175</v>
      </c>
      <c r="G112" s="250" t="s">
        <v>168</v>
      </c>
      <c r="H112" s="251">
        <v>7.2000000000000002</v>
      </c>
      <c r="I112" s="252"/>
      <c r="J112" s="253">
        <f>ROUND(I112*H112,2)</f>
        <v>0</v>
      </c>
      <c r="K112" s="249" t="s">
        <v>119</v>
      </c>
      <c r="L112" s="254"/>
      <c r="M112" s="255" t="s">
        <v>19</v>
      </c>
      <c r="N112" s="256" t="s">
        <v>43</v>
      </c>
      <c r="O112" s="86"/>
      <c r="P112" s="215">
        <f>O112*H112</f>
        <v>0</v>
      </c>
      <c r="Q112" s="215">
        <v>0.00174</v>
      </c>
      <c r="R112" s="215">
        <f>Q112*H112</f>
        <v>0.012528000000000001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160</v>
      </c>
      <c r="AT112" s="217" t="s">
        <v>173</v>
      </c>
      <c r="AU112" s="217" t="s">
        <v>82</v>
      </c>
      <c r="AY112" s="19" t="s">
        <v>113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120</v>
      </c>
      <c r="BM112" s="217" t="s">
        <v>176</v>
      </c>
    </row>
    <row r="113" s="13" customFormat="1">
      <c r="A113" s="13"/>
      <c r="B113" s="224"/>
      <c r="C113" s="225"/>
      <c r="D113" s="226" t="s">
        <v>124</v>
      </c>
      <c r="E113" s="225"/>
      <c r="F113" s="228" t="s">
        <v>177</v>
      </c>
      <c r="G113" s="225"/>
      <c r="H113" s="229">
        <v>7.2000000000000002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124</v>
      </c>
      <c r="AU113" s="235" t="s">
        <v>82</v>
      </c>
      <c r="AV113" s="13" t="s">
        <v>82</v>
      </c>
      <c r="AW113" s="13" t="s">
        <v>4</v>
      </c>
      <c r="AX113" s="13" t="s">
        <v>80</v>
      </c>
      <c r="AY113" s="235" t="s">
        <v>113</v>
      </c>
    </row>
    <row r="114" s="2" customFormat="1" ht="24.15" customHeight="1">
      <c r="A114" s="40"/>
      <c r="B114" s="41"/>
      <c r="C114" s="206" t="s">
        <v>178</v>
      </c>
      <c r="D114" s="206" t="s">
        <v>115</v>
      </c>
      <c r="E114" s="207" t="s">
        <v>179</v>
      </c>
      <c r="F114" s="208" t="s">
        <v>180</v>
      </c>
      <c r="G114" s="209" t="s">
        <v>181</v>
      </c>
      <c r="H114" s="210">
        <v>10</v>
      </c>
      <c r="I114" s="211"/>
      <c r="J114" s="212">
        <f>ROUND(I114*H114,2)</f>
        <v>0</v>
      </c>
      <c r="K114" s="208" t="s">
        <v>119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2.0000000000000002E-05</v>
      </c>
      <c r="R114" s="215">
        <f>Q114*H114</f>
        <v>0.00020000000000000001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120</v>
      </c>
      <c r="AT114" s="217" t="s">
        <v>115</v>
      </c>
      <c r="AU114" s="217" t="s">
        <v>82</v>
      </c>
      <c r="AY114" s="19" t="s">
        <v>113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120</v>
      </c>
      <c r="BM114" s="217" t="s">
        <v>182</v>
      </c>
    </row>
    <row r="115" s="2" customFormat="1">
      <c r="A115" s="40"/>
      <c r="B115" s="41"/>
      <c r="C115" s="42"/>
      <c r="D115" s="219" t="s">
        <v>122</v>
      </c>
      <c r="E115" s="42"/>
      <c r="F115" s="220" t="s">
        <v>183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122</v>
      </c>
      <c r="AU115" s="19" t="s">
        <v>82</v>
      </c>
    </row>
    <row r="116" s="2" customFormat="1" ht="16.5" customHeight="1">
      <c r="A116" s="40"/>
      <c r="B116" s="41"/>
      <c r="C116" s="247" t="s">
        <v>8</v>
      </c>
      <c r="D116" s="247" t="s">
        <v>173</v>
      </c>
      <c r="E116" s="248" t="s">
        <v>184</v>
      </c>
      <c r="F116" s="249" t="s">
        <v>185</v>
      </c>
      <c r="G116" s="250" t="s">
        <v>181</v>
      </c>
      <c r="H116" s="251">
        <v>12</v>
      </c>
      <c r="I116" s="252"/>
      <c r="J116" s="253">
        <f>ROUND(I116*H116,2)</f>
        <v>0</v>
      </c>
      <c r="K116" s="249" t="s">
        <v>119</v>
      </c>
      <c r="L116" s="254"/>
      <c r="M116" s="255" t="s">
        <v>19</v>
      </c>
      <c r="N116" s="256" t="s">
        <v>43</v>
      </c>
      <c r="O116" s="86"/>
      <c r="P116" s="215">
        <f>O116*H116</f>
        <v>0</v>
      </c>
      <c r="Q116" s="215">
        <v>0.00052999999999999998</v>
      </c>
      <c r="R116" s="215">
        <f>Q116*H116</f>
        <v>0.0063599999999999993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160</v>
      </c>
      <c r="AT116" s="217" t="s">
        <v>173</v>
      </c>
      <c r="AU116" s="217" t="s">
        <v>82</v>
      </c>
      <c r="AY116" s="19" t="s">
        <v>113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120</v>
      </c>
      <c r="BM116" s="217" t="s">
        <v>186</v>
      </c>
    </row>
    <row r="117" s="13" customFormat="1">
      <c r="A117" s="13"/>
      <c r="B117" s="224"/>
      <c r="C117" s="225"/>
      <c r="D117" s="226" t="s">
        <v>124</v>
      </c>
      <c r="E117" s="225"/>
      <c r="F117" s="228" t="s">
        <v>187</v>
      </c>
      <c r="G117" s="225"/>
      <c r="H117" s="229">
        <v>12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124</v>
      </c>
      <c r="AU117" s="235" t="s">
        <v>82</v>
      </c>
      <c r="AV117" s="13" t="s">
        <v>82</v>
      </c>
      <c r="AW117" s="13" t="s">
        <v>4</v>
      </c>
      <c r="AX117" s="13" t="s">
        <v>80</v>
      </c>
      <c r="AY117" s="235" t="s">
        <v>113</v>
      </c>
    </row>
    <row r="118" s="12" customFormat="1" ht="22.8" customHeight="1">
      <c r="A118" s="12"/>
      <c r="B118" s="190"/>
      <c r="C118" s="191"/>
      <c r="D118" s="192" t="s">
        <v>71</v>
      </c>
      <c r="E118" s="204" t="s">
        <v>82</v>
      </c>
      <c r="F118" s="204" t="s">
        <v>188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SUM(P119:P122)</f>
        <v>0</v>
      </c>
      <c r="Q118" s="198"/>
      <c r="R118" s="199">
        <f>SUM(R119:R122)</f>
        <v>8.2561709999999984</v>
      </c>
      <c r="S118" s="198"/>
      <c r="T118" s="200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80</v>
      </c>
      <c r="AY118" s="201" t="s">
        <v>113</v>
      </c>
      <c r="BK118" s="203">
        <f>SUM(BK119:BK122)</f>
        <v>0</v>
      </c>
    </row>
    <row r="119" s="2" customFormat="1" ht="21.75" customHeight="1">
      <c r="A119" s="40"/>
      <c r="B119" s="41"/>
      <c r="C119" s="206" t="s">
        <v>189</v>
      </c>
      <c r="D119" s="206" t="s">
        <v>115</v>
      </c>
      <c r="E119" s="207" t="s">
        <v>190</v>
      </c>
      <c r="F119" s="208" t="s">
        <v>191</v>
      </c>
      <c r="G119" s="209" t="s">
        <v>118</v>
      </c>
      <c r="H119" s="210">
        <v>3.2999999999999998</v>
      </c>
      <c r="I119" s="211"/>
      <c r="J119" s="212">
        <f>ROUND(I119*H119,2)</f>
        <v>0</v>
      </c>
      <c r="K119" s="208" t="s">
        <v>119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2.5018699999999998</v>
      </c>
      <c r="R119" s="215">
        <f>Q119*H119</f>
        <v>8.2561709999999984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120</v>
      </c>
      <c r="AT119" s="217" t="s">
        <v>115</v>
      </c>
      <c r="AU119" s="217" t="s">
        <v>82</v>
      </c>
      <c r="AY119" s="19" t="s">
        <v>113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120</v>
      </c>
      <c r="BM119" s="217" t="s">
        <v>192</v>
      </c>
    </row>
    <row r="120" s="2" customFormat="1">
      <c r="A120" s="40"/>
      <c r="B120" s="41"/>
      <c r="C120" s="42"/>
      <c r="D120" s="219" t="s">
        <v>122</v>
      </c>
      <c r="E120" s="42"/>
      <c r="F120" s="220" t="s">
        <v>193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122</v>
      </c>
      <c r="AU120" s="19" t="s">
        <v>82</v>
      </c>
    </row>
    <row r="121" s="15" customFormat="1">
      <c r="A121" s="15"/>
      <c r="B121" s="257"/>
      <c r="C121" s="258"/>
      <c r="D121" s="226" t="s">
        <v>124</v>
      </c>
      <c r="E121" s="259" t="s">
        <v>19</v>
      </c>
      <c r="F121" s="260" t="s">
        <v>194</v>
      </c>
      <c r="G121" s="258"/>
      <c r="H121" s="259" t="s">
        <v>19</v>
      </c>
      <c r="I121" s="261"/>
      <c r="J121" s="258"/>
      <c r="K121" s="258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124</v>
      </c>
      <c r="AU121" s="266" t="s">
        <v>82</v>
      </c>
      <c r="AV121" s="15" t="s">
        <v>80</v>
      </c>
      <c r="AW121" s="15" t="s">
        <v>33</v>
      </c>
      <c r="AX121" s="15" t="s">
        <v>72</v>
      </c>
      <c r="AY121" s="266" t="s">
        <v>113</v>
      </c>
    </row>
    <row r="122" s="13" customFormat="1">
      <c r="A122" s="13"/>
      <c r="B122" s="224"/>
      <c r="C122" s="225"/>
      <c r="D122" s="226" t="s">
        <v>124</v>
      </c>
      <c r="E122" s="227" t="s">
        <v>19</v>
      </c>
      <c r="F122" s="228" t="s">
        <v>195</v>
      </c>
      <c r="G122" s="225"/>
      <c r="H122" s="229">
        <v>3.2999999999999998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124</v>
      </c>
      <c r="AU122" s="235" t="s">
        <v>82</v>
      </c>
      <c r="AV122" s="13" t="s">
        <v>82</v>
      </c>
      <c r="AW122" s="13" t="s">
        <v>33</v>
      </c>
      <c r="AX122" s="13" t="s">
        <v>80</v>
      </c>
      <c r="AY122" s="235" t="s">
        <v>113</v>
      </c>
    </row>
    <row r="123" s="12" customFormat="1" ht="22.8" customHeight="1">
      <c r="A123" s="12"/>
      <c r="B123" s="190"/>
      <c r="C123" s="191"/>
      <c r="D123" s="192" t="s">
        <v>71</v>
      </c>
      <c r="E123" s="204" t="s">
        <v>165</v>
      </c>
      <c r="F123" s="204" t="s">
        <v>196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SUM(P124:P142)</f>
        <v>0</v>
      </c>
      <c r="Q123" s="198"/>
      <c r="R123" s="199">
        <f>SUM(R124:R142)</f>
        <v>0.93508000000000013</v>
      </c>
      <c r="S123" s="198"/>
      <c r="T123" s="200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80</v>
      </c>
      <c r="AT123" s="202" t="s">
        <v>71</v>
      </c>
      <c r="AU123" s="202" t="s">
        <v>80</v>
      </c>
      <c r="AY123" s="201" t="s">
        <v>113</v>
      </c>
      <c r="BK123" s="203">
        <f>SUM(BK124:BK142)</f>
        <v>0</v>
      </c>
    </row>
    <row r="124" s="2" customFormat="1" ht="24.15" customHeight="1">
      <c r="A124" s="40"/>
      <c r="B124" s="41"/>
      <c r="C124" s="206" t="s">
        <v>197</v>
      </c>
      <c r="D124" s="206" t="s">
        <v>115</v>
      </c>
      <c r="E124" s="207" t="s">
        <v>198</v>
      </c>
      <c r="F124" s="208" t="s">
        <v>199</v>
      </c>
      <c r="G124" s="209" t="s">
        <v>168</v>
      </c>
      <c r="H124" s="210">
        <v>12</v>
      </c>
      <c r="I124" s="211"/>
      <c r="J124" s="212">
        <f>ROUND(I124*H124,2)</f>
        <v>0</v>
      </c>
      <c r="K124" s="208" t="s">
        <v>119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120</v>
      </c>
      <c r="AT124" s="217" t="s">
        <v>115</v>
      </c>
      <c r="AU124" s="217" t="s">
        <v>82</v>
      </c>
      <c r="AY124" s="19" t="s">
        <v>113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120</v>
      </c>
      <c r="BM124" s="217" t="s">
        <v>200</v>
      </c>
    </row>
    <row r="125" s="2" customFormat="1">
      <c r="A125" s="40"/>
      <c r="B125" s="41"/>
      <c r="C125" s="42"/>
      <c r="D125" s="219" t="s">
        <v>122</v>
      </c>
      <c r="E125" s="42"/>
      <c r="F125" s="220" t="s">
        <v>201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122</v>
      </c>
      <c r="AU125" s="19" t="s">
        <v>82</v>
      </c>
    </row>
    <row r="126" s="2" customFormat="1" ht="24.15" customHeight="1">
      <c r="A126" s="40"/>
      <c r="B126" s="41"/>
      <c r="C126" s="206" t="s">
        <v>202</v>
      </c>
      <c r="D126" s="206" t="s">
        <v>115</v>
      </c>
      <c r="E126" s="207" t="s">
        <v>203</v>
      </c>
      <c r="F126" s="208" t="s">
        <v>204</v>
      </c>
      <c r="G126" s="209" t="s">
        <v>168</v>
      </c>
      <c r="H126" s="210">
        <v>180</v>
      </c>
      <c r="I126" s="211"/>
      <c r="J126" s="212">
        <f>ROUND(I126*H126,2)</f>
        <v>0</v>
      </c>
      <c r="K126" s="208" t="s">
        <v>119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120</v>
      </c>
      <c r="AT126" s="217" t="s">
        <v>115</v>
      </c>
      <c r="AU126" s="217" t="s">
        <v>82</v>
      </c>
      <c r="AY126" s="19" t="s">
        <v>113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120</v>
      </c>
      <c r="BM126" s="217" t="s">
        <v>205</v>
      </c>
    </row>
    <row r="127" s="2" customFormat="1">
      <c r="A127" s="40"/>
      <c r="B127" s="41"/>
      <c r="C127" s="42"/>
      <c r="D127" s="219" t="s">
        <v>122</v>
      </c>
      <c r="E127" s="42"/>
      <c r="F127" s="220" t="s">
        <v>206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122</v>
      </c>
      <c r="AU127" s="19" t="s">
        <v>82</v>
      </c>
    </row>
    <row r="128" s="13" customFormat="1">
      <c r="A128" s="13"/>
      <c r="B128" s="224"/>
      <c r="C128" s="225"/>
      <c r="D128" s="226" t="s">
        <v>124</v>
      </c>
      <c r="E128" s="227" t="s">
        <v>19</v>
      </c>
      <c r="F128" s="228" t="s">
        <v>207</v>
      </c>
      <c r="G128" s="225"/>
      <c r="H128" s="229">
        <v>180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124</v>
      </c>
      <c r="AU128" s="235" t="s">
        <v>82</v>
      </c>
      <c r="AV128" s="13" t="s">
        <v>82</v>
      </c>
      <c r="AW128" s="13" t="s">
        <v>33</v>
      </c>
      <c r="AX128" s="13" t="s">
        <v>80</v>
      </c>
      <c r="AY128" s="235" t="s">
        <v>113</v>
      </c>
    </row>
    <row r="129" s="2" customFormat="1" ht="24.15" customHeight="1">
      <c r="A129" s="40"/>
      <c r="B129" s="41"/>
      <c r="C129" s="206" t="s">
        <v>208</v>
      </c>
      <c r="D129" s="206" t="s">
        <v>115</v>
      </c>
      <c r="E129" s="207" t="s">
        <v>209</v>
      </c>
      <c r="F129" s="208" t="s">
        <v>210</v>
      </c>
      <c r="G129" s="209" t="s">
        <v>168</v>
      </c>
      <c r="H129" s="210">
        <v>12</v>
      </c>
      <c r="I129" s="211"/>
      <c r="J129" s="212">
        <f>ROUND(I129*H129,2)</f>
        <v>0</v>
      </c>
      <c r="K129" s="208" t="s">
        <v>119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120</v>
      </c>
      <c r="AT129" s="217" t="s">
        <v>115</v>
      </c>
      <c r="AU129" s="217" t="s">
        <v>82</v>
      </c>
      <c r="AY129" s="19" t="s">
        <v>113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120</v>
      </c>
      <c r="BM129" s="217" t="s">
        <v>211</v>
      </c>
    </row>
    <row r="130" s="2" customFormat="1">
      <c r="A130" s="40"/>
      <c r="B130" s="41"/>
      <c r="C130" s="42"/>
      <c r="D130" s="219" t="s">
        <v>122</v>
      </c>
      <c r="E130" s="42"/>
      <c r="F130" s="220" t="s">
        <v>212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122</v>
      </c>
      <c r="AU130" s="19" t="s">
        <v>82</v>
      </c>
    </row>
    <row r="131" s="2" customFormat="1" ht="21.75" customHeight="1">
      <c r="A131" s="40"/>
      <c r="B131" s="41"/>
      <c r="C131" s="206" t="s">
        <v>213</v>
      </c>
      <c r="D131" s="206" t="s">
        <v>115</v>
      </c>
      <c r="E131" s="207" t="s">
        <v>214</v>
      </c>
      <c r="F131" s="208" t="s">
        <v>215</v>
      </c>
      <c r="G131" s="209" t="s">
        <v>118</v>
      </c>
      <c r="H131" s="210">
        <v>2.4100000000000001</v>
      </c>
      <c r="I131" s="211"/>
      <c r="J131" s="212">
        <f>ROUND(I131*H131,2)</f>
        <v>0</v>
      </c>
      <c r="K131" s="208" t="s">
        <v>119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0.38800000000000001</v>
      </c>
      <c r="R131" s="215">
        <f>Q131*H131</f>
        <v>0.93508000000000013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120</v>
      </c>
      <c r="AT131" s="217" t="s">
        <v>115</v>
      </c>
      <c r="AU131" s="217" t="s">
        <v>82</v>
      </c>
      <c r="AY131" s="19" t="s">
        <v>113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120</v>
      </c>
      <c r="BM131" s="217" t="s">
        <v>216</v>
      </c>
    </row>
    <row r="132" s="2" customFormat="1">
      <c r="A132" s="40"/>
      <c r="B132" s="41"/>
      <c r="C132" s="42"/>
      <c r="D132" s="219" t="s">
        <v>122</v>
      </c>
      <c r="E132" s="42"/>
      <c r="F132" s="220" t="s">
        <v>217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122</v>
      </c>
      <c r="AU132" s="19" t="s">
        <v>82</v>
      </c>
    </row>
    <row r="133" s="15" customFormat="1">
      <c r="A133" s="15"/>
      <c r="B133" s="257"/>
      <c r="C133" s="258"/>
      <c r="D133" s="226" t="s">
        <v>124</v>
      </c>
      <c r="E133" s="259" t="s">
        <v>19</v>
      </c>
      <c r="F133" s="260" t="s">
        <v>218</v>
      </c>
      <c r="G133" s="258"/>
      <c r="H133" s="259" t="s">
        <v>19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124</v>
      </c>
      <c r="AU133" s="266" t="s">
        <v>82</v>
      </c>
      <c r="AV133" s="15" t="s">
        <v>80</v>
      </c>
      <c r="AW133" s="15" t="s">
        <v>33</v>
      </c>
      <c r="AX133" s="15" t="s">
        <v>72</v>
      </c>
      <c r="AY133" s="266" t="s">
        <v>113</v>
      </c>
    </row>
    <row r="134" s="15" customFormat="1">
      <c r="A134" s="15"/>
      <c r="B134" s="257"/>
      <c r="C134" s="258"/>
      <c r="D134" s="226" t="s">
        <v>124</v>
      </c>
      <c r="E134" s="259" t="s">
        <v>19</v>
      </c>
      <c r="F134" s="260" t="s">
        <v>219</v>
      </c>
      <c r="G134" s="258"/>
      <c r="H134" s="259" t="s">
        <v>19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124</v>
      </c>
      <c r="AU134" s="266" t="s">
        <v>82</v>
      </c>
      <c r="AV134" s="15" t="s">
        <v>80</v>
      </c>
      <c r="AW134" s="15" t="s">
        <v>33</v>
      </c>
      <c r="AX134" s="15" t="s">
        <v>72</v>
      </c>
      <c r="AY134" s="266" t="s">
        <v>113</v>
      </c>
    </row>
    <row r="135" s="13" customFormat="1">
      <c r="A135" s="13"/>
      <c r="B135" s="224"/>
      <c r="C135" s="225"/>
      <c r="D135" s="226" t="s">
        <v>124</v>
      </c>
      <c r="E135" s="227" t="s">
        <v>19</v>
      </c>
      <c r="F135" s="228" t="s">
        <v>220</v>
      </c>
      <c r="G135" s="225"/>
      <c r="H135" s="229">
        <v>1.2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124</v>
      </c>
      <c r="AU135" s="235" t="s">
        <v>82</v>
      </c>
      <c r="AV135" s="13" t="s">
        <v>82</v>
      </c>
      <c r="AW135" s="13" t="s">
        <v>33</v>
      </c>
      <c r="AX135" s="13" t="s">
        <v>72</v>
      </c>
      <c r="AY135" s="235" t="s">
        <v>113</v>
      </c>
    </row>
    <row r="136" s="15" customFormat="1">
      <c r="A136" s="15"/>
      <c r="B136" s="257"/>
      <c r="C136" s="258"/>
      <c r="D136" s="226" t="s">
        <v>124</v>
      </c>
      <c r="E136" s="259" t="s">
        <v>19</v>
      </c>
      <c r="F136" s="260" t="s">
        <v>221</v>
      </c>
      <c r="G136" s="258"/>
      <c r="H136" s="259" t="s">
        <v>19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124</v>
      </c>
      <c r="AU136" s="266" t="s">
        <v>82</v>
      </c>
      <c r="AV136" s="15" t="s">
        <v>80</v>
      </c>
      <c r="AW136" s="15" t="s">
        <v>33</v>
      </c>
      <c r="AX136" s="15" t="s">
        <v>72</v>
      </c>
      <c r="AY136" s="266" t="s">
        <v>113</v>
      </c>
    </row>
    <row r="137" s="13" customFormat="1">
      <c r="A137" s="13"/>
      <c r="B137" s="224"/>
      <c r="C137" s="225"/>
      <c r="D137" s="226" t="s">
        <v>124</v>
      </c>
      <c r="E137" s="227" t="s">
        <v>19</v>
      </c>
      <c r="F137" s="228" t="s">
        <v>222</v>
      </c>
      <c r="G137" s="225"/>
      <c r="H137" s="229">
        <v>1.21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124</v>
      </c>
      <c r="AU137" s="235" t="s">
        <v>82</v>
      </c>
      <c r="AV137" s="13" t="s">
        <v>82</v>
      </c>
      <c r="AW137" s="13" t="s">
        <v>33</v>
      </c>
      <c r="AX137" s="13" t="s">
        <v>72</v>
      </c>
      <c r="AY137" s="235" t="s">
        <v>113</v>
      </c>
    </row>
    <row r="138" s="14" customFormat="1">
      <c r="A138" s="14"/>
      <c r="B138" s="236"/>
      <c r="C138" s="237"/>
      <c r="D138" s="226" t="s">
        <v>124</v>
      </c>
      <c r="E138" s="238" t="s">
        <v>19</v>
      </c>
      <c r="F138" s="239" t="s">
        <v>138</v>
      </c>
      <c r="G138" s="237"/>
      <c r="H138" s="240">
        <v>2.4100000000000001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124</v>
      </c>
      <c r="AU138" s="246" t="s">
        <v>82</v>
      </c>
      <c r="AV138" s="14" t="s">
        <v>120</v>
      </c>
      <c r="AW138" s="14" t="s">
        <v>33</v>
      </c>
      <c r="AX138" s="14" t="s">
        <v>80</v>
      </c>
      <c r="AY138" s="246" t="s">
        <v>113</v>
      </c>
    </row>
    <row r="139" s="2" customFormat="1" ht="16.5" customHeight="1">
      <c r="A139" s="40"/>
      <c r="B139" s="41"/>
      <c r="C139" s="206" t="s">
        <v>223</v>
      </c>
      <c r="D139" s="206" t="s">
        <v>115</v>
      </c>
      <c r="E139" s="207" t="s">
        <v>224</v>
      </c>
      <c r="F139" s="208" t="s">
        <v>225</v>
      </c>
      <c r="G139" s="209" t="s">
        <v>118</v>
      </c>
      <c r="H139" s="210">
        <v>11.310000000000001</v>
      </c>
      <c r="I139" s="211"/>
      <c r="J139" s="212">
        <f>ROUND(I139*H139,2)</f>
        <v>0</v>
      </c>
      <c r="K139" s="208" t="s">
        <v>119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120</v>
      </c>
      <c r="AT139" s="217" t="s">
        <v>115</v>
      </c>
      <c r="AU139" s="217" t="s">
        <v>82</v>
      </c>
      <c r="AY139" s="19" t="s">
        <v>113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120</v>
      </c>
      <c r="BM139" s="217" t="s">
        <v>226</v>
      </c>
    </row>
    <row r="140" s="2" customFormat="1">
      <c r="A140" s="40"/>
      <c r="B140" s="41"/>
      <c r="C140" s="42"/>
      <c r="D140" s="219" t="s">
        <v>122</v>
      </c>
      <c r="E140" s="42"/>
      <c r="F140" s="220" t="s">
        <v>227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122</v>
      </c>
      <c r="AU140" s="19" t="s">
        <v>82</v>
      </c>
    </row>
    <row r="141" s="15" customFormat="1">
      <c r="A141" s="15"/>
      <c r="B141" s="257"/>
      <c r="C141" s="258"/>
      <c r="D141" s="226" t="s">
        <v>124</v>
      </c>
      <c r="E141" s="259" t="s">
        <v>19</v>
      </c>
      <c r="F141" s="260" t="s">
        <v>228</v>
      </c>
      <c r="G141" s="258"/>
      <c r="H141" s="259" t="s">
        <v>19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124</v>
      </c>
      <c r="AU141" s="266" t="s">
        <v>82</v>
      </c>
      <c r="AV141" s="15" t="s">
        <v>80</v>
      </c>
      <c r="AW141" s="15" t="s">
        <v>33</v>
      </c>
      <c r="AX141" s="15" t="s">
        <v>72</v>
      </c>
      <c r="AY141" s="266" t="s">
        <v>113</v>
      </c>
    </row>
    <row r="142" s="13" customFormat="1">
      <c r="A142" s="13"/>
      <c r="B142" s="224"/>
      <c r="C142" s="225"/>
      <c r="D142" s="226" t="s">
        <v>124</v>
      </c>
      <c r="E142" s="227" t="s">
        <v>19</v>
      </c>
      <c r="F142" s="228" t="s">
        <v>229</v>
      </c>
      <c r="G142" s="225"/>
      <c r="H142" s="229">
        <v>11.310000000000001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124</v>
      </c>
      <c r="AU142" s="235" t="s">
        <v>82</v>
      </c>
      <c r="AV142" s="13" t="s">
        <v>82</v>
      </c>
      <c r="AW142" s="13" t="s">
        <v>33</v>
      </c>
      <c r="AX142" s="13" t="s">
        <v>80</v>
      </c>
      <c r="AY142" s="235" t="s">
        <v>113</v>
      </c>
    </row>
    <row r="143" s="12" customFormat="1" ht="22.8" customHeight="1">
      <c r="A143" s="12"/>
      <c r="B143" s="190"/>
      <c r="C143" s="191"/>
      <c r="D143" s="192" t="s">
        <v>71</v>
      </c>
      <c r="E143" s="204" t="s">
        <v>230</v>
      </c>
      <c r="F143" s="204" t="s">
        <v>231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SUM(P144:P145)</f>
        <v>0</v>
      </c>
      <c r="Q143" s="198"/>
      <c r="R143" s="199">
        <f>SUM(R144:R145)</f>
        <v>0</v>
      </c>
      <c r="S143" s="198"/>
      <c r="T143" s="20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80</v>
      </c>
      <c r="AT143" s="202" t="s">
        <v>71</v>
      </c>
      <c r="AU143" s="202" t="s">
        <v>80</v>
      </c>
      <c r="AY143" s="201" t="s">
        <v>113</v>
      </c>
      <c r="BK143" s="203">
        <f>SUM(BK144:BK145)</f>
        <v>0</v>
      </c>
    </row>
    <row r="144" s="2" customFormat="1" ht="16.5" customHeight="1">
      <c r="A144" s="40"/>
      <c r="B144" s="41"/>
      <c r="C144" s="206" t="s">
        <v>232</v>
      </c>
      <c r="D144" s="206" t="s">
        <v>115</v>
      </c>
      <c r="E144" s="207" t="s">
        <v>233</v>
      </c>
      <c r="F144" s="208" t="s">
        <v>234</v>
      </c>
      <c r="G144" s="209" t="s">
        <v>235</v>
      </c>
      <c r="H144" s="210">
        <v>10.677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120</v>
      </c>
      <c r="AT144" s="217" t="s">
        <v>115</v>
      </c>
      <c r="AU144" s="217" t="s">
        <v>82</v>
      </c>
      <c r="AY144" s="19" t="s">
        <v>113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120</v>
      </c>
      <c r="BM144" s="217" t="s">
        <v>236</v>
      </c>
    </row>
    <row r="145" s="2" customFormat="1" ht="24.15" customHeight="1">
      <c r="A145" s="40"/>
      <c r="B145" s="41"/>
      <c r="C145" s="206" t="s">
        <v>237</v>
      </c>
      <c r="D145" s="206" t="s">
        <v>115</v>
      </c>
      <c r="E145" s="207" t="s">
        <v>238</v>
      </c>
      <c r="F145" s="208" t="s">
        <v>239</v>
      </c>
      <c r="G145" s="209" t="s">
        <v>235</v>
      </c>
      <c r="H145" s="210">
        <v>10.677</v>
      </c>
      <c r="I145" s="211"/>
      <c r="J145" s="212">
        <f>ROUND(I145*H145,2)</f>
        <v>0</v>
      </c>
      <c r="K145" s="208" t="s">
        <v>19</v>
      </c>
      <c r="L145" s="46"/>
      <c r="M145" s="267" t="s">
        <v>19</v>
      </c>
      <c r="N145" s="268" t="s">
        <v>43</v>
      </c>
      <c r="O145" s="269"/>
      <c r="P145" s="270">
        <f>O145*H145</f>
        <v>0</v>
      </c>
      <c r="Q145" s="270">
        <v>0</v>
      </c>
      <c r="R145" s="270">
        <f>Q145*H145</f>
        <v>0</v>
      </c>
      <c r="S145" s="270">
        <v>0</v>
      </c>
      <c r="T145" s="27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120</v>
      </c>
      <c r="AT145" s="217" t="s">
        <v>115</v>
      </c>
      <c r="AU145" s="217" t="s">
        <v>82</v>
      </c>
      <c r="AY145" s="19" t="s">
        <v>113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120</v>
      </c>
      <c r="BM145" s="217" t="s">
        <v>240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62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e0wbTkUL9uNCHO+KFnovsO4TQCc8NRpczz/e3CH/IY7sHfPPZ0Td5r4Zfh9ZgDHS/3gy/Ywqsyujarjtgoyjfg==" hashValue="2/P3QwXfWzJy6yY586Ks5CspiPU29DqMAPKtV6EVhcua5vQOaPmgJiTZr1c9LkeGgfUiVaTicMW5G/OHQe4KXQ==" algorithmName="SHA-512" password="CC35"/>
  <autoFilter ref="C83:K14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31413701"/>
    <hyperlink ref="F91" r:id="rId2" display="https://podminky.urs.cz/item/CS_URS_2024_02/153811211"/>
    <hyperlink ref="F93" r:id="rId3" display="https://podminky.urs.cz/item/CS_URS_2024_02/155211311"/>
    <hyperlink ref="F98" r:id="rId4" display="https://podminky.urs.cz/item/CS_URS_2024_02/155213111"/>
    <hyperlink ref="F101" r:id="rId5" display="https://podminky.urs.cz/item/CS_URS_2024_02/155213311"/>
    <hyperlink ref="F110" r:id="rId6" display="https://podminky.urs.cz/item/CS_URS_2024_02/155214111"/>
    <hyperlink ref="F115" r:id="rId7" display="https://podminky.urs.cz/item/CS_URS_2024_02/155214212"/>
    <hyperlink ref="F120" r:id="rId8" display="https://podminky.urs.cz/item/CS_URS_2024_02/273321511"/>
    <hyperlink ref="F125" r:id="rId9" display="https://podminky.urs.cz/item/CS_URS_2024_02/941111111"/>
    <hyperlink ref="F127" r:id="rId10" display="https://podminky.urs.cz/item/CS_URS_2024_02/941111211"/>
    <hyperlink ref="F130" r:id="rId11" display="https://podminky.urs.cz/item/CS_URS_2024_02/941111811"/>
    <hyperlink ref="F132" r:id="rId12" display="https://podminky.urs.cz/item/CS_URS_2024_02/985221152"/>
    <hyperlink ref="F140" r:id="rId13" display="https://podminky.urs.cz/item/CS_URS_2024_02/98522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DC, Stoličná hora - PD objekt 51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ROUND((SUM(BE84:BE108)),  2)</f>
        <v>0</v>
      </c>
      <c r="G33" s="40"/>
      <c r="H33" s="40"/>
      <c r="I33" s="150">
        <v>0.20999999999999999</v>
      </c>
      <c r="J33" s="149">
        <f>ROUND(((SUM(BE84:BE108))*I33),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ROUND((SUM(BF84:BF108)),  2)</f>
        <v>0</v>
      </c>
      <c r="G34" s="40"/>
      <c r="H34" s="40"/>
      <c r="I34" s="150">
        <v>0.12</v>
      </c>
      <c r="J34" s="149">
        <f>ROUND(((SUM(BF84:BF108))*I34),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ROUND((SUM(BG84:BG108)),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ROUND((SUM(BH84:BH108)),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ROUND((SUM(BI84:BI108)),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DC, Stoličná hora - PD objekt 51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Děčín, statutární město</v>
      </c>
      <c r="G54" s="42"/>
      <c r="H54" s="42"/>
      <c r="I54" s="34" t="s">
        <v>31</v>
      </c>
      <c r="J54" s="38" t="str">
        <f>E21</f>
        <v>AZ Consult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242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243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244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245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246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98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DC, Stoličná hora - PD objekt 51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VON - Vedlejší a ostatní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Děčín</v>
      </c>
      <c r="G78" s="42"/>
      <c r="H78" s="42"/>
      <c r="I78" s="34" t="s">
        <v>23</v>
      </c>
      <c r="J78" s="74" t="str">
        <f>IF(J12="","",J12)</f>
        <v>12. 8. 2024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Děčín, statutární město</v>
      </c>
      <c r="G80" s="42"/>
      <c r="H80" s="42"/>
      <c r="I80" s="34" t="s">
        <v>31</v>
      </c>
      <c r="J80" s="38" t="str">
        <f>E21</f>
        <v>AZ Consult spol. s 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Dagmar Sedláčková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99</v>
      </c>
      <c r="D83" s="182" t="s">
        <v>57</v>
      </c>
      <c r="E83" s="182" t="s">
        <v>53</v>
      </c>
      <c r="F83" s="182" t="s">
        <v>54</v>
      </c>
      <c r="G83" s="182" t="s">
        <v>100</v>
      </c>
      <c r="H83" s="182" t="s">
        <v>101</v>
      </c>
      <c r="I83" s="182" t="s">
        <v>102</v>
      </c>
      <c r="J83" s="182" t="s">
        <v>91</v>
      </c>
      <c r="K83" s="183" t="s">
        <v>103</v>
      </c>
      <c r="L83" s="184"/>
      <c r="M83" s="94" t="s">
        <v>19</v>
      </c>
      <c r="N83" s="95" t="s">
        <v>42</v>
      </c>
      <c r="O83" s="95" t="s">
        <v>104</v>
      </c>
      <c r="P83" s="95" t="s">
        <v>105</v>
      </c>
      <c r="Q83" s="95" t="s">
        <v>106</v>
      </c>
      <c r="R83" s="95" t="s">
        <v>107</v>
      </c>
      <c r="S83" s="95" t="s">
        <v>108</v>
      </c>
      <c r="T83" s="96" t="s">
        <v>109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92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247</v>
      </c>
      <c r="F85" s="193" t="s">
        <v>248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P86+P96+P103+P107</f>
        <v>0</v>
      </c>
      <c r="Q85" s="198"/>
      <c r="R85" s="199">
        <f>R86+R96+R103+R107</f>
        <v>0</v>
      </c>
      <c r="S85" s="198"/>
      <c r="T85" s="200">
        <f>T86+T96+T103+T107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144</v>
      </c>
      <c r="AT85" s="202" t="s">
        <v>71</v>
      </c>
      <c r="AU85" s="202" t="s">
        <v>72</v>
      </c>
      <c r="AY85" s="201" t="s">
        <v>113</v>
      </c>
      <c r="BK85" s="203">
        <f>BK86+BK96+BK103+BK107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249</v>
      </c>
      <c r="F86" s="204" t="s">
        <v>250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SUM(P87:P95)</f>
        <v>0</v>
      </c>
      <c r="Q86" s="198"/>
      <c r="R86" s="199">
        <f>SUM(R87:R95)</f>
        <v>0</v>
      </c>
      <c r="S86" s="198"/>
      <c r="T86" s="200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144</v>
      </c>
      <c r="AT86" s="202" t="s">
        <v>71</v>
      </c>
      <c r="AU86" s="202" t="s">
        <v>80</v>
      </c>
      <c r="AY86" s="201" t="s">
        <v>113</v>
      </c>
      <c r="BK86" s="203">
        <f>SUM(BK87:BK95)</f>
        <v>0</v>
      </c>
    </row>
    <row r="87" s="2" customFormat="1" ht="16.5" customHeight="1">
      <c r="A87" s="40"/>
      <c r="B87" s="41"/>
      <c r="C87" s="206" t="s">
        <v>80</v>
      </c>
      <c r="D87" s="206" t="s">
        <v>115</v>
      </c>
      <c r="E87" s="207" t="s">
        <v>251</v>
      </c>
      <c r="F87" s="208" t="s">
        <v>252</v>
      </c>
      <c r="G87" s="209" t="s">
        <v>253</v>
      </c>
      <c r="H87" s="210">
        <v>1</v>
      </c>
      <c r="I87" s="211"/>
      <c r="J87" s="212">
        <f>ROUND(I87*H87,2)</f>
        <v>0</v>
      </c>
      <c r="K87" s="208" t="s">
        <v>119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254</v>
      </c>
      <c r="AT87" s="217" t="s">
        <v>115</v>
      </c>
      <c r="AU87" s="217" t="s">
        <v>82</v>
      </c>
      <c r="AY87" s="19" t="s">
        <v>113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254</v>
      </c>
      <c r="BM87" s="217" t="s">
        <v>255</v>
      </c>
    </row>
    <row r="88" s="2" customFormat="1">
      <c r="A88" s="40"/>
      <c r="B88" s="41"/>
      <c r="C88" s="42"/>
      <c r="D88" s="219" t="s">
        <v>122</v>
      </c>
      <c r="E88" s="42"/>
      <c r="F88" s="220" t="s">
        <v>256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122</v>
      </c>
      <c r="AU88" s="19" t="s">
        <v>82</v>
      </c>
    </row>
    <row r="89" s="15" customFormat="1">
      <c r="A89" s="15"/>
      <c r="B89" s="257"/>
      <c r="C89" s="258"/>
      <c r="D89" s="226" t="s">
        <v>124</v>
      </c>
      <c r="E89" s="259" t="s">
        <v>19</v>
      </c>
      <c r="F89" s="260" t="s">
        <v>257</v>
      </c>
      <c r="G89" s="258"/>
      <c r="H89" s="259" t="s">
        <v>19</v>
      </c>
      <c r="I89" s="261"/>
      <c r="J89" s="258"/>
      <c r="K89" s="258"/>
      <c r="L89" s="262"/>
      <c r="M89" s="263"/>
      <c r="N89" s="264"/>
      <c r="O89" s="264"/>
      <c r="P89" s="264"/>
      <c r="Q89" s="264"/>
      <c r="R89" s="264"/>
      <c r="S89" s="264"/>
      <c r="T89" s="26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6" t="s">
        <v>124</v>
      </c>
      <c r="AU89" s="266" t="s">
        <v>82</v>
      </c>
      <c r="AV89" s="15" t="s">
        <v>80</v>
      </c>
      <c r="AW89" s="15" t="s">
        <v>33</v>
      </c>
      <c r="AX89" s="15" t="s">
        <v>72</v>
      </c>
      <c r="AY89" s="266" t="s">
        <v>113</v>
      </c>
    </row>
    <row r="90" s="13" customFormat="1">
      <c r="A90" s="13"/>
      <c r="B90" s="224"/>
      <c r="C90" s="225"/>
      <c r="D90" s="226" t="s">
        <v>124</v>
      </c>
      <c r="E90" s="227" t="s">
        <v>19</v>
      </c>
      <c r="F90" s="228" t="s">
        <v>80</v>
      </c>
      <c r="G90" s="225"/>
      <c r="H90" s="229">
        <v>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124</v>
      </c>
      <c r="AU90" s="235" t="s">
        <v>82</v>
      </c>
      <c r="AV90" s="13" t="s">
        <v>82</v>
      </c>
      <c r="AW90" s="13" t="s">
        <v>33</v>
      </c>
      <c r="AX90" s="13" t="s">
        <v>80</v>
      </c>
      <c r="AY90" s="235" t="s">
        <v>113</v>
      </c>
    </row>
    <row r="91" s="2" customFormat="1" ht="16.5" customHeight="1">
      <c r="A91" s="40"/>
      <c r="B91" s="41"/>
      <c r="C91" s="206" t="s">
        <v>82</v>
      </c>
      <c r="D91" s="206" t="s">
        <v>115</v>
      </c>
      <c r="E91" s="207" t="s">
        <v>258</v>
      </c>
      <c r="F91" s="208" t="s">
        <v>259</v>
      </c>
      <c r="G91" s="209" t="s">
        <v>253</v>
      </c>
      <c r="H91" s="210">
        <v>1</v>
      </c>
      <c r="I91" s="211"/>
      <c r="J91" s="212">
        <f>ROUND(I91*H91,2)</f>
        <v>0</v>
      </c>
      <c r="K91" s="208" t="s">
        <v>119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254</v>
      </c>
      <c r="AT91" s="217" t="s">
        <v>115</v>
      </c>
      <c r="AU91" s="217" t="s">
        <v>82</v>
      </c>
      <c r="AY91" s="19" t="s">
        <v>113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254</v>
      </c>
      <c r="BM91" s="217" t="s">
        <v>260</v>
      </c>
    </row>
    <row r="92" s="2" customFormat="1">
      <c r="A92" s="40"/>
      <c r="B92" s="41"/>
      <c r="C92" s="42"/>
      <c r="D92" s="219" t="s">
        <v>122</v>
      </c>
      <c r="E92" s="42"/>
      <c r="F92" s="220" t="s">
        <v>261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122</v>
      </c>
      <c r="AU92" s="19" t="s">
        <v>82</v>
      </c>
    </row>
    <row r="93" s="15" customFormat="1">
      <c r="A93" s="15"/>
      <c r="B93" s="257"/>
      <c r="C93" s="258"/>
      <c r="D93" s="226" t="s">
        <v>124</v>
      </c>
      <c r="E93" s="259" t="s">
        <v>19</v>
      </c>
      <c r="F93" s="260" t="s">
        <v>262</v>
      </c>
      <c r="G93" s="258"/>
      <c r="H93" s="259" t="s">
        <v>19</v>
      </c>
      <c r="I93" s="261"/>
      <c r="J93" s="258"/>
      <c r="K93" s="258"/>
      <c r="L93" s="262"/>
      <c r="M93" s="263"/>
      <c r="N93" s="264"/>
      <c r="O93" s="264"/>
      <c r="P93" s="264"/>
      <c r="Q93" s="264"/>
      <c r="R93" s="264"/>
      <c r="S93" s="264"/>
      <c r="T93" s="26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6" t="s">
        <v>124</v>
      </c>
      <c r="AU93" s="266" t="s">
        <v>82</v>
      </c>
      <c r="AV93" s="15" t="s">
        <v>80</v>
      </c>
      <c r="AW93" s="15" t="s">
        <v>33</v>
      </c>
      <c r="AX93" s="15" t="s">
        <v>72</v>
      </c>
      <c r="AY93" s="266" t="s">
        <v>113</v>
      </c>
    </row>
    <row r="94" s="15" customFormat="1">
      <c r="A94" s="15"/>
      <c r="B94" s="257"/>
      <c r="C94" s="258"/>
      <c r="D94" s="226" t="s">
        <v>124</v>
      </c>
      <c r="E94" s="259" t="s">
        <v>19</v>
      </c>
      <c r="F94" s="260" t="s">
        <v>263</v>
      </c>
      <c r="G94" s="258"/>
      <c r="H94" s="259" t="s">
        <v>19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6" t="s">
        <v>124</v>
      </c>
      <c r="AU94" s="266" t="s">
        <v>82</v>
      </c>
      <c r="AV94" s="15" t="s">
        <v>80</v>
      </c>
      <c r="AW94" s="15" t="s">
        <v>33</v>
      </c>
      <c r="AX94" s="15" t="s">
        <v>72</v>
      </c>
      <c r="AY94" s="266" t="s">
        <v>113</v>
      </c>
    </row>
    <row r="95" s="13" customFormat="1">
      <c r="A95" s="13"/>
      <c r="B95" s="224"/>
      <c r="C95" s="225"/>
      <c r="D95" s="226" t="s">
        <v>124</v>
      </c>
      <c r="E95" s="227" t="s">
        <v>19</v>
      </c>
      <c r="F95" s="228" t="s">
        <v>80</v>
      </c>
      <c r="G95" s="225"/>
      <c r="H95" s="229">
        <v>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124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113</v>
      </c>
    </row>
    <row r="96" s="12" customFormat="1" ht="22.8" customHeight="1">
      <c r="A96" s="12"/>
      <c r="B96" s="190"/>
      <c r="C96" s="191"/>
      <c r="D96" s="192" t="s">
        <v>71</v>
      </c>
      <c r="E96" s="204" t="s">
        <v>264</v>
      </c>
      <c r="F96" s="204" t="s">
        <v>265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SUM(P97:P102)</f>
        <v>0</v>
      </c>
      <c r="Q96" s="198"/>
      <c r="R96" s="199">
        <f>SUM(R97:R102)</f>
        <v>0</v>
      </c>
      <c r="S96" s="198"/>
      <c r="T96" s="20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144</v>
      </c>
      <c r="AT96" s="202" t="s">
        <v>71</v>
      </c>
      <c r="AU96" s="202" t="s">
        <v>80</v>
      </c>
      <c r="AY96" s="201" t="s">
        <v>113</v>
      </c>
      <c r="BK96" s="203">
        <f>SUM(BK97:BK102)</f>
        <v>0</v>
      </c>
    </row>
    <row r="97" s="2" customFormat="1" ht="16.5" customHeight="1">
      <c r="A97" s="40"/>
      <c r="B97" s="41"/>
      <c r="C97" s="206" t="s">
        <v>131</v>
      </c>
      <c r="D97" s="206" t="s">
        <v>115</v>
      </c>
      <c r="E97" s="207" t="s">
        <v>266</v>
      </c>
      <c r="F97" s="208" t="s">
        <v>265</v>
      </c>
      <c r="G97" s="209" t="s">
        <v>253</v>
      </c>
      <c r="H97" s="210">
        <v>1</v>
      </c>
      <c r="I97" s="211"/>
      <c r="J97" s="212">
        <f>ROUND(I97*H97,2)</f>
        <v>0</v>
      </c>
      <c r="K97" s="208" t="s">
        <v>119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254</v>
      </c>
      <c r="AT97" s="217" t="s">
        <v>115</v>
      </c>
      <c r="AU97" s="217" t="s">
        <v>82</v>
      </c>
      <c r="AY97" s="19" t="s">
        <v>113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254</v>
      </c>
      <c r="BM97" s="217" t="s">
        <v>267</v>
      </c>
    </row>
    <row r="98" s="2" customFormat="1">
      <c r="A98" s="40"/>
      <c r="B98" s="41"/>
      <c r="C98" s="42"/>
      <c r="D98" s="219" t="s">
        <v>122</v>
      </c>
      <c r="E98" s="42"/>
      <c r="F98" s="220" t="s">
        <v>268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122</v>
      </c>
      <c r="AU98" s="19" t="s">
        <v>82</v>
      </c>
    </row>
    <row r="99" s="15" customFormat="1">
      <c r="A99" s="15"/>
      <c r="B99" s="257"/>
      <c r="C99" s="258"/>
      <c r="D99" s="226" t="s">
        <v>124</v>
      </c>
      <c r="E99" s="259" t="s">
        <v>19</v>
      </c>
      <c r="F99" s="260" t="s">
        <v>269</v>
      </c>
      <c r="G99" s="258"/>
      <c r="H99" s="259" t="s">
        <v>19</v>
      </c>
      <c r="I99" s="261"/>
      <c r="J99" s="258"/>
      <c r="K99" s="258"/>
      <c r="L99" s="262"/>
      <c r="M99" s="263"/>
      <c r="N99" s="264"/>
      <c r="O99" s="264"/>
      <c r="P99" s="264"/>
      <c r="Q99" s="264"/>
      <c r="R99" s="264"/>
      <c r="S99" s="264"/>
      <c r="T99" s="26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6" t="s">
        <v>124</v>
      </c>
      <c r="AU99" s="266" t="s">
        <v>82</v>
      </c>
      <c r="AV99" s="15" t="s">
        <v>80</v>
      </c>
      <c r="AW99" s="15" t="s">
        <v>33</v>
      </c>
      <c r="AX99" s="15" t="s">
        <v>72</v>
      </c>
      <c r="AY99" s="266" t="s">
        <v>113</v>
      </c>
    </row>
    <row r="100" s="15" customFormat="1">
      <c r="A100" s="15"/>
      <c r="B100" s="257"/>
      <c r="C100" s="258"/>
      <c r="D100" s="226" t="s">
        <v>124</v>
      </c>
      <c r="E100" s="259" t="s">
        <v>19</v>
      </c>
      <c r="F100" s="260" t="s">
        <v>270</v>
      </c>
      <c r="G100" s="258"/>
      <c r="H100" s="259" t="s">
        <v>19</v>
      </c>
      <c r="I100" s="261"/>
      <c r="J100" s="258"/>
      <c r="K100" s="258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124</v>
      </c>
      <c r="AU100" s="266" t="s">
        <v>82</v>
      </c>
      <c r="AV100" s="15" t="s">
        <v>80</v>
      </c>
      <c r="AW100" s="15" t="s">
        <v>33</v>
      </c>
      <c r="AX100" s="15" t="s">
        <v>72</v>
      </c>
      <c r="AY100" s="266" t="s">
        <v>113</v>
      </c>
    </row>
    <row r="101" s="15" customFormat="1">
      <c r="A101" s="15"/>
      <c r="B101" s="257"/>
      <c r="C101" s="258"/>
      <c r="D101" s="226" t="s">
        <v>124</v>
      </c>
      <c r="E101" s="259" t="s">
        <v>19</v>
      </c>
      <c r="F101" s="260" t="s">
        <v>271</v>
      </c>
      <c r="G101" s="258"/>
      <c r="H101" s="259" t="s">
        <v>19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124</v>
      </c>
      <c r="AU101" s="266" t="s">
        <v>82</v>
      </c>
      <c r="AV101" s="15" t="s">
        <v>80</v>
      </c>
      <c r="AW101" s="15" t="s">
        <v>33</v>
      </c>
      <c r="AX101" s="15" t="s">
        <v>72</v>
      </c>
      <c r="AY101" s="266" t="s">
        <v>113</v>
      </c>
    </row>
    <row r="102" s="13" customFormat="1">
      <c r="A102" s="13"/>
      <c r="B102" s="224"/>
      <c r="C102" s="225"/>
      <c r="D102" s="226" t="s">
        <v>124</v>
      </c>
      <c r="E102" s="227" t="s">
        <v>19</v>
      </c>
      <c r="F102" s="228" t="s">
        <v>80</v>
      </c>
      <c r="G102" s="225"/>
      <c r="H102" s="229">
        <v>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124</v>
      </c>
      <c r="AU102" s="235" t="s">
        <v>82</v>
      </c>
      <c r="AV102" s="13" t="s">
        <v>82</v>
      </c>
      <c r="AW102" s="13" t="s">
        <v>33</v>
      </c>
      <c r="AX102" s="13" t="s">
        <v>80</v>
      </c>
      <c r="AY102" s="235" t="s">
        <v>113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272</v>
      </c>
      <c r="F103" s="204" t="s">
        <v>273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144</v>
      </c>
      <c r="AT103" s="202" t="s">
        <v>71</v>
      </c>
      <c r="AU103" s="202" t="s">
        <v>80</v>
      </c>
      <c r="AY103" s="201" t="s">
        <v>113</v>
      </c>
      <c r="BK103" s="203">
        <f>SUM(BK104:BK106)</f>
        <v>0</v>
      </c>
    </row>
    <row r="104" s="2" customFormat="1" ht="16.5" customHeight="1">
      <c r="A104" s="40"/>
      <c r="B104" s="41"/>
      <c r="C104" s="206" t="s">
        <v>120</v>
      </c>
      <c r="D104" s="206" t="s">
        <v>115</v>
      </c>
      <c r="E104" s="207" t="s">
        <v>274</v>
      </c>
      <c r="F104" s="208" t="s">
        <v>275</v>
      </c>
      <c r="G104" s="209" t="s">
        <v>253</v>
      </c>
      <c r="H104" s="210">
        <v>1</v>
      </c>
      <c r="I104" s="211"/>
      <c r="J104" s="212">
        <f>ROUND(I104*H104,2)</f>
        <v>0</v>
      </c>
      <c r="K104" s="208" t="s">
        <v>119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254</v>
      </c>
      <c r="AT104" s="217" t="s">
        <v>115</v>
      </c>
      <c r="AU104" s="217" t="s">
        <v>82</v>
      </c>
      <c r="AY104" s="19" t="s">
        <v>113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254</v>
      </c>
      <c r="BM104" s="217" t="s">
        <v>276</v>
      </c>
    </row>
    <row r="105" s="2" customFormat="1">
      <c r="A105" s="40"/>
      <c r="B105" s="41"/>
      <c r="C105" s="42"/>
      <c r="D105" s="219" t="s">
        <v>122</v>
      </c>
      <c r="E105" s="42"/>
      <c r="F105" s="220" t="s">
        <v>277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122</v>
      </c>
      <c r="AU105" s="19" t="s">
        <v>82</v>
      </c>
    </row>
    <row r="106" s="13" customFormat="1">
      <c r="A106" s="13"/>
      <c r="B106" s="224"/>
      <c r="C106" s="225"/>
      <c r="D106" s="226" t="s">
        <v>124</v>
      </c>
      <c r="E106" s="227" t="s">
        <v>19</v>
      </c>
      <c r="F106" s="228" t="s">
        <v>278</v>
      </c>
      <c r="G106" s="225"/>
      <c r="H106" s="229">
        <v>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124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113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279</v>
      </c>
      <c r="F107" s="204" t="s">
        <v>280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P108</f>
        <v>0</v>
      </c>
      <c r="Q107" s="198"/>
      <c r="R107" s="199">
        <f>R108</f>
        <v>0</v>
      </c>
      <c r="S107" s="198"/>
      <c r="T107" s="20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144</v>
      </c>
      <c r="AT107" s="202" t="s">
        <v>71</v>
      </c>
      <c r="AU107" s="202" t="s">
        <v>80</v>
      </c>
      <c r="AY107" s="201" t="s">
        <v>113</v>
      </c>
      <c r="BK107" s="203">
        <f>BK108</f>
        <v>0</v>
      </c>
    </row>
    <row r="108" s="2" customFormat="1" ht="16.5" customHeight="1">
      <c r="A108" s="40"/>
      <c r="B108" s="41"/>
      <c r="C108" s="206" t="s">
        <v>144</v>
      </c>
      <c r="D108" s="206" t="s">
        <v>115</v>
      </c>
      <c r="E108" s="207" t="s">
        <v>281</v>
      </c>
      <c r="F108" s="208" t="s">
        <v>282</v>
      </c>
      <c r="G108" s="209" t="s">
        <v>253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67" t="s">
        <v>19</v>
      </c>
      <c r="N108" s="268" t="s">
        <v>43</v>
      </c>
      <c r="O108" s="269"/>
      <c r="P108" s="270">
        <f>O108*H108</f>
        <v>0</v>
      </c>
      <c r="Q108" s="270">
        <v>0</v>
      </c>
      <c r="R108" s="270">
        <f>Q108*H108</f>
        <v>0</v>
      </c>
      <c r="S108" s="270">
        <v>0</v>
      </c>
      <c r="T108" s="271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254</v>
      </c>
      <c r="AT108" s="217" t="s">
        <v>115</v>
      </c>
      <c r="AU108" s="217" t="s">
        <v>82</v>
      </c>
      <c r="AY108" s="19" t="s">
        <v>113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254</v>
      </c>
      <c r="BM108" s="217" t="s">
        <v>283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Ph5lPnfM9+r4jvEBrUJAgGeHkbIe87VDWjlS5vexkAuGo4+Wkvw4jwVvt5/VmqYOQW2rrzQPOLlk8v5fBrSDwg==" hashValue="A2+mVPlc3kWwoJ2Ifo/9B0ycizwZAat6bXaBAMeaAVz2kE+DWdHlyiwhPpQJs6UN3wcTJXgk3BGwxS1z+ooAQw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012002000"/>
    <hyperlink ref="F92" r:id="rId2" display="https://podminky.urs.cz/item/CS_URS_2024_02/013002000"/>
    <hyperlink ref="F98" r:id="rId3" display="https://podminky.urs.cz/item/CS_URS_2024_02/030001000"/>
    <hyperlink ref="F105" r:id="rId4" display="https://podminky.urs.cz/item/CS_URS_2024_02/04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284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285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286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287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288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289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290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291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292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293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294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79</v>
      </c>
      <c r="F18" s="283" t="s">
        <v>295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296</v>
      </c>
      <c r="F19" s="283" t="s">
        <v>297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298</v>
      </c>
      <c r="F20" s="283" t="s">
        <v>299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83</v>
      </c>
      <c r="F21" s="283" t="s">
        <v>84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300</v>
      </c>
      <c r="F22" s="283" t="s">
        <v>301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302</v>
      </c>
      <c r="F23" s="283" t="s">
        <v>303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304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305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306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307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308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309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310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311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312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99</v>
      </c>
      <c r="F36" s="283"/>
      <c r="G36" s="283" t="s">
        <v>313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314</v>
      </c>
      <c r="F37" s="283"/>
      <c r="G37" s="283" t="s">
        <v>315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53</v>
      </c>
      <c r="F38" s="283"/>
      <c r="G38" s="283" t="s">
        <v>316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54</v>
      </c>
      <c r="F39" s="283"/>
      <c r="G39" s="283" t="s">
        <v>317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100</v>
      </c>
      <c r="F40" s="283"/>
      <c r="G40" s="283" t="s">
        <v>318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101</v>
      </c>
      <c r="F41" s="283"/>
      <c r="G41" s="283" t="s">
        <v>319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320</v>
      </c>
      <c r="F42" s="283"/>
      <c r="G42" s="283" t="s">
        <v>321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322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323</v>
      </c>
      <c r="F44" s="283"/>
      <c r="G44" s="283" t="s">
        <v>324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103</v>
      </c>
      <c r="F45" s="283"/>
      <c r="G45" s="283" t="s">
        <v>325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326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327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328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329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330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331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332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333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334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335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336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337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338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339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340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341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342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343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344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345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346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347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348</v>
      </c>
      <c r="D76" s="301"/>
      <c r="E76" s="301"/>
      <c r="F76" s="301" t="s">
        <v>349</v>
      </c>
      <c r="G76" s="302"/>
      <c r="H76" s="301" t="s">
        <v>54</v>
      </c>
      <c r="I76" s="301" t="s">
        <v>57</v>
      </c>
      <c r="J76" s="301" t="s">
        <v>350</v>
      </c>
      <c r="K76" s="300"/>
    </row>
    <row r="77" s="1" customFormat="1" ht="17.25" customHeight="1">
      <c r="B77" s="298"/>
      <c r="C77" s="303" t="s">
        <v>351</v>
      </c>
      <c r="D77" s="303"/>
      <c r="E77" s="303"/>
      <c r="F77" s="304" t="s">
        <v>352</v>
      </c>
      <c r="G77" s="305"/>
      <c r="H77" s="303"/>
      <c r="I77" s="303"/>
      <c r="J77" s="303" t="s">
        <v>353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53</v>
      </c>
      <c r="D79" s="308"/>
      <c r="E79" s="308"/>
      <c r="F79" s="309" t="s">
        <v>354</v>
      </c>
      <c r="G79" s="310"/>
      <c r="H79" s="286" t="s">
        <v>355</v>
      </c>
      <c r="I79" s="286" t="s">
        <v>356</v>
      </c>
      <c r="J79" s="286">
        <v>20</v>
      </c>
      <c r="K79" s="300"/>
    </row>
    <row r="80" s="1" customFormat="1" ht="15" customHeight="1">
      <c r="B80" s="298"/>
      <c r="C80" s="286" t="s">
        <v>357</v>
      </c>
      <c r="D80" s="286"/>
      <c r="E80" s="286"/>
      <c r="F80" s="309" t="s">
        <v>354</v>
      </c>
      <c r="G80" s="310"/>
      <c r="H80" s="286" t="s">
        <v>358</v>
      </c>
      <c r="I80" s="286" t="s">
        <v>356</v>
      </c>
      <c r="J80" s="286">
        <v>120</v>
      </c>
      <c r="K80" s="300"/>
    </row>
    <row r="81" s="1" customFormat="1" ht="15" customHeight="1">
      <c r="B81" s="311"/>
      <c r="C81" s="286" t="s">
        <v>359</v>
      </c>
      <c r="D81" s="286"/>
      <c r="E81" s="286"/>
      <c r="F81" s="309" t="s">
        <v>360</v>
      </c>
      <c r="G81" s="310"/>
      <c r="H81" s="286" t="s">
        <v>361</v>
      </c>
      <c r="I81" s="286" t="s">
        <v>356</v>
      </c>
      <c r="J81" s="286">
        <v>50</v>
      </c>
      <c r="K81" s="300"/>
    </row>
    <row r="82" s="1" customFormat="1" ht="15" customHeight="1">
      <c r="B82" s="311"/>
      <c r="C82" s="286" t="s">
        <v>362</v>
      </c>
      <c r="D82" s="286"/>
      <c r="E82" s="286"/>
      <c r="F82" s="309" t="s">
        <v>354</v>
      </c>
      <c r="G82" s="310"/>
      <c r="H82" s="286" t="s">
        <v>363</v>
      </c>
      <c r="I82" s="286" t="s">
        <v>364</v>
      </c>
      <c r="J82" s="286"/>
      <c r="K82" s="300"/>
    </row>
    <row r="83" s="1" customFormat="1" ht="15" customHeight="1">
      <c r="B83" s="311"/>
      <c r="C83" s="312" t="s">
        <v>365</v>
      </c>
      <c r="D83" s="312"/>
      <c r="E83" s="312"/>
      <c r="F83" s="313" t="s">
        <v>360</v>
      </c>
      <c r="G83" s="312"/>
      <c r="H83" s="312" t="s">
        <v>366</v>
      </c>
      <c r="I83" s="312" t="s">
        <v>356</v>
      </c>
      <c r="J83" s="312">
        <v>15</v>
      </c>
      <c r="K83" s="300"/>
    </row>
    <row r="84" s="1" customFormat="1" ht="15" customHeight="1">
      <c r="B84" s="311"/>
      <c r="C84" s="312" t="s">
        <v>367</v>
      </c>
      <c r="D84" s="312"/>
      <c r="E84" s="312"/>
      <c r="F84" s="313" t="s">
        <v>360</v>
      </c>
      <c r="G84" s="312"/>
      <c r="H84" s="312" t="s">
        <v>368</v>
      </c>
      <c r="I84" s="312" t="s">
        <v>356</v>
      </c>
      <c r="J84" s="312">
        <v>15</v>
      </c>
      <c r="K84" s="300"/>
    </row>
    <row r="85" s="1" customFormat="1" ht="15" customHeight="1">
      <c r="B85" s="311"/>
      <c r="C85" s="312" t="s">
        <v>369</v>
      </c>
      <c r="D85" s="312"/>
      <c r="E85" s="312"/>
      <c r="F85" s="313" t="s">
        <v>360</v>
      </c>
      <c r="G85" s="312"/>
      <c r="H85" s="312" t="s">
        <v>370</v>
      </c>
      <c r="I85" s="312" t="s">
        <v>356</v>
      </c>
      <c r="J85" s="312">
        <v>20</v>
      </c>
      <c r="K85" s="300"/>
    </row>
    <row r="86" s="1" customFormat="1" ht="15" customHeight="1">
      <c r="B86" s="311"/>
      <c r="C86" s="312" t="s">
        <v>371</v>
      </c>
      <c r="D86" s="312"/>
      <c r="E86" s="312"/>
      <c r="F86" s="313" t="s">
        <v>360</v>
      </c>
      <c r="G86" s="312"/>
      <c r="H86" s="312" t="s">
        <v>372</v>
      </c>
      <c r="I86" s="312" t="s">
        <v>356</v>
      </c>
      <c r="J86" s="312">
        <v>20</v>
      </c>
      <c r="K86" s="300"/>
    </row>
    <row r="87" s="1" customFormat="1" ht="15" customHeight="1">
      <c r="B87" s="311"/>
      <c r="C87" s="286" t="s">
        <v>373</v>
      </c>
      <c r="D87" s="286"/>
      <c r="E87" s="286"/>
      <c r="F87" s="309" t="s">
        <v>360</v>
      </c>
      <c r="G87" s="310"/>
      <c r="H87" s="286" t="s">
        <v>374</v>
      </c>
      <c r="I87" s="286" t="s">
        <v>356</v>
      </c>
      <c r="J87" s="286">
        <v>50</v>
      </c>
      <c r="K87" s="300"/>
    </row>
    <row r="88" s="1" customFormat="1" ht="15" customHeight="1">
      <c r="B88" s="311"/>
      <c r="C88" s="286" t="s">
        <v>375</v>
      </c>
      <c r="D88" s="286"/>
      <c r="E88" s="286"/>
      <c r="F88" s="309" t="s">
        <v>360</v>
      </c>
      <c r="G88" s="310"/>
      <c r="H88" s="286" t="s">
        <v>376</v>
      </c>
      <c r="I88" s="286" t="s">
        <v>356</v>
      </c>
      <c r="J88" s="286">
        <v>20</v>
      </c>
      <c r="K88" s="300"/>
    </row>
    <row r="89" s="1" customFormat="1" ht="15" customHeight="1">
      <c r="B89" s="311"/>
      <c r="C89" s="286" t="s">
        <v>377</v>
      </c>
      <c r="D89" s="286"/>
      <c r="E89" s="286"/>
      <c r="F89" s="309" t="s">
        <v>360</v>
      </c>
      <c r="G89" s="310"/>
      <c r="H89" s="286" t="s">
        <v>378</v>
      </c>
      <c r="I89" s="286" t="s">
        <v>356</v>
      </c>
      <c r="J89" s="286">
        <v>20</v>
      </c>
      <c r="K89" s="300"/>
    </row>
    <row r="90" s="1" customFormat="1" ht="15" customHeight="1">
      <c r="B90" s="311"/>
      <c r="C90" s="286" t="s">
        <v>379</v>
      </c>
      <c r="D90" s="286"/>
      <c r="E90" s="286"/>
      <c r="F90" s="309" t="s">
        <v>360</v>
      </c>
      <c r="G90" s="310"/>
      <c r="H90" s="286" t="s">
        <v>380</v>
      </c>
      <c r="I90" s="286" t="s">
        <v>356</v>
      </c>
      <c r="J90" s="286">
        <v>50</v>
      </c>
      <c r="K90" s="300"/>
    </row>
    <row r="91" s="1" customFormat="1" ht="15" customHeight="1">
      <c r="B91" s="311"/>
      <c r="C91" s="286" t="s">
        <v>381</v>
      </c>
      <c r="D91" s="286"/>
      <c r="E91" s="286"/>
      <c r="F91" s="309" t="s">
        <v>360</v>
      </c>
      <c r="G91" s="310"/>
      <c r="H91" s="286" t="s">
        <v>381</v>
      </c>
      <c r="I91" s="286" t="s">
        <v>356</v>
      </c>
      <c r="J91" s="286">
        <v>50</v>
      </c>
      <c r="K91" s="300"/>
    </row>
    <row r="92" s="1" customFormat="1" ht="15" customHeight="1">
      <c r="B92" s="311"/>
      <c r="C92" s="286" t="s">
        <v>382</v>
      </c>
      <c r="D92" s="286"/>
      <c r="E92" s="286"/>
      <c r="F92" s="309" t="s">
        <v>360</v>
      </c>
      <c r="G92" s="310"/>
      <c r="H92" s="286" t="s">
        <v>383</v>
      </c>
      <c r="I92" s="286" t="s">
        <v>356</v>
      </c>
      <c r="J92" s="286">
        <v>255</v>
      </c>
      <c r="K92" s="300"/>
    </row>
    <row r="93" s="1" customFormat="1" ht="15" customHeight="1">
      <c r="B93" s="311"/>
      <c r="C93" s="286" t="s">
        <v>384</v>
      </c>
      <c r="D93" s="286"/>
      <c r="E93" s="286"/>
      <c r="F93" s="309" t="s">
        <v>354</v>
      </c>
      <c r="G93" s="310"/>
      <c r="H93" s="286" t="s">
        <v>385</v>
      </c>
      <c r="I93" s="286" t="s">
        <v>386</v>
      </c>
      <c r="J93" s="286"/>
      <c r="K93" s="300"/>
    </row>
    <row r="94" s="1" customFormat="1" ht="15" customHeight="1">
      <c r="B94" s="311"/>
      <c r="C94" s="286" t="s">
        <v>387</v>
      </c>
      <c r="D94" s="286"/>
      <c r="E94" s="286"/>
      <c r="F94" s="309" t="s">
        <v>354</v>
      </c>
      <c r="G94" s="310"/>
      <c r="H94" s="286" t="s">
        <v>388</v>
      </c>
      <c r="I94" s="286" t="s">
        <v>389</v>
      </c>
      <c r="J94" s="286"/>
      <c r="K94" s="300"/>
    </row>
    <row r="95" s="1" customFormat="1" ht="15" customHeight="1">
      <c r="B95" s="311"/>
      <c r="C95" s="286" t="s">
        <v>390</v>
      </c>
      <c r="D95" s="286"/>
      <c r="E95" s="286"/>
      <c r="F95" s="309" t="s">
        <v>354</v>
      </c>
      <c r="G95" s="310"/>
      <c r="H95" s="286" t="s">
        <v>390</v>
      </c>
      <c r="I95" s="286" t="s">
        <v>389</v>
      </c>
      <c r="J95" s="286"/>
      <c r="K95" s="300"/>
    </row>
    <row r="96" s="1" customFormat="1" ht="15" customHeight="1">
      <c r="B96" s="311"/>
      <c r="C96" s="286" t="s">
        <v>38</v>
      </c>
      <c r="D96" s="286"/>
      <c r="E96" s="286"/>
      <c r="F96" s="309" t="s">
        <v>354</v>
      </c>
      <c r="G96" s="310"/>
      <c r="H96" s="286" t="s">
        <v>391</v>
      </c>
      <c r="I96" s="286" t="s">
        <v>389</v>
      </c>
      <c r="J96" s="286"/>
      <c r="K96" s="300"/>
    </row>
    <row r="97" s="1" customFormat="1" ht="15" customHeight="1">
      <c r="B97" s="311"/>
      <c r="C97" s="286" t="s">
        <v>48</v>
      </c>
      <c r="D97" s="286"/>
      <c r="E97" s="286"/>
      <c r="F97" s="309" t="s">
        <v>354</v>
      </c>
      <c r="G97" s="310"/>
      <c r="H97" s="286" t="s">
        <v>392</v>
      </c>
      <c r="I97" s="286" t="s">
        <v>389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393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348</v>
      </c>
      <c r="D103" s="301"/>
      <c r="E103" s="301"/>
      <c r="F103" s="301" t="s">
        <v>349</v>
      </c>
      <c r="G103" s="302"/>
      <c r="H103" s="301" t="s">
        <v>54</v>
      </c>
      <c r="I103" s="301" t="s">
        <v>57</v>
      </c>
      <c r="J103" s="301" t="s">
        <v>350</v>
      </c>
      <c r="K103" s="300"/>
    </row>
    <row r="104" s="1" customFormat="1" ht="17.25" customHeight="1">
      <c r="B104" s="298"/>
      <c r="C104" s="303" t="s">
        <v>351</v>
      </c>
      <c r="D104" s="303"/>
      <c r="E104" s="303"/>
      <c r="F104" s="304" t="s">
        <v>352</v>
      </c>
      <c r="G104" s="305"/>
      <c r="H104" s="303"/>
      <c r="I104" s="303"/>
      <c r="J104" s="303" t="s">
        <v>353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53</v>
      </c>
      <c r="D106" s="308"/>
      <c r="E106" s="308"/>
      <c r="F106" s="309" t="s">
        <v>354</v>
      </c>
      <c r="G106" s="286"/>
      <c r="H106" s="286" t="s">
        <v>394</v>
      </c>
      <c r="I106" s="286" t="s">
        <v>356</v>
      </c>
      <c r="J106" s="286">
        <v>20</v>
      </c>
      <c r="K106" s="300"/>
    </row>
    <row r="107" s="1" customFormat="1" ht="15" customHeight="1">
      <c r="B107" s="298"/>
      <c r="C107" s="286" t="s">
        <v>357</v>
      </c>
      <c r="D107" s="286"/>
      <c r="E107" s="286"/>
      <c r="F107" s="309" t="s">
        <v>354</v>
      </c>
      <c r="G107" s="286"/>
      <c r="H107" s="286" t="s">
        <v>394</v>
      </c>
      <c r="I107" s="286" t="s">
        <v>356</v>
      </c>
      <c r="J107" s="286">
        <v>120</v>
      </c>
      <c r="K107" s="300"/>
    </row>
    <row r="108" s="1" customFormat="1" ht="15" customHeight="1">
      <c r="B108" s="311"/>
      <c r="C108" s="286" t="s">
        <v>359</v>
      </c>
      <c r="D108" s="286"/>
      <c r="E108" s="286"/>
      <c r="F108" s="309" t="s">
        <v>360</v>
      </c>
      <c r="G108" s="286"/>
      <c r="H108" s="286" t="s">
        <v>394</v>
      </c>
      <c r="I108" s="286" t="s">
        <v>356</v>
      </c>
      <c r="J108" s="286">
        <v>50</v>
      </c>
      <c r="K108" s="300"/>
    </row>
    <row r="109" s="1" customFormat="1" ht="15" customHeight="1">
      <c r="B109" s="311"/>
      <c r="C109" s="286" t="s">
        <v>362</v>
      </c>
      <c r="D109" s="286"/>
      <c r="E109" s="286"/>
      <c r="F109" s="309" t="s">
        <v>354</v>
      </c>
      <c r="G109" s="286"/>
      <c r="H109" s="286" t="s">
        <v>394</v>
      </c>
      <c r="I109" s="286" t="s">
        <v>364</v>
      </c>
      <c r="J109" s="286"/>
      <c r="K109" s="300"/>
    </row>
    <row r="110" s="1" customFormat="1" ht="15" customHeight="1">
      <c r="B110" s="311"/>
      <c r="C110" s="286" t="s">
        <v>373</v>
      </c>
      <c r="D110" s="286"/>
      <c r="E110" s="286"/>
      <c r="F110" s="309" t="s">
        <v>360</v>
      </c>
      <c r="G110" s="286"/>
      <c r="H110" s="286" t="s">
        <v>394</v>
      </c>
      <c r="I110" s="286" t="s">
        <v>356</v>
      </c>
      <c r="J110" s="286">
        <v>50</v>
      </c>
      <c r="K110" s="300"/>
    </row>
    <row r="111" s="1" customFormat="1" ht="15" customHeight="1">
      <c r="B111" s="311"/>
      <c r="C111" s="286" t="s">
        <v>381</v>
      </c>
      <c r="D111" s="286"/>
      <c r="E111" s="286"/>
      <c r="F111" s="309" t="s">
        <v>360</v>
      </c>
      <c r="G111" s="286"/>
      <c r="H111" s="286" t="s">
        <v>394</v>
      </c>
      <c r="I111" s="286" t="s">
        <v>356</v>
      </c>
      <c r="J111" s="286">
        <v>50</v>
      </c>
      <c r="K111" s="300"/>
    </row>
    <row r="112" s="1" customFormat="1" ht="15" customHeight="1">
      <c r="B112" s="311"/>
      <c r="C112" s="286" t="s">
        <v>379</v>
      </c>
      <c r="D112" s="286"/>
      <c r="E112" s="286"/>
      <c r="F112" s="309" t="s">
        <v>360</v>
      </c>
      <c r="G112" s="286"/>
      <c r="H112" s="286" t="s">
        <v>394</v>
      </c>
      <c r="I112" s="286" t="s">
        <v>356</v>
      </c>
      <c r="J112" s="286">
        <v>50</v>
      </c>
      <c r="K112" s="300"/>
    </row>
    <row r="113" s="1" customFormat="1" ht="15" customHeight="1">
      <c r="B113" s="311"/>
      <c r="C113" s="286" t="s">
        <v>53</v>
      </c>
      <c r="D113" s="286"/>
      <c r="E113" s="286"/>
      <c r="F113" s="309" t="s">
        <v>354</v>
      </c>
      <c r="G113" s="286"/>
      <c r="H113" s="286" t="s">
        <v>395</v>
      </c>
      <c r="I113" s="286" t="s">
        <v>356</v>
      </c>
      <c r="J113" s="286">
        <v>20</v>
      </c>
      <c r="K113" s="300"/>
    </row>
    <row r="114" s="1" customFormat="1" ht="15" customHeight="1">
      <c r="B114" s="311"/>
      <c r="C114" s="286" t="s">
        <v>396</v>
      </c>
      <c r="D114" s="286"/>
      <c r="E114" s="286"/>
      <c r="F114" s="309" t="s">
        <v>354</v>
      </c>
      <c r="G114" s="286"/>
      <c r="H114" s="286" t="s">
        <v>397</v>
      </c>
      <c r="I114" s="286" t="s">
        <v>356</v>
      </c>
      <c r="J114" s="286">
        <v>120</v>
      </c>
      <c r="K114" s="300"/>
    </row>
    <row r="115" s="1" customFormat="1" ht="15" customHeight="1">
      <c r="B115" s="311"/>
      <c r="C115" s="286" t="s">
        <v>38</v>
      </c>
      <c r="D115" s="286"/>
      <c r="E115" s="286"/>
      <c r="F115" s="309" t="s">
        <v>354</v>
      </c>
      <c r="G115" s="286"/>
      <c r="H115" s="286" t="s">
        <v>398</v>
      </c>
      <c r="I115" s="286" t="s">
        <v>389</v>
      </c>
      <c r="J115" s="286"/>
      <c r="K115" s="300"/>
    </row>
    <row r="116" s="1" customFormat="1" ht="15" customHeight="1">
      <c r="B116" s="311"/>
      <c r="C116" s="286" t="s">
        <v>48</v>
      </c>
      <c r="D116" s="286"/>
      <c r="E116" s="286"/>
      <c r="F116" s="309" t="s">
        <v>354</v>
      </c>
      <c r="G116" s="286"/>
      <c r="H116" s="286" t="s">
        <v>399</v>
      </c>
      <c r="I116" s="286" t="s">
        <v>389</v>
      </c>
      <c r="J116" s="286"/>
      <c r="K116" s="300"/>
    </row>
    <row r="117" s="1" customFormat="1" ht="15" customHeight="1">
      <c r="B117" s="311"/>
      <c r="C117" s="286" t="s">
        <v>57</v>
      </c>
      <c r="D117" s="286"/>
      <c r="E117" s="286"/>
      <c r="F117" s="309" t="s">
        <v>354</v>
      </c>
      <c r="G117" s="286"/>
      <c r="H117" s="286" t="s">
        <v>400</v>
      </c>
      <c r="I117" s="286" t="s">
        <v>401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402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348</v>
      </c>
      <c r="D123" s="301"/>
      <c r="E123" s="301"/>
      <c r="F123" s="301" t="s">
        <v>349</v>
      </c>
      <c r="G123" s="302"/>
      <c r="H123" s="301" t="s">
        <v>54</v>
      </c>
      <c r="I123" s="301" t="s">
        <v>57</v>
      </c>
      <c r="J123" s="301" t="s">
        <v>350</v>
      </c>
      <c r="K123" s="330"/>
    </row>
    <row r="124" s="1" customFormat="1" ht="17.25" customHeight="1">
      <c r="B124" s="329"/>
      <c r="C124" s="303" t="s">
        <v>351</v>
      </c>
      <c r="D124" s="303"/>
      <c r="E124" s="303"/>
      <c r="F124" s="304" t="s">
        <v>352</v>
      </c>
      <c r="G124" s="305"/>
      <c r="H124" s="303"/>
      <c r="I124" s="303"/>
      <c r="J124" s="303" t="s">
        <v>353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357</v>
      </c>
      <c r="D126" s="308"/>
      <c r="E126" s="308"/>
      <c r="F126" s="309" t="s">
        <v>354</v>
      </c>
      <c r="G126" s="286"/>
      <c r="H126" s="286" t="s">
        <v>394</v>
      </c>
      <c r="I126" s="286" t="s">
        <v>356</v>
      </c>
      <c r="J126" s="286">
        <v>120</v>
      </c>
      <c r="K126" s="334"/>
    </row>
    <row r="127" s="1" customFormat="1" ht="15" customHeight="1">
      <c r="B127" s="331"/>
      <c r="C127" s="286" t="s">
        <v>403</v>
      </c>
      <c r="D127" s="286"/>
      <c r="E127" s="286"/>
      <c r="F127" s="309" t="s">
        <v>354</v>
      </c>
      <c r="G127" s="286"/>
      <c r="H127" s="286" t="s">
        <v>404</v>
      </c>
      <c r="I127" s="286" t="s">
        <v>356</v>
      </c>
      <c r="J127" s="286" t="s">
        <v>405</v>
      </c>
      <c r="K127" s="334"/>
    </row>
    <row r="128" s="1" customFormat="1" ht="15" customHeight="1">
      <c r="B128" s="331"/>
      <c r="C128" s="286" t="s">
        <v>302</v>
      </c>
      <c r="D128" s="286"/>
      <c r="E128" s="286"/>
      <c r="F128" s="309" t="s">
        <v>354</v>
      </c>
      <c r="G128" s="286"/>
      <c r="H128" s="286" t="s">
        <v>406</v>
      </c>
      <c r="I128" s="286" t="s">
        <v>356</v>
      </c>
      <c r="J128" s="286" t="s">
        <v>405</v>
      </c>
      <c r="K128" s="334"/>
    </row>
    <row r="129" s="1" customFormat="1" ht="15" customHeight="1">
      <c r="B129" s="331"/>
      <c r="C129" s="286" t="s">
        <v>365</v>
      </c>
      <c r="D129" s="286"/>
      <c r="E129" s="286"/>
      <c r="F129" s="309" t="s">
        <v>360</v>
      </c>
      <c r="G129" s="286"/>
      <c r="H129" s="286" t="s">
        <v>366</v>
      </c>
      <c r="I129" s="286" t="s">
        <v>356</v>
      </c>
      <c r="J129" s="286">
        <v>15</v>
      </c>
      <c r="K129" s="334"/>
    </row>
    <row r="130" s="1" customFormat="1" ht="15" customHeight="1">
      <c r="B130" s="331"/>
      <c r="C130" s="312" t="s">
        <v>367</v>
      </c>
      <c r="D130" s="312"/>
      <c r="E130" s="312"/>
      <c r="F130" s="313" t="s">
        <v>360</v>
      </c>
      <c r="G130" s="312"/>
      <c r="H130" s="312" t="s">
        <v>368</v>
      </c>
      <c r="I130" s="312" t="s">
        <v>356</v>
      </c>
      <c r="J130" s="312">
        <v>15</v>
      </c>
      <c r="K130" s="334"/>
    </row>
    <row r="131" s="1" customFormat="1" ht="15" customHeight="1">
      <c r="B131" s="331"/>
      <c r="C131" s="312" t="s">
        <v>369</v>
      </c>
      <c r="D131" s="312"/>
      <c r="E131" s="312"/>
      <c r="F131" s="313" t="s">
        <v>360</v>
      </c>
      <c r="G131" s="312"/>
      <c r="H131" s="312" t="s">
        <v>370</v>
      </c>
      <c r="I131" s="312" t="s">
        <v>356</v>
      </c>
      <c r="J131" s="312">
        <v>20</v>
      </c>
      <c r="K131" s="334"/>
    </row>
    <row r="132" s="1" customFormat="1" ht="15" customHeight="1">
      <c r="B132" s="331"/>
      <c r="C132" s="312" t="s">
        <v>371</v>
      </c>
      <c r="D132" s="312"/>
      <c r="E132" s="312"/>
      <c r="F132" s="313" t="s">
        <v>360</v>
      </c>
      <c r="G132" s="312"/>
      <c r="H132" s="312" t="s">
        <v>372</v>
      </c>
      <c r="I132" s="312" t="s">
        <v>356</v>
      </c>
      <c r="J132" s="312">
        <v>20</v>
      </c>
      <c r="K132" s="334"/>
    </row>
    <row r="133" s="1" customFormat="1" ht="15" customHeight="1">
      <c r="B133" s="331"/>
      <c r="C133" s="286" t="s">
        <v>359</v>
      </c>
      <c r="D133" s="286"/>
      <c r="E133" s="286"/>
      <c r="F133" s="309" t="s">
        <v>360</v>
      </c>
      <c r="G133" s="286"/>
      <c r="H133" s="286" t="s">
        <v>394</v>
      </c>
      <c r="I133" s="286" t="s">
        <v>356</v>
      </c>
      <c r="J133" s="286">
        <v>50</v>
      </c>
      <c r="K133" s="334"/>
    </row>
    <row r="134" s="1" customFormat="1" ht="15" customHeight="1">
      <c r="B134" s="331"/>
      <c r="C134" s="286" t="s">
        <v>373</v>
      </c>
      <c r="D134" s="286"/>
      <c r="E134" s="286"/>
      <c r="F134" s="309" t="s">
        <v>360</v>
      </c>
      <c r="G134" s="286"/>
      <c r="H134" s="286" t="s">
        <v>394</v>
      </c>
      <c r="I134" s="286" t="s">
        <v>356</v>
      </c>
      <c r="J134" s="286">
        <v>50</v>
      </c>
      <c r="K134" s="334"/>
    </row>
    <row r="135" s="1" customFormat="1" ht="15" customHeight="1">
      <c r="B135" s="331"/>
      <c r="C135" s="286" t="s">
        <v>379</v>
      </c>
      <c r="D135" s="286"/>
      <c r="E135" s="286"/>
      <c r="F135" s="309" t="s">
        <v>360</v>
      </c>
      <c r="G135" s="286"/>
      <c r="H135" s="286" t="s">
        <v>394</v>
      </c>
      <c r="I135" s="286" t="s">
        <v>356</v>
      </c>
      <c r="J135" s="286">
        <v>50</v>
      </c>
      <c r="K135" s="334"/>
    </row>
    <row r="136" s="1" customFormat="1" ht="15" customHeight="1">
      <c r="B136" s="331"/>
      <c r="C136" s="286" t="s">
        <v>381</v>
      </c>
      <c r="D136" s="286"/>
      <c r="E136" s="286"/>
      <c r="F136" s="309" t="s">
        <v>360</v>
      </c>
      <c r="G136" s="286"/>
      <c r="H136" s="286" t="s">
        <v>394</v>
      </c>
      <c r="I136" s="286" t="s">
        <v>356</v>
      </c>
      <c r="J136" s="286">
        <v>50</v>
      </c>
      <c r="K136" s="334"/>
    </row>
    <row r="137" s="1" customFormat="1" ht="15" customHeight="1">
      <c r="B137" s="331"/>
      <c r="C137" s="286" t="s">
        <v>382</v>
      </c>
      <c r="D137" s="286"/>
      <c r="E137" s="286"/>
      <c r="F137" s="309" t="s">
        <v>360</v>
      </c>
      <c r="G137" s="286"/>
      <c r="H137" s="286" t="s">
        <v>407</v>
      </c>
      <c r="I137" s="286" t="s">
        <v>356</v>
      </c>
      <c r="J137" s="286">
        <v>255</v>
      </c>
      <c r="K137" s="334"/>
    </row>
    <row r="138" s="1" customFormat="1" ht="15" customHeight="1">
      <c r="B138" s="331"/>
      <c r="C138" s="286" t="s">
        <v>384</v>
      </c>
      <c r="D138" s="286"/>
      <c r="E138" s="286"/>
      <c r="F138" s="309" t="s">
        <v>354</v>
      </c>
      <c r="G138" s="286"/>
      <c r="H138" s="286" t="s">
        <v>408</v>
      </c>
      <c r="I138" s="286" t="s">
        <v>386</v>
      </c>
      <c r="J138" s="286"/>
      <c r="K138" s="334"/>
    </row>
    <row r="139" s="1" customFormat="1" ht="15" customHeight="1">
      <c r="B139" s="331"/>
      <c r="C139" s="286" t="s">
        <v>387</v>
      </c>
      <c r="D139" s="286"/>
      <c r="E139" s="286"/>
      <c r="F139" s="309" t="s">
        <v>354</v>
      </c>
      <c r="G139" s="286"/>
      <c r="H139" s="286" t="s">
        <v>409</v>
      </c>
      <c r="I139" s="286" t="s">
        <v>389</v>
      </c>
      <c r="J139" s="286"/>
      <c r="K139" s="334"/>
    </row>
    <row r="140" s="1" customFormat="1" ht="15" customHeight="1">
      <c r="B140" s="331"/>
      <c r="C140" s="286" t="s">
        <v>390</v>
      </c>
      <c r="D140" s="286"/>
      <c r="E140" s="286"/>
      <c r="F140" s="309" t="s">
        <v>354</v>
      </c>
      <c r="G140" s="286"/>
      <c r="H140" s="286" t="s">
        <v>390</v>
      </c>
      <c r="I140" s="286" t="s">
        <v>389</v>
      </c>
      <c r="J140" s="286"/>
      <c r="K140" s="334"/>
    </row>
    <row r="141" s="1" customFormat="1" ht="15" customHeight="1">
      <c r="B141" s="331"/>
      <c r="C141" s="286" t="s">
        <v>38</v>
      </c>
      <c r="D141" s="286"/>
      <c r="E141" s="286"/>
      <c r="F141" s="309" t="s">
        <v>354</v>
      </c>
      <c r="G141" s="286"/>
      <c r="H141" s="286" t="s">
        <v>410</v>
      </c>
      <c r="I141" s="286" t="s">
        <v>389</v>
      </c>
      <c r="J141" s="286"/>
      <c r="K141" s="334"/>
    </row>
    <row r="142" s="1" customFormat="1" ht="15" customHeight="1">
      <c r="B142" s="331"/>
      <c r="C142" s="286" t="s">
        <v>411</v>
      </c>
      <c r="D142" s="286"/>
      <c r="E142" s="286"/>
      <c r="F142" s="309" t="s">
        <v>354</v>
      </c>
      <c r="G142" s="286"/>
      <c r="H142" s="286" t="s">
        <v>412</v>
      </c>
      <c r="I142" s="286" t="s">
        <v>389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413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348</v>
      </c>
      <c r="D148" s="301"/>
      <c r="E148" s="301"/>
      <c r="F148" s="301" t="s">
        <v>349</v>
      </c>
      <c r="G148" s="302"/>
      <c r="H148" s="301" t="s">
        <v>54</v>
      </c>
      <c r="I148" s="301" t="s">
        <v>57</v>
      </c>
      <c r="J148" s="301" t="s">
        <v>350</v>
      </c>
      <c r="K148" s="300"/>
    </row>
    <row r="149" s="1" customFormat="1" ht="17.25" customHeight="1">
      <c r="B149" s="298"/>
      <c r="C149" s="303" t="s">
        <v>351</v>
      </c>
      <c r="D149" s="303"/>
      <c r="E149" s="303"/>
      <c r="F149" s="304" t="s">
        <v>352</v>
      </c>
      <c r="G149" s="305"/>
      <c r="H149" s="303"/>
      <c r="I149" s="303"/>
      <c r="J149" s="303" t="s">
        <v>353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357</v>
      </c>
      <c r="D151" s="286"/>
      <c r="E151" s="286"/>
      <c r="F151" s="339" t="s">
        <v>354</v>
      </c>
      <c r="G151" s="286"/>
      <c r="H151" s="338" t="s">
        <v>394</v>
      </c>
      <c r="I151" s="338" t="s">
        <v>356</v>
      </c>
      <c r="J151" s="338">
        <v>120</v>
      </c>
      <c r="K151" s="334"/>
    </row>
    <row r="152" s="1" customFormat="1" ht="15" customHeight="1">
      <c r="B152" s="311"/>
      <c r="C152" s="338" t="s">
        <v>403</v>
      </c>
      <c r="D152" s="286"/>
      <c r="E152" s="286"/>
      <c r="F152" s="339" t="s">
        <v>354</v>
      </c>
      <c r="G152" s="286"/>
      <c r="H152" s="338" t="s">
        <v>414</v>
      </c>
      <c r="I152" s="338" t="s">
        <v>356</v>
      </c>
      <c r="J152" s="338" t="s">
        <v>405</v>
      </c>
      <c r="K152" s="334"/>
    </row>
    <row r="153" s="1" customFormat="1" ht="15" customHeight="1">
      <c r="B153" s="311"/>
      <c r="C153" s="338" t="s">
        <v>302</v>
      </c>
      <c r="D153" s="286"/>
      <c r="E153" s="286"/>
      <c r="F153" s="339" t="s">
        <v>354</v>
      </c>
      <c r="G153" s="286"/>
      <c r="H153" s="338" t="s">
        <v>415</v>
      </c>
      <c r="I153" s="338" t="s">
        <v>356</v>
      </c>
      <c r="J153" s="338" t="s">
        <v>405</v>
      </c>
      <c r="K153" s="334"/>
    </row>
    <row r="154" s="1" customFormat="1" ht="15" customHeight="1">
      <c r="B154" s="311"/>
      <c r="C154" s="338" t="s">
        <v>359</v>
      </c>
      <c r="D154" s="286"/>
      <c r="E154" s="286"/>
      <c r="F154" s="339" t="s">
        <v>360</v>
      </c>
      <c r="G154" s="286"/>
      <c r="H154" s="338" t="s">
        <v>394</v>
      </c>
      <c r="I154" s="338" t="s">
        <v>356</v>
      </c>
      <c r="J154" s="338">
        <v>50</v>
      </c>
      <c r="K154" s="334"/>
    </row>
    <row r="155" s="1" customFormat="1" ht="15" customHeight="1">
      <c r="B155" s="311"/>
      <c r="C155" s="338" t="s">
        <v>362</v>
      </c>
      <c r="D155" s="286"/>
      <c r="E155" s="286"/>
      <c r="F155" s="339" t="s">
        <v>354</v>
      </c>
      <c r="G155" s="286"/>
      <c r="H155" s="338" t="s">
        <v>394</v>
      </c>
      <c r="I155" s="338" t="s">
        <v>364</v>
      </c>
      <c r="J155" s="338"/>
      <c r="K155" s="334"/>
    </row>
    <row r="156" s="1" customFormat="1" ht="15" customHeight="1">
      <c r="B156" s="311"/>
      <c r="C156" s="338" t="s">
        <v>373</v>
      </c>
      <c r="D156" s="286"/>
      <c r="E156" s="286"/>
      <c r="F156" s="339" t="s">
        <v>360</v>
      </c>
      <c r="G156" s="286"/>
      <c r="H156" s="338" t="s">
        <v>394</v>
      </c>
      <c r="I156" s="338" t="s">
        <v>356</v>
      </c>
      <c r="J156" s="338">
        <v>50</v>
      </c>
      <c r="K156" s="334"/>
    </row>
    <row r="157" s="1" customFormat="1" ht="15" customHeight="1">
      <c r="B157" s="311"/>
      <c r="C157" s="338" t="s">
        <v>381</v>
      </c>
      <c r="D157" s="286"/>
      <c r="E157" s="286"/>
      <c r="F157" s="339" t="s">
        <v>360</v>
      </c>
      <c r="G157" s="286"/>
      <c r="H157" s="338" t="s">
        <v>394</v>
      </c>
      <c r="I157" s="338" t="s">
        <v>356</v>
      </c>
      <c r="J157" s="338">
        <v>50</v>
      </c>
      <c r="K157" s="334"/>
    </row>
    <row r="158" s="1" customFormat="1" ht="15" customHeight="1">
      <c r="B158" s="311"/>
      <c r="C158" s="338" t="s">
        <v>379</v>
      </c>
      <c r="D158" s="286"/>
      <c r="E158" s="286"/>
      <c r="F158" s="339" t="s">
        <v>360</v>
      </c>
      <c r="G158" s="286"/>
      <c r="H158" s="338" t="s">
        <v>394</v>
      </c>
      <c r="I158" s="338" t="s">
        <v>356</v>
      </c>
      <c r="J158" s="338">
        <v>50</v>
      </c>
      <c r="K158" s="334"/>
    </row>
    <row r="159" s="1" customFormat="1" ht="15" customHeight="1">
      <c r="B159" s="311"/>
      <c r="C159" s="338" t="s">
        <v>90</v>
      </c>
      <c r="D159" s="286"/>
      <c r="E159" s="286"/>
      <c r="F159" s="339" t="s">
        <v>354</v>
      </c>
      <c r="G159" s="286"/>
      <c r="H159" s="338" t="s">
        <v>416</v>
      </c>
      <c r="I159" s="338" t="s">
        <v>356</v>
      </c>
      <c r="J159" s="338" t="s">
        <v>417</v>
      </c>
      <c r="K159" s="334"/>
    </row>
    <row r="160" s="1" customFormat="1" ht="15" customHeight="1">
      <c r="B160" s="311"/>
      <c r="C160" s="338" t="s">
        <v>418</v>
      </c>
      <c r="D160" s="286"/>
      <c r="E160" s="286"/>
      <c r="F160" s="339" t="s">
        <v>354</v>
      </c>
      <c r="G160" s="286"/>
      <c r="H160" s="338" t="s">
        <v>419</v>
      </c>
      <c r="I160" s="338" t="s">
        <v>389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420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348</v>
      </c>
      <c r="D166" s="301"/>
      <c r="E166" s="301"/>
      <c r="F166" s="301" t="s">
        <v>349</v>
      </c>
      <c r="G166" s="343"/>
      <c r="H166" s="344" t="s">
        <v>54</v>
      </c>
      <c r="I166" s="344" t="s">
        <v>57</v>
      </c>
      <c r="J166" s="301" t="s">
        <v>350</v>
      </c>
      <c r="K166" s="278"/>
    </row>
    <row r="167" s="1" customFormat="1" ht="17.25" customHeight="1">
      <c r="B167" s="279"/>
      <c r="C167" s="303" t="s">
        <v>351</v>
      </c>
      <c r="D167" s="303"/>
      <c r="E167" s="303"/>
      <c r="F167" s="304" t="s">
        <v>352</v>
      </c>
      <c r="G167" s="345"/>
      <c r="H167" s="346"/>
      <c r="I167" s="346"/>
      <c r="J167" s="303" t="s">
        <v>353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357</v>
      </c>
      <c r="D169" s="286"/>
      <c r="E169" s="286"/>
      <c r="F169" s="309" t="s">
        <v>354</v>
      </c>
      <c r="G169" s="286"/>
      <c r="H169" s="286" t="s">
        <v>394</v>
      </c>
      <c r="I169" s="286" t="s">
        <v>356</v>
      </c>
      <c r="J169" s="286">
        <v>120</v>
      </c>
      <c r="K169" s="334"/>
    </row>
    <row r="170" s="1" customFormat="1" ht="15" customHeight="1">
      <c r="B170" s="311"/>
      <c r="C170" s="286" t="s">
        <v>403</v>
      </c>
      <c r="D170" s="286"/>
      <c r="E170" s="286"/>
      <c r="F170" s="309" t="s">
        <v>354</v>
      </c>
      <c r="G170" s="286"/>
      <c r="H170" s="286" t="s">
        <v>404</v>
      </c>
      <c r="I170" s="286" t="s">
        <v>356</v>
      </c>
      <c r="J170" s="286" t="s">
        <v>405</v>
      </c>
      <c r="K170" s="334"/>
    </row>
    <row r="171" s="1" customFormat="1" ht="15" customHeight="1">
      <c r="B171" s="311"/>
      <c r="C171" s="286" t="s">
        <v>302</v>
      </c>
      <c r="D171" s="286"/>
      <c r="E171" s="286"/>
      <c r="F171" s="309" t="s">
        <v>354</v>
      </c>
      <c r="G171" s="286"/>
      <c r="H171" s="286" t="s">
        <v>421</v>
      </c>
      <c r="I171" s="286" t="s">
        <v>356</v>
      </c>
      <c r="J171" s="286" t="s">
        <v>405</v>
      </c>
      <c r="K171" s="334"/>
    </row>
    <row r="172" s="1" customFormat="1" ht="15" customHeight="1">
      <c r="B172" s="311"/>
      <c r="C172" s="286" t="s">
        <v>359</v>
      </c>
      <c r="D172" s="286"/>
      <c r="E172" s="286"/>
      <c r="F172" s="309" t="s">
        <v>360</v>
      </c>
      <c r="G172" s="286"/>
      <c r="H172" s="286" t="s">
        <v>421</v>
      </c>
      <c r="I172" s="286" t="s">
        <v>356</v>
      </c>
      <c r="J172" s="286">
        <v>50</v>
      </c>
      <c r="K172" s="334"/>
    </row>
    <row r="173" s="1" customFormat="1" ht="15" customHeight="1">
      <c r="B173" s="311"/>
      <c r="C173" s="286" t="s">
        <v>362</v>
      </c>
      <c r="D173" s="286"/>
      <c r="E173" s="286"/>
      <c r="F173" s="309" t="s">
        <v>354</v>
      </c>
      <c r="G173" s="286"/>
      <c r="H173" s="286" t="s">
        <v>421</v>
      </c>
      <c r="I173" s="286" t="s">
        <v>364</v>
      </c>
      <c r="J173" s="286"/>
      <c r="K173" s="334"/>
    </row>
    <row r="174" s="1" customFormat="1" ht="15" customHeight="1">
      <c r="B174" s="311"/>
      <c r="C174" s="286" t="s">
        <v>373</v>
      </c>
      <c r="D174" s="286"/>
      <c r="E174" s="286"/>
      <c r="F174" s="309" t="s">
        <v>360</v>
      </c>
      <c r="G174" s="286"/>
      <c r="H174" s="286" t="s">
        <v>421</v>
      </c>
      <c r="I174" s="286" t="s">
        <v>356</v>
      </c>
      <c r="J174" s="286">
        <v>50</v>
      </c>
      <c r="K174" s="334"/>
    </row>
    <row r="175" s="1" customFormat="1" ht="15" customHeight="1">
      <c r="B175" s="311"/>
      <c r="C175" s="286" t="s">
        <v>381</v>
      </c>
      <c r="D175" s="286"/>
      <c r="E175" s="286"/>
      <c r="F175" s="309" t="s">
        <v>360</v>
      </c>
      <c r="G175" s="286"/>
      <c r="H175" s="286" t="s">
        <v>421</v>
      </c>
      <c r="I175" s="286" t="s">
        <v>356</v>
      </c>
      <c r="J175" s="286">
        <v>50</v>
      </c>
      <c r="K175" s="334"/>
    </row>
    <row r="176" s="1" customFormat="1" ht="15" customHeight="1">
      <c r="B176" s="311"/>
      <c r="C176" s="286" t="s">
        <v>379</v>
      </c>
      <c r="D176" s="286"/>
      <c r="E176" s="286"/>
      <c r="F176" s="309" t="s">
        <v>360</v>
      </c>
      <c r="G176" s="286"/>
      <c r="H176" s="286" t="s">
        <v>421</v>
      </c>
      <c r="I176" s="286" t="s">
        <v>356</v>
      </c>
      <c r="J176" s="286">
        <v>50</v>
      </c>
      <c r="K176" s="334"/>
    </row>
    <row r="177" s="1" customFormat="1" ht="15" customHeight="1">
      <c r="B177" s="311"/>
      <c r="C177" s="286" t="s">
        <v>99</v>
      </c>
      <c r="D177" s="286"/>
      <c r="E177" s="286"/>
      <c r="F177" s="309" t="s">
        <v>354</v>
      </c>
      <c r="G177" s="286"/>
      <c r="H177" s="286" t="s">
        <v>422</v>
      </c>
      <c r="I177" s="286" t="s">
        <v>423</v>
      </c>
      <c r="J177" s="286"/>
      <c r="K177" s="334"/>
    </row>
    <row r="178" s="1" customFormat="1" ht="15" customHeight="1">
      <c r="B178" s="311"/>
      <c r="C178" s="286" t="s">
        <v>57</v>
      </c>
      <c r="D178" s="286"/>
      <c r="E178" s="286"/>
      <c r="F178" s="309" t="s">
        <v>354</v>
      </c>
      <c r="G178" s="286"/>
      <c r="H178" s="286" t="s">
        <v>424</v>
      </c>
      <c r="I178" s="286" t="s">
        <v>425</v>
      </c>
      <c r="J178" s="286">
        <v>1</v>
      </c>
      <c r="K178" s="334"/>
    </row>
    <row r="179" s="1" customFormat="1" ht="15" customHeight="1">
      <c r="B179" s="311"/>
      <c r="C179" s="286" t="s">
        <v>53</v>
      </c>
      <c r="D179" s="286"/>
      <c r="E179" s="286"/>
      <c r="F179" s="309" t="s">
        <v>354</v>
      </c>
      <c r="G179" s="286"/>
      <c r="H179" s="286" t="s">
        <v>426</v>
      </c>
      <c r="I179" s="286" t="s">
        <v>356</v>
      </c>
      <c r="J179" s="286">
        <v>20</v>
      </c>
      <c r="K179" s="334"/>
    </row>
    <row r="180" s="1" customFormat="1" ht="15" customHeight="1">
      <c r="B180" s="311"/>
      <c r="C180" s="286" t="s">
        <v>54</v>
      </c>
      <c r="D180" s="286"/>
      <c r="E180" s="286"/>
      <c r="F180" s="309" t="s">
        <v>354</v>
      </c>
      <c r="G180" s="286"/>
      <c r="H180" s="286" t="s">
        <v>427</v>
      </c>
      <c r="I180" s="286" t="s">
        <v>356</v>
      </c>
      <c r="J180" s="286">
        <v>255</v>
      </c>
      <c r="K180" s="334"/>
    </row>
    <row r="181" s="1" customFormat="1" ht="15" customHeight="1">
      <c r="B181" s="311"/>
      <c r="C181" s="286" t="s">
        <v>100</v>
      </c>
      <c r="D181" s="286"/>
      <c r="E181" s="286"/>
      <c r="F181" s="309" t="s">
        <v>354</v>
      </c>
      <c r="G181" s="286"/>
      <c r="H181" s="286" t="s">
        <v>318</v>
      </c>
      <c r="I181" s="286" t="s">
        <v>356</v>
      </c>
      <c r="J181" s="286">
        <v>10</v>
      </c>
      <c r="K181" s="334"/>
    </row>
    <row r="182" s="1" customFormat="1" ht="15" customHeight="1">
      <c r="B182" s="311"/>
      <c r="C182" s="286" t="s">
        <v>101</v>
      </c>
      <c r="D182" s="286"/>
      <c r="E182" s="286"/>
      <c r="F182" s="309" t="s">
        <v>354</v>
      </c>
      <c r="G182" s="286"/>
      <c r="H182" s="286" t="s">
        <v>428</v>
      </c>
      <c r="I182" s="286" t="s">
        <v>389</v>
      </c>
      <c r="J182" s="286"/>
      <c r="K182" s="334"/>
    </row>
    <row r="183" s="1" customFormat="1" ht="15" customHeight="1">
      <c r="B183" s="311"/>
      <c r="C183" s="286" t="s">
        <v>429</v>
      </c>
      <c r="D183" s="286"/>
      <c r="E183" s="286"/>
      <c r="F183" s="309" t="s">
        <v>354</v>
      </c>
      <c r="G183" s="286"/>
      <c r="H183" s="286" t="s">
        <v>430</v>
      </c>
      <c r="I183" s="286" t="s">
        <v>389</v>
      </c>
      <c r="J183" s="286"/>
      <c r="K183" s="334"/>
    </row>
    <row r="184" s="1" customFormat="1" ht="15" customHeight="1">
      <c r="B184" s="311"/>
      <c r="C184" s="286" t="s">
        <v>418</v>
      </c>
      <c r="D184" s="286"/>
      <c r="E184" s="286"/>
      <c r="F184" s="309" t="s">
        <v>354</v>
      </c>
      <c r="G184" s="286"/>
      <c r="H184" s="286" t="s">
        <v>431</v>
      </c>
      <c r="I184" s="286" t="s">
        <v>389</v>
      </c>
      <c r="J184" s="286"/>
      <c r="K184" s="334"/>
    </row>
    <row r="185" s="1" customFormat="1" ht="15" customHeight="1">
      <c r="B185" s="311"/>
      <c r="C185" s="286" t="s">
        <v>103</v>
      </c>
      <c r="D185" s="286"/>
      <c r="E185" s="286"/>
      <c r="F185" s="309" t="s">
        <v>360</v>
      </c>
      <c r="G185" s="286"/>
      <c r="H185" s="286" t="s">
        <v>432</v>
      </c>
      <c r="I185" s="286" t="s">
        <v>356</v>
      </c>
      <c r="J185" s="286">
        <v>50</v>
      </c>
      <c r="K185" s="334"/>
    </row>
    <row r="186" s="1" customFormat="1" ht="15" customHeight="1">
      <c r="B186" s="311"/>
      <c r="C186" s="286" t="s">
        <v>433</v>
      </c>
      <c r="D186" s="286"/>
      <c r="E186" s="286"/>
      <c r="F186" s="309" t="s">
        <v>360</v>
      </c>
      <c r="G186" s="286"/>
      <c r="H186" s="286" t="s">
        <v>434</v>
      </c>
      <c r="I186" s="286" t="s">
        <v>435</v>
      </c>
      <c r="J186" s="286"/>
      <c r="K186" s="334"/>
    </row>
    <row r="187" s="1" customFormat="1" ht="15" customHeight="1">
      <c r="B187" s="311"/>
      <c r="C187" s="286" t="s">
        <v>436</v>
      </c>
      <c r="D187" s="286"/>
      <c r="E187" s="286"/>
      <c r="F187" s="309" t="s">
        <v>360</v>
      </c>
      <c r="G187" s="286"/>
      <c r="H187" s="286" t="s">
        <v>437</v>
      </c>
      <c r="I187" s="286" t="s">
        <v>435</v>
      </c>
      <c r="J187" s="286"/>
      <c r="K187" s="334"/>
    </row>
    <row r="188" s="1" customFormat="1" ht="15" customHeight="1">
      <c r="B188" s="311"/>
      <c r="C188" s="286" t="s">
        <v>438</v>
      </c>
      <c r="D188" s="286"/>
      <c r="E188" s="286"/>
      <c r="F188" s="309" t="s">
        <v>360</v>
      </c>
      <c r="G188" s="286"/>
      <c r="H188" s="286" t="s">
        <v>439</v>
      </c>
      <c r="I188" s="286" t="s">
        <v>435</v>
      </c>
      <c r="J188" s="286"/>
      <c r="K188" s="334"/>
    </row>
    <row r="189" s="1" customFormat="1" ht="15" customHeight="1">
      <c r="B189" s="311"/>
      <c r="C189" s="347" t="s">
        <v>440</v>
      </c>
      <c r="D189" s="286"/>
      <c r="E189" s="286"/>
      <c r="F189" s="309" t="s">
        <v>360</v>
      </c>
      <c r="G189" s="286"/>
      <c r="H189" s="286" t="s">
        <v>441</v>
      </c>
      <c r="I189" s="286" t="s">
        <v>442</v>
      </c>
      <c r="J189" s="348" t="s">
        <v>443</v>
      </c>
      <c r="K189" s="334"/>
    </row>
    <row r="190" s="17" customFormat="1" ht="15" customHeight="1">
      <c r="B190" s="349"/>
      <c r="C190" s="350" t="s">
        <v>444</v>
      </c>
      <c r="D190" s="351"/>
      <c r="E190" s="351"/>
      <c r="F190" s="352" t="s">
        <v>360</v>
      </c>
      <c r="G190" s="351"/>
      <c r="H190" s="351" t="s">
        <v>445</v>
      </c>
      <c r="I190" s="351" t="s">
        <v>442</v>
      </c>
      <c r="J190" s="353" t="s">
        <v>443</v>
      </c>
      <c r="K190" s="354"/>
    </row>
    <row r="191" s="1" customFormat="1" ht="15" customHeight="1">
      <c r="B191" s="311"/>
      <c r="C191" s="347" t="s">
        <v>42</v>
      </c>
      <c r="D191" s="286"/>
      <c r="E191" s="286"/>
      <c r="F191" s="309" t="s">
        <v>354</v>
      </c>
      <c r="G191" s="286"/>
      <c r="H191" s="283" t="s">
        <v>446</v>
      </c>
      <c r="I191" s="286" t="s">
        <v>447</v>
      </c>
      <c r="J191" s="286"/>
      <c r="K191" s="334"/>
    </row>
    <row r="192" s="1" customFormat="1" ht="15" customHeight="1">
      <c r="B192" s="311"/>
      <c r="C192" s="347" t="s">
        <v>448</v>
      </c>
      <c r="D192" s="286"/>
      <c r="E192" s="286"/>
      <c r="F192" s="309" t="s">
        <v>354</v>
      </c>
      <c r="G192" s="286"/>
      <c r="H192" s="286" t="s">
        <v>449</v>
      </c>
      <c r="I192" s="286" t="s">
        <v>389</v>
      </c>
      <c r="J192" s="286"/>
      <c r="K192" s="334"/>
    </row>
    <row r="193" s="1" customFormat="1" ht="15" customHeight="1">
      <c r="B193" s="311"/>
      <c r="C193" s="347" t="s">
        <v>450</v>
      </c>
      <c r="D193" s="286"/>
      <c r="E193" s="286"/>
      <c r="F193" s="309" t="s">
        <v>354</v>
      </c>
      <c r="G193" s="286"/>
      <c r="H193" s="286" t="s">
        <v>451</v>
      </c>
      <c r="I193" s="286" t="s">
        <v>389</v>
      </c>
      <c r="J193" s="286"/>
      <c r="K193" s="334"/>
    </row>
    <row r="194" s="1" customFormat="1" ht="15" customHeight="1">
      <c r="B194" s="311"/>
      <c r="C194" s="347" t="s">
        <v>452</v>
      </c>
      <c r="D194" s="286"/>
      <c r="E194" s="286"/>
      <c r="F194" s="309" t="s">
        <v>360</v>
      </c>
      <c r="G194" s="286"/>
      <c r="H194" s="286" t="s">
        <v>453</v>
      </c>
      <c r="I194" s="286" t="s">
        <v>389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454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455</v>
      </c>
      <c r="D201" s="356"/>
      <c r="E201" s="356"/>
      <c r="F201" s="356" t="s">
        <v>456</v>
      </c>
      <c r="G201" s="357"/>
      <c r="H201" s="356" t="s">
        <v>457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447</v>
      </c>
      <c r="D203" s="286"/>
      <c r="E203" s="286"/>
      <c r="F203" s="309" t="s">
        <v>43</v>
      </c>
      <c r="G203" s="286"/>
      <c r="H203" s="286" t="s">
        <v>458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44</v>
      </c>
      <c r="G204" s="286"/>
      <c r="H204" s="286" t="s">
        <v>459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47</v>
      </c>
      <c r="G205" s="286"/>
      <c r="H205" s="286" t="s">
        <v>460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45</v>
      </c>
      <c r="G206" s="286"/>
      <c r="H206" s="286" t="s">
        <v>461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46</v>
      </c>
      <c r="G207" s="286"/>
      <c r="H207" s="286" t="s">
        <v>462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401</v>
      </c>
      <c r="D209" s="286"/>
      <c r="E209" s="286"/>
      <c r="F209" s="309" t="s">
        <v>79</v>
      </c>
      <c r="G209" s="286"/>
      <c r="H209" s="286" t="s">
        <v>463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298</v>
      </c>
      <c r="G210" s="286"/>
      <c r="H210" s="286" t="s">
        <v>299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296</v>
      </c>
      <c r="G211" s="286"/>
      <c r="H211" s="286" t="s">
        <v>464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83</v>
      </c>
      <c r="G212" s="347"/>
      <c r="H212" s="338" t="s">
        <v>84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300</v>
      </c>
      <c r="G213" s="347"/>
      <c r="H213" s="338" t="s">
        <v>280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425</v>
      </c>
      <c r="D215" s="286"/>
      <c r="E215" s="286"/>
      <c r="F215" s="309">
        <v>1</v>
      </c>
      <c r="G215" s="347"/>
      <c r="H215" s="338" t="s">
        <v>465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466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467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468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Sedláčková Dagmar</dc:creator>
  <cp:lastModifiedBy>Sedláčková Dagmar</cp:lastModifiedBy>
  <dcterms:created xsi:type="dcterms:W3CDTF">2024-08-12T07:52:50Z</dcterms:created>
  <dcterms:modified xsi:type="dcterms:W3CDTF">2024-08-12T07:52:52Z</dcterms:modified>
</cp:coreProperties>
</file>