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Změna užívání " sheetId="2" r:id="rId2"/>
    <sheet name="2 - Vytápění hasičské zbr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Změna užívání '!$C$101:$K$583</definedName>
    <definedName name="_xlnm.Print_Area" localSheetId="1">'1 - Změna užívání '!$C$4:$J$39,'1 - Změna užívání '!$C$45:$J$83,'1 - Změna užívání '!$C$89:$K$583</definedName>
    <definedName name="_xlnm.Print_Titles" localSheetId="1">'1 - Změna užívání '!$101:$101</definedName>
    <definedName name="_xlnm._FilterDatabase" localSheetId="2" hidden="1">'2 - Vytápění hasičské zbr...'!$C$85:$K$136</definedName>
    <definedName name="_xlnm.Print_Area" localSheetId="2">'2 - Vytápění hasičské zbr...'!$C$4:$J$39,'2 - Vytápění hasičské zbr...'!$C$45:$J$67,'2 - Vytápění hasičské zbr...'!$C$73:$K$136</definedName>
    <definedName name="_xlnm.Print_Titles" localSheetId="2">'2 - Vytápění hasičské zbr...'!$85:$85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2"/>
  <c r="BH92"/>
  <c r="BG92"/>
  <c r="BF92"/>
  <c r="T92"/>
  <c r="T91"/>
  <c r="R92"/>
  <c r="R91"/>
  <c r="P92"/>
  <c r="P91"/>
  <c r="BI89"/>
  <c r="BH89"/>
  <c r="BG89"/>
  <c r="BF89"/>
  <c r="T89"/>
  <c r="T88"/>
  <c r="T87"/>
  <c r="R89"/>
  <c r="R88"/>
  <c r="R87"/>
  <c r="P89"/>
  <c r="P88"/>
  <c r="P87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2" r="J37"/>
  <c r="J36"/>
  <c i="1" r="AY55"/>
  <c i="2" r="J35"/>
  <c i="1" r="AX55"/>
  <c i="2"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R577"/>
  <c r="P577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39"/>
  <c r="BH539"/>
  <c r="BG539"/>
  <c r="BF539"/>
  <c r="T539"/>
  <c r="R539"/>
  <c r="P539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7"/>
  <c r="BH327"/>
  <c r="BG327"/>
  <c r="BF327"/>
  <c r="T327"/>
  <c r="R327"/>
  <c r="P327"/>
  <c r="BI323"/>
  <c r="BH323"/>
  <c r="BG323"/>
  <c r="BF323"/>
  <c r="T323"/>
  <c r="T322"/>
  <c r="R323"/>
  <c r="R322"/>
  <c r="P323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299"/>
  <c r="BH299"/>
  <c r="BG299"/>
  <c r="BF299"/>
  <c r="T299"/>
  <c r="R299"/>
  <c r="P299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4"/>
  <c r="BH194"/>
  <c r="BG194"/>
  <c r="BF194"/>
  <c r="T194"/>
  <c r="R194"/>
  <c r="P194"/>
  <c r="BI191"/>
  <c r="BH191"/>
  <c r="BG191"/>
  <c r="BF191"/>
  <c r="T191"/>
  <c r="R191"/>
  <c r="P191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3"/>
  <c r="BH163"/>
  <c r="BG163"/>
  <c r="BF163"/>
  <c r="T163"/>
  <c r="R163"/>
  <c r="P163"/>
  <c r="BI160"/>
  <c r="BH160"/>
  <c r="BG160"/>
  <c r="BF160"/>
  <c r="T160"/>
  <c r="R160"/>
  <c r="P160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J98"/>
  <c r="F98"/>
  <c r="F96"/>
  <c r="E94"/>
  <c r="J54"/>
  <c r="F54"/>
  <c r="F52"/>
  <c r="E50"/>
  <c r="J24"/>
  <c r="E24"/>
  <c r="J99"/>
  <c r="J23"/>
  <c r="J18"/>
  <c r="E18"/>
  <c r="F99"/>
  <c r="J17"/>
  <c r="J12"/>
  <c r="J52"/>
  <c r="E7"/>
  <c r="E92"/>
  <c i="1" r="L50"/>
  <c r="AM50"/>
  <c r="AM49"/>
  <c r="L49"/>
  <c r="AM47"/>
  <c r="L47"/>
  <c r="L45"/>
  <c r="L44"/>
  <c i="2" r="J582"/>
  <c r="BK563"/>
  <c r="BK561"/>
  <c r="BK546"/>
  <c r="J542"/>
  <c r="J528"/>
  <c r="J519"/>
  <c r="BK507"/>
  <c r="BK499"/>
  <c r="J493"/>
  <c r="J486"/>
  <c r="J478"/>
  <c r="J471"/>
  <c r="BK464"/>
  <c r="BK455"/>
  <c r="BK451"/>
  <c r="J442"/>
  <c r="J435"/>
  <c r="J423"/>
  <c r="BK415"/>
  <c r="BK405"/>
  <c r="BK400"/>
  <c r="J384"/>
  <c r="J377"/>
  <c r="BK372"/>
  <c r="J364"/>
  <c r="J356"/>
  <c r="J351"/>
  <c r="BK346"/>
  <c r="J334"/>
  <c r="BK320"/>
  <c r="BK313"/>
  <c r="BK286"/>
  <c r="J275"/>
  <c r="J269"/>
  <c r="BK250"/>
  <c r="J236"/>
  <c r="J215"/>
  <c r="J204"/>
  <c r="BK194"/>
  <c r="J173"/>
  <c r="J143"/>
  <c r="J127"/>
  <c r="BK117"/>
  <c r="J108"/>
  <c r="BK582"/>
  <c r="J577"/>
  <c r="J548"/>
  <c r="BK542"/>
  <c r="BK528"/>
  <c r="BK517"/>
  <c r="J509"/>
  <c r="J507"/>
  <c r="BK501"/>
  <c r="BK486"/>
  <c r="BK482"/>
  <c r="BK471"/>
  <c r="J469"/>
  <c r="BK461"/>
  <c r="BK459"/>
  <c r="J457"/>
  <c r="BK453"/>
  <c r="BK449"/>
  <c r="J446"/>
  <c r="J445"/>
  <c r="BK442"/>
  <c r="J439"/>
  <c r="BK428"/>
  <c r="BK423"/>
  <c r="J420"/>
  <c r="J415"/>
  <c r="BK407"/>
  <c r="J400"/>
  <c r="J388"/>
  <c r="J376"/>
  <c r="J372"/>
  <c r="J368"/>
  <c r="BK364"/>
  <c r="BK354"/>
  <c r="J346"/>
  <c r="J321"/>
  <c r="BK315"/>
  <c r="BK289"/>
  <c r="J284"/>
  <c r="BK272"/>
  <c r="J260"/>
  <c r="J250"/>
  <c r="J228"/>
  <c r="J211"/>
  <c r="BK204"/>
  <c r="BK173"/>
  <c r="J150"/>
  <c r="J135"/>
  <c r="BK127"/>
  <c r="BK108"/>
  <c i="3" r="BK131"/>
  <c r="BK127"/>
  <c r="BK121"/>
  <c r="BK113"/>
  <c r="BK108"/>
  <c r="BK99"/>
  <c r="J118"/>
  <c r="J110"/>
  <c r="BK101"/>
  <c i="2" r="BK580"/>
  <c r="BK570"/>
  <c r="J565"/>
  <c r="BK553"/>
  <c r="BK539"/>
  <c r="BK525"/>
  <c r="J517"/>
  <c r="BK505"/>
  <c r="J501"/>
  <c r="J496"/>
  <c r="BK485"/>
  <c r="BK480"/>
  <c r="J470"/>
  <c r="J462"/>
  <c r="J453"/>
  <c r="J449"/>
  <c r="BK446"/>
  <c r="BK430"/>
  <c r="J424"/>
  <c r="BK418"/>
  <c r="BK409"/>
  <c r="BK398"/>
  <c r="BK394"/>
  <c r="BK383"/>
  <c r="BK376"/>
  <c r="BK370"/>
  <c r="J362"/>
  <c r="J354"/>
  <c r="J348"/>
  <c r="BK340"/>
  <c r="BK321"/>
  <c r="J315"/>
  <c r="J289"/>
  <c r="BK278"/>
  <c r="J266"/>
  <c r="BK260"/>
  <c r="J253"/>
  <c r="BK231"/>
  <c r="J207"/>
  <c r="BK191"/>
  <c r="BK170"/>
  <c r="J147"/>
  <c r="J132"/>
  <c r="BK114"/>
  <c r="BK105"/>
  <c r="BK573"/>
  <c r="J563"/>
  <c r="BK555"/>
  <c r="J546"/>
  <c r="BK531"/>
  <c r="J521"/>
  <c r="BK512"/>
  <c r="J502"/>
  <c r="BK496"/>
  <c r="BK488"/>
  <c r="J480"/>
  <c r="J473"/>
  <c r="J466"/>
  <c r="J425"/>
  <c r="J418"/>
  <c r="BK413"/>
  <c r="J407"/>
  <c r="J398"/>
  <c r="J390"/>
  <c r="J383"/>
  <c r="BK377"/>
  <c r="J370"/>
  <c r="BK362"/>
  <c r="BK356"/>
  <c r="J345"/>
  <c r="J338"/>
  <c r="J323"/>
  <c r="BK318"/>
  <c r="BK299"/>
  <c r="BK281"/>
  <c r="BK269"/>
  <c r="BK253"/>
  <c r="J239"/>
  <c r="J226"/>
  <c r="BK207"/>
  <c r="J191"/>
  <c r="J170"/>
  <c r="BK147"/>
  <c r="BK132"/>
  <c r="J119"/>
  <c r="J110"/>
  <c i="3" r="BK135"/>
  <c r="BK133"/>
  <c r="J131"/>
  <c r="BK125"/>
  <c r="BK118"/>
  <c r="BK110"/>
  <c r="J101"/>
  <c r="BK89"/>
  <c r="J127"/>
  <c r="J113"/>
  <c r="BK103"/>
  <c r="J99"/>
  <c i="2" r="BK577"/>
  <c r="BK568"/>
  <c r="J555"/>
  <c r="J551"/>
  <c r="BK533"/>
  <c r="J523"/>
  <c r="J512"/>
  <c r="J504"/>
  <c r="BK498"/>
  <c r="BK490"/>
  <c r="J483"/>
  <c r="J476"/>
  <c r="BK469"/>
  <c r="J461"/>
  <c r="J447"/>
  <c r="BK445"/>
  <c r="BK439"/>
  <c r="BK425"/>
  <c r="BK420"/>
  <c r="J411"/>
  <c r="J396"/>
  <c r="BK392"/>
  <c r="BK388"/>
  <c r="BK380"/>
  <c r="J375"/>
  <c r="BK368"/>
  <c r="BK360"/>
  <c r="J342"/>
  <c r="BK338"/>
  <c r="BK323"/>
  <c r="J318"/>
  <c r="J299"/>
  <c r="J281"/>
  <c r="J263"/>
  <c r="BK255"/>
  <c r="BK244"/>
  <c r="BK228"/>
  <c r="BK211"/>
  <c r="J181"/>
  <c r="J163"/>
  <c r="BK150"/>
  <c r="BK135"/>
  <c r="BK121"/>
  <c r="J112"/>
  <c r="J570"/>
  <c r="BK565"/>
  <c r="J561"/>
  <c r="J553"/>
  <c r="J544"/>
  <c r="J533"/>
  <c r="BK523"/>
  <c r="BK504"/>
  <c r="J498"/>
  <c r="BK493"/>
  <c r="J490"/>
  <c r="BK483"/>
  <c r="BK478"/>
  <c r="J464"/>
  <c r="BK460"/>
  <c r="J459"/>
  <c r="BK457"/>
  <c r="J455"/>
  <c r="J451"/>
  <c r="BK447"/>
  <c r="J443"/>
  <c r="J440"/>
  <c r="J437"/>
  <c r="BK435"/>
  <c r="J430"/>
  <c r="BK424"/>
  <c r="BK411"/>
  <c r="J405"/>
  <c r="BK396"/>
  <c r="J392"/>
  <c r="BK384"/>
  <c r="BK378"/>
  <c r="BK375"/>
  <c r="J360"/>
  <c r="BK351"/>
  <c r="J340"/>
  <c r="BK336"/>
  <c r="J327"/>
  <c r="J319"/>
  <c r="BK309"/>
  <c r="J278"/>
  <c r="BK266"/>
  <c r="J255"/>
  <c r="J244"/>
  <c r="BK236"/>
  <c r="BK215"/>
  <c r="J194"/>
  <c r="BK181"/>
  <c r="BK163"/>
  <c r="BK143"/>
  <c r="J121"/>
  <c r="J114"/>
  <c r="BK112"/>
  <c i="1" r="AS54"/>
  <c i="3" r="J116"/>
  <c r="J103"/>
  <c r="J125"/>
  <c r="J121"/>
  <c r="J114"/>
  <c r="BK105"/>
  <c r="J92"/>
  <c i="2" r="J573"/>
  <c r="J558"/>
  <c r="BK548"/>
  <c r="BK544"/>
  <c r="J531"/>
  <c r="BK521"/>
  <c r="BK509"/>
  <c r="BK502"/>
  <c r="J492"/>
  <c r="J488"/>
  <c r="J482"/>
  <c r="BK473"/>
  <c r="BK466"/>
  <c r="J460"/>
  <c r="BK443"/>
  <c r="BK440"/>
  <c r="BK437"/>
  <c r="J428"/>
  <c r="BK421"/>
  <c r="J413"/>
  <c r="J403"/>
  <c r="BK390"/>
  <c r="J386"/>
  <c r="J378"/>
  <c r="J374"/>
  <c r="BK366"/>
  <c r="J358"/>
  <c r="BK345"/>
  <c r="J336"/>
  <c r="BK327"/>
  <c r="BK319"/>
  <c r="J309"/>
  <c r="BK284"/>
  <c r="J272"/>
  <c r="J247"/>
  <c r="BK239"/>
  <c r="BK226"/>
  <c r="J213"/>
  <c r="J201"/>
  <c r="BK178"/>
  <c r="BK160"/>
  <c r="J138"/>
  <c r="J124"/>
  <c r="BK119"/>
  <c r="BK110"/>
  <c r="J580"/>
  <c r="J568"/>
  <c r="BK558"/>
  <c r="BK551"/>
  <c r="J539"/>
  <c r="J525"/>
  <c r="BK519"/>
  <c r="J505"/>
  <c r="J499"/>
  <c r="BK492"/>
  <c r="J485"/>
  <c r="BK476"/>
  <c r="BK470"/>
  <c r="BK462"/>
  <c r="J421"/>
  <c r="J409"/>
  <c r="BK403"/>
  <c r="J394"/>
  <c r="BK386"/>
  <c r="J380"/>
  <c r="BK374"/>
  <c r="J366"/>
  <c r="BK358"/>
  <c r="BK348"/>
  <c r="BK342"/>
  <c r="BK334"/>
  <c r="J320"/>
  <c r="J313"/>
  <c r="J286"/>
  <c r="BK275"/>
  <c r="BK263"/>
  <c r="BK247"/>
  <c r="J231"/>
  <c r="BK213"/>
  <c r="BK201"/>
  <c r="J178"/>
  <c r="J160"/>
  <c r="BK138"/>
  <c r="BK124"/>
  <c r="J117"/>
  <c r="J105"/>
  <c i="3" r="J135"/>
  <c r="J133"/>
  <c r="BK129"/>
  <c r="BK123"/>
  <c r="BK114"/>
  <c r="J105"/>
  <c r="BK92"/>
  <c r="J129"/>
  <c r="J123"/>
  <c r="BK116"/>
  <c r="J108"/>
  <c r="J89"/>
  <c i="2" l="1" r="P104"/>
  <c r="T104"/>
  <c r="P123"/>
  <c r="BK146"/>
  <c r="J146"/>
  <c r="J63"/>
  <c r="R146"/>
  <c r="R210"/>
  <c r="BK225"/>
  <c r="J225"/>
  <c r="J67"/>
  <c r="P326"/>
  <c r="T326"/>
  <c r="P353"/>
  <c r="T353"/>
  <c r="P382"/>
  <c r="T382"/>
  <c r="P402"/>
  <c r="T402"/>
  <c r="P417"/>
  <c r="R417"/>
  <c r="BK475"/>
  <c r="J475"/>
  <c r="J77"/>
  <c r="R475"/>
  <c r="BK495"/>
  <c r="J495"/>
  <c r="J78"/>
  <c r="R495"/>
  <c r="BK511"/>
  <c r="J511"/>
  <c r="J79"/>
  <c r="R511"/>
  <c r="BK527"/>
  <c r="J527"/>
  <c r="J80"/>
  <c r="T527"/>
  <c r="P557"/>
  <c r="T557"/>
  <c r="P572"/>
  <c r="T572"/>
  <c i="3" r="BK98"/>
  <c r="J98"/>
  <c r="J64"/>
  <c r="R98"/>
  <c r="BK112"/>
  <c r="J112"/>
  <c r="J65"/>
  <c r="P112"/>
  <c r="T112"/>
  <c r="P120"/>
  <c r="R120"/>
  <c i="2" r="BK104"/>
  <c r="J104"/>
  <c r="J61"/>
  <c r="R104"/>
  <c r="BK123"/>
  <c r="J123"/>
  <c r="J62"/>
  <c r="R123"/>
  <c r="T123"/>
  <c r="P146"/>
  <c r="T146"/>
  <c r="BK200"/>
  <c r="J200"/>
  <c r="J64"/>
  <c r="P200"/>
  <c r="R200"/>
  <c r="T200"/>
  <c r="BK210"/>
  <c r="J210"/>
  <c r="J65"/>
  <c r="P210"/>
  <c r="T210"/>
  <c r="P225"/>
  <c r="R225"/>
  <c r="T225"/>
  <c r="BK230"/>
  <c r="J230"/>
  <c r="J68"/>
  <c r="P230"/>
  <c r="R230"/>
  <c r="T230"/>
  <c r="BK312"/>
  <c r="J312"/>
  <c r="J69"/>
  <c r="P312"/>
  <c r="R312"/>
  <c r="T312"/>
  <c r="BK326"/>
  <c r="J326"/>
  <c r="J72"/>
  <c r="R326"/>
  <c r="BK353"/>
  <c r="J353"/>
  <c r="J73"/>
  <c r="R353"/>
  <c r="BK382"/>
  <c r="J382"/>
  <c r="J74"/>
  <c r="R382"/>
  <c r="BK402"/>
  <c r="J402"/>
  <c r="J75"/>
  <c r="R402"/>
  <c r="BK417"/>
  <c r="J417"/>
  <c r="J76"/>
  <c r="T417"/>
  <c r="P475"/>
  <c r="T475"/>
  <c r="P495"/>
  <c r="T495"/>
  <c r="P511"/>
  <c r="T511"/>
  <c r="P527"/>
  <c r="R527"/>
  <c r="BK557"/>
  <c r="J557"/>
  <c r="J81"/>
  <c r="R557"/>
  <c r="BK572"/>
  <c r="J572"/>
  <c r="J82"/>
  <c r="R572"/>
  <c i="3" r="P98"/>
  <c r="P90"/>
  <c r="P86"/>
  <c i="1" r="AU56"/>
  <c i="3" r="T98"/>
  <c r="R112"/>
  <c r="BK120"/>
  <c r="J120"/>
  <c r="J66"/>
  <c r="T120"/>
  <c i="2" r="BK214"/>
  <c r="J214"/>
  <c r="J66"/>
  <c i="3" r="BK91"/>
  <c r="J91"/>
  <c r="J63"/>
  <c i="2" r="BK322"/>
  <c r="J322"/>
  <c r="J70"/>
  <c i="3" r="BK88"/>
  <c r="J88"/>
  <c r="J61"/>
  <c r="E48"/>
  <c r="J52"/>
  <c r="F55"/>
  <c r="BE89"/>
  <c r="BE99"/>
  <c r="BE103"/>
  <c r="BE110"/>
  <c r="BE114"/>
  <c r="BE118"/>
  <c r="BE127"/>
  <c r="J55"/>
  <c r="BE92"/>
  <c r="BE101"/>
  <c r="BE105"/>
  <c r="BE108"/>
  <c r="BE113"/>
  <c r="BE116"/>
  <c r="BE121"/>
  <c r="BE123"/>
  <c r="BE125"/>
  <c r="BE129"/>
  <c r="BE131"/>
  <c r="BE133"/>
  <c r="BE135"/>
  <c i="2" r="E48"/>
  <c r="F55"/>
  <c r="J96"/>
  <c r="BE105"/>
  <c r="BE121"/>
  <c r="BE127"/>
  <c r="BE135"/>
  <c r="BE138"/>
  <c r="BE150"/>
  <c r="BE160"/>
  <c r="BE170"/>
  <c r="BE191"/>
  <c r="BE201"/>
  <c r="BE204"/>
  <c r="BE211"/>
  <c r="BE213"/>
  <c r="BE228"/>
  <c r="BE231"/>
  <c r="BE239"/>
  <c r="BE244"/>
  <c r="BE250"/>
  <c r="BE253"/>
  <c r="BE260"/>
  <c r="BE263"/>
  <c r="BE269"/>
  <c r="BE272"/>
  <c r="BE278"/>
  <c r="BE286"/>
  <c r="BE309"/>
  <c r="BE313"/>
  <c r="BE319"/>
  <c r="BE323"/>
  <c r="BE327"/>
  <c r="BE338"/>
  <c r="BE340"/>
  <c r="BE345"/>
  <c r="BE346"/>
  <c r="BE348"/>
  <c r="BE356"/>
  <c r="BE360"/>
  <c r="BE362"/>
  <c r="BE366"/>
  <c r="BE372"/>
  <c r="BE376"/>
  <c r="BE377"/>
  <c r="BE380"/>
  <c r="BE386"/>
  <c r="BE388"/>
  <c r="BE390"/>
  <c r="BE394"/>
  <c r="BE398"/>
  <c r="BE400"/>
  <c r="BE403"/>
  <c r="BE409"/>
  <c r="BE411"/>
  <c r="BE415"/>
  <c r="BE418"/>
  <c r="BE423"/>
  <c r="BE425"/>
  <c r="BE430"/>
  <c r="BE435"/>
  <c r="BE439"/>
  <c r="BE440"/>
  <c r="BE447"/>
  <c r="BE453"/>
  <c r="BE455"/>
  <c r="BE457"/>
  <c r="BE459"/>
  <c r="BE461"/>
  <c r="BE469"/>
  <c r="BE470"/>
  <c r="BE471"/>
  <c r="BE476"/>
  <c r="BE480"/>
  <c r="BE482"/>
  <c r="BE485"/>
  <c r="BE486"/>
  <c r="BE490"/>
  <c r="BE492"/>
  <c r="BE496"/>
  <c r="BE502"/>
  <c r="BE505"/>
  <c r="BE507"/>
  <c r="BE517"/>
  <c r="BE519"/>
  <c r="BE525"/>
  <c r="BE533"/>
  <c r="BE539"/>
  <c r="BE548"/>
  <c r="BE553"/>
  <c r="BE563"/>
  <c r="BE570"/>
  <c r="BE577"/>
  <c r="J55"/>
  <c r="BE108"/>
  <c r="BE110"/>
  <c r="BE112"/>
  <c r="BE114"/>
  <c r="BE117"/>
  <c r="BE119"/>
  <c r="BE124"/>
  <c r="BE132"/>
  <c r="BE143"/>
  <c r="BE147"/>
  <c r="BE163"/>
  <c r="BE173"/>
  <c r="BE178"/>
  <c r="BE181"/>
  <c r="BE194"/>
  <c r="BE207"/>
  <c r="BE215"/>
  <c r="BE226"/>
  <c r="BE236"/>
  <c r="BE247"/>
  <c r="BE255"/>
  <c r="BE266"/>
  <c r="BE275"/>
  <c r="BE281"/>
  <c r="BE284"/>
  <c r="BE289"/>
  <c r="BE299"/>
  <c r="BE315"/>
  <c r="BE318"/>
  <c r="BE320"/>
  <c r="BE321"/>
  <c r="BE334"/>
  <c r="BE336"/>
  <c r="BE342"/>
  <c r="BE351"/>
  <c r="BE354"/>
  <c r="BE358"/>
  <c r="BE364"/>
  <c r="BE368"/>
  <c r="BE370"/>
  <c r="BE374"/>
  <c r="BE375"/>
  <c r="BE378"/>
  <c r="BE383"/>
  <c r="BE384"/>
  <c r="BE392"/>
  <c r="BE396"/>
  <c r="BE405"/>
  <c r="BE407"/>
  <c r="BE413"/>
  <c r="BE420"/>
  <c r="BE421"/>
  <c r="BE424"/>
  <c r="BE428"/>
  <c r="BE437"/>
  <c r="BE442"/>
  <c r="BE443"/>
  <c r="BE445"/>
  <c r="BE446"/>
  <c r="BE449"/>
  <c r="BE451"/>
  <c r="BE460"/>
  <c r="BE462"/>
  <c r="BE464"/>
  <c r="BE466"/>
  <c r="BE473"/>
  <c r="BE478"/>
  <c r="BE483"/>
  <c r="BE488"/>
  <c r="BE493"/>
  <c r="BE498"/>
  <c r="BE499"/>
  <c r="BE501"/>
  <c r="BE504"/>
  <c r="BE509"/>
  <c r="BE512"/>
  <c r="BE521"/>
  <c r="BE523"/>
  <c r="BE528"/>
  <c r="BE531"/>
  <c r="BE542"/>
  <c r="BE544"/>
  <c r="BE546"/>
  <c r="BE551"/>
  <c r="BE555"/>
  <c r="BE558"/>
  <c r="BE561"/>
  <c r="BE565"/>
  <c r="BE568"/>
  <c r="BE573"/>
  <c r="BE580"/>
  <c r="BE582"/>
  <c r="F35"/>
  <c i="1" r="BB55"/>
  <c i="3" r="F36"/>
  <c i="1" r="BC56"/>
  <c i="2" r="J34"/>
  <c i="1" r="AW55"/>
  <c i="2" r="F37"/>
  <c i="1" r="BD55"/>
  <c i="2" r="F34"/>
  <c i="1" r="BA55"/>
  <c i="3" r="F37"/>
  <c i="1" r="BD56"/>
  <c i="2" r="F36"/>
  <c i="1" r="BC55"/>
  <c i="3" r="J34"/>
  <c i="1" r="AW56"/>
  <c i="3" r="F34"/>
  <c i="1" r="BA56"/>
  <c i="3" r="F35"/>
  <c i="1" r="BB56"/>
  <c i="3" l="1" r="T90"/>
  <c r="T86"/>
  <c r="R90"/>
  <c r="R86"/>
  <c i="2" r="R325"/>
  <c r="R103"/>
  <c r="R102"/>
  <c r="P325"/>
  <c r="T103"/>
  <c r="T325"/>
  <c r="P103"/>
  <c r="P102"/>
  <c i="1" r="AU55"/>
  <c i="2" r="BK103"/>
  <c r="J103"/>
  <c r="J60"/>
  <c i="3" r="BK87"/>
  <c r="J87"/>
  <c r="J60"/>
  <c r="BK90"/>
  <c r="J90"/>
  <c r="J62"/>
  <c i="2" r="BK325"/>
  <c r="J325"/>
  <c r="J71"/>
  <c i="1" r="AU54"/>
  <c r="BA54"/>
  <c r="W30"/>
  <c i="3" r="J33"/>
  <c i="1" r="AV56"/>
  <c r="AT56"/>
  <c i="2" r="J33"/>
  <c i="1" r="AV55"/>
  <c r="AT55"/>
  <c r="BB54"/>
  <c r="W31"/>
  <c i="3" r="F33"/>
  <c i="1" r="AZ56"/>
  <c i="2" r="F33"/>
  <c i="1" r="AZ55"/>
  <c r="BD54"/>
  <c r="W33"/>
  <c r="BC54"/>
  <c r="W32"/>
  <c i="2" l="1" r="T102"/>
  <c r="BK102"/>
  <c r="J102"/>
  <c r="J59"/>
  <c i="3" r="BK86"/>
  <c r="J86"/>
  <c r="J59"/>
  <c i="1" r="AZ54"/>
  <c r="AV54"/>
  <c r="AK29"/>
  <c r="AX54"/>
  <c r="AY54"/>
  <c r="AW54"/>
  <c r="AK30"/>
  <c i="3" l="1" r="J30"/>
  <c i="1" r="AG56"/>
  <c i="2" r="J30"/>
  <c i="1" r="AG55"/>
  <c r="W29"/>
  <c r="AT54"/>
  <c i="2" l="1" r="J39"/>
  <c i="3" r="J39"/>
  <c i="1" r="AN56"/>
  <c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<sst xmlns="http://schemas.openxmlformats.org/spreadsheetml/2006/main">
  <si>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</si>
  <si>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</si>
  <si>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</si>
  <si>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</si>
  <si>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</si>
  <si>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{50baa058-d290-4692-9dcb-886185ed5348}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</si>
  <si>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</si>
  <si>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</si>
  <si>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</si>
  <si>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</si>
  <si>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</si>
  <si>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</si>
  <si>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</si>
  <si>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</si>
  <si>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</si>
  <si>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</si>
  <si>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</si>
  <si>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Hasičská zbrojnice SDH Křešice – změna užívání skladu na koupelnu a vytápění</t>
  </si>
  <si>
    <t>KSO:</t>
  </si>
  <si>
    <t/>
  </si>
  <si>
    <t>CC-CZ:</t>
  </si>
  <si>
    <t>Místo:</t>
  </si>
  <si>
    <t>p.č. 497, k.ú. Křešice u Děčína</t>
  </si>
  <si>
    <t>Datum:</t>
  </si>
  <si>
    <t>6. 11. 2024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</si>
  <si>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</si>
  <si>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</si>
  <si>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</si>
  <si>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</si>
  <si>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</si>
  <si>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</si>
  <si>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</si>
  <si>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</si>
  <si>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</si>
  <si>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</si>
  <si>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</si>
  <si>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</si>
  <si>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</si>
  <si>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</si>
  <si>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</si>
  <si>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</si>
  <si>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</si>
  <si>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</si>
  <si>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</si>
  <si>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</si>
  <si>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</si>
  <si>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</si>
  <si>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</si>
  <si>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</si>
  <si>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</si>
  <si>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</si>
  <si>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</si>
  <si>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</si>
  <si>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</si>
  <si>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</si>
  <si>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</si>
  <si>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</si>
  <si>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</si>
  <si>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</si>
  <si>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</si>
  <si>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</si>
  <si>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</si>
  <si>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</si>
  <si>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</si>
  <si>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</si>
  <si>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</si>
  <si>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</si>
  <si>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</si>
  <si>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</si>
  <si>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</si>
  <si>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</si>
  <si>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</si>
  <si>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</si>
  <si>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</si>
  <si>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</si>
  <si>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</si>
  <si>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</si>
  <si>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</si>
  <si>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</si>
  <si>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</si>
  <si>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</si>
  <si>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Změna užívání </t>
  </si>
  <si>
    <t>STA</t>
  </si>
  <si>
    <t>{c9217da5-f64e-4e81-9b19-bb0946f04d9c}</t>
  </si>
  <si>
    <t>2</t>
  </si>
  <si>
    <t>Vytápění hasičské zbrojnice</t>
  </si>
  <si>
    <t>{4c991579-35b8-4783-a1bd-6b2035bdc6ec}</t>
  </si>
  <si>
    <t>KRYCÍ LIST SOUPISU PRACÍ</t>
  </si>
  <si>
    <t>Objekt:</t>
  </si>
  <si>
    <t xml:space="preserve">1 - Změna užívání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</si>
  <si>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</si>
  <si>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</si>
  <si>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</si>
  <si>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</si>
  <si>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</si>
  <si>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</si>
  <si>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34 - Stěny a příčky</t>
  </si>
  <si>
    <t xml:space="preserve">    61 - Úprava povrchů vnitřních</t>
  </si>
  <si>
    <t xml:space="preserve">    63 - Podlahy a podlahové konstrukce</t>
  </si>
  <si>
    <t xml:space="preserve">    94 - Lešení 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</si>
  <si>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</si>
  <si>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</si>
  <si>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</si>
  <si>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</si>
  <si>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</si>
  <si>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</si>
  <si>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</si>
  <si>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</si>
  <si>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</si>
  <si>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</si>
  <si>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</si>
  <si>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</si>
  <si>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</si>
  <si>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</si>
  <si>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</si>
  <si>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</si>
  <si>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</si>
  <si>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</si>
  <si>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</si>
  <si>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</si>
  <si>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</si>
  <si>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</si>
  <si>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</si>
  <si>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</si>
  <si>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</si>
  <si>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</si>
  <si>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</si>
  <si>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</si>
  <si>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</si>
  <si>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</si>
  <si>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</si>
  <si>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</si>
  <si>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</si>
  <si>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</si>
  <si>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</si>
  <si>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</si>
  <si>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</si>
  <si>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CS ÚRS 2024 02</t>
  </si>
  <si>
    <t>4</t>
  </si>
  <si>
    <t>1517229203</t>
  </si>
  <si>
    <t>Online PSC</t>
  </si>
  <si>
    <t>https://podminky.urs.cz/item/CS_URS_2024_02/132212132</t>
  </si>
  <si>
    <t>VV</t>
  </si>
  <si>
    <t>"vnitřní ZTI"2,50*0,30*0,30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</si>
  <si>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</si>
  <si>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</si>
  <si>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719020679</t>
  </si>
  <si>
    <t>https://podminky.urs.cz/item/CS_URS_2024_02/162211311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</si>
  <si>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</si>
  <si>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</si>
  <si>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</si>
  <si>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342923403</t>
  </si>
  <si>
    <t>https://podminky.urs.cz/item/CS_URS_2024_02/162211319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</si>
  <si>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</si>
  <si>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</si>
  <si>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-1283335439</t>
  </si>
  <si>
    <t>https://podminky.urs.cz/item/CS_URS_2024_02/162751117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</si>
  <si>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</si>
  <si>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</si>
  <si>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</si>
  <si>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1758497664</t>
  </si>
  <si>
    <t>https://podminky.urs.cz/item/CS_URS_2024_02/162751119</t>
  </si>
  <si>
    <t>0,225*10 'Přepočtené koeficientem množství</t>
  </si>
  <si>
    <t>6</t>
  </si>
  <si>
    <t>M</t>
  </si>
  <si>
    <t>94621007</t>
  </si>
  <si>
    <t>poplatek za uložení stavebního odpadu zeminy a kamení zatříděného kódem 17 05 04 na recyklační skládku</t>
  </si>
  <si>
    <t>t</t>
  </si>
  <si>
    <t>8</t>
  </si>
  <si>
    <t>-699077360</t>
  </si>
  <si>
    <t>0,225*1,6 'Přepočtené koeficientem množství</t>
  </si>
  <si>
    <t>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</si>
  <si>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</si>
  <si>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</si>
  <si>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-855080275</t>
  </si>
  <si>
    <t>https://podminky.urs.cz/item/CS_URS_2024_02/175111101</t>
  </si>
  <si>
    <t>58337308</t>
  </si>
  <si>
    <t>štěrkopísek frakce 0/2</t>
  </si>
  <si>
    <t>527881710</t>
  </si>
  <si>
    <t>0,225*2 'Přepočtené koeficientem množství</t>
  </si>
  <si>
    <t>34</t>
  </si>
  <si>
    <t>Stěny a příčky</t>
  </si>
  <si>
    <t>9</t>
  </si>
  <si>
    <t>340271011</t>
  </si>
  <si>
    <t>Zazdívka otvorů v příčkách nebo stěnách pórobetonovými tvárnicemi plochy přes 0,025 m2 do 1 m2, objemová hmotnost 500 kg/m3, tloušťka příčky 75 mm</t>
  </si>
  <si>
    <t>m2</t>
  </si>
  <si>
    <t>-449972468</t>
  </si>
  <si>
    <t>https://podminky.urs.cz/item/CS_URS_2024_02/340271011</t>
  </si>
  <si>
    <t>"místnost 1.03"0,90*2,71</t>
  </si>
  <si>
    <t>10</t>
  </si>
  <si>
    <t>340271021</t>
  </si>
  <si>
    <t>Zazdívka otvorů v příčkách nebo stěnách pórobetonovými tvárnicemi plochy přes 0,025 m2 do 1 m2, objemová hmotnost 500 kg/m3, tloušťka příčky 100 mm</t>
  </si>
  <si>
    <t>98300154</t>
  </si>
  <si>
    <t>https://podminky.urs.cz/item/CS_URS_2024_02/340271021</t>
  </si>
  <si>
    <t>1,90*2,61</t>
  </si>
  <si>
    <t>-0,70*2,00</t>
  </si>
  <si>
    <t>Součet - místnost 1.03</t>
  </si>
  <si>
    <t>11</t>
  </si>
  <si>
    <t>342291111</t>
  </si>
  <si>
    <t>Ukotvení příček polyuretanovou pěnou, tl. příčky do 100 mm</t>
  </si>
  <si>
    <t>m</t>
  </si>
  <si>
    <t>1693751765</t>
  </si>
  <si>
    <t>https://podminky.urs.cz/item/CS_URS_2024_02/342291111</t>
  </si>
  <si>
    <t>"místnost 1.03"0,90</t>
  </si>
  <si>
    <t>342291121</t>
  </si>
  <si>
    <t>Ukotvení příček plochými kotvami, do konstrukce cihelné</t>
  </si>
  <si>
    <t>1104483865</t>
  </si>
  <si>
    <t>https://podminky.urs.cz/item/CS_URS_2024_02/342291121</t>
  </si>
  <si>
    <t>"místnost 1.03"2,60</t>
  </si>
  <si>
    <t>13</t>
  </si>
  <si>
    <t>346244361</t>
  </si>
  <si>
    <t>Zazdívka rýh, potrubí, nik (výklenků) nebo kapes z pálených cihel na maltu tl. 65 mm</t>
  </si>
  <si>
    <t>1694794957</t>
  </si>
  <si>
    <t>https://podminky.urs.cz/item/CS_URS_2024_02/346244361</t>
  </si>
  <si>
    <t>"ZTI"(6,00+5,00+4,00)*0,10</t>
  </si>
  <si>
    <t>"ZTI"6,00*0,15</t>
  </si>
  <si>
    <t>Součet</t>
  </si>
  <si>
    <t>14</t>
  </si>
  <si>
    <t>346244371</t>
  </si>
  <si>
    <t>Zazdívka rýh, potrubí, nik (výklenků) nebo kapes z pálených cihel na maltu tl. 140 mm</t>
  </si>
  <si>
    <t>645552937</t>
  </si>
  <si>
    <t>https://podminky.urs.cz/item/CS_URS_2024_02/346244371</t>
  </si>
  <si>
    <t>"ZTI"2,00*0,20</t>
  </si>
  <si>
    <t>61</t>
  </si>
  <si>
    <t>Úprava povrchů vnitřních</t>
  </si>
  <si>
    <t>15</t>
  </si>
  <si>
    <t>611135101</t>
  </si>
  <si>
    <t>Hrubá výplň rýh maltou jakékoli šířky rýhy ve stropech</t>
  </si>
  <si>
    <t>-583944174</t>
  </si>
  <si>
    <t>https://podminky.urs.cz/item/CS_URS_2024_02/611135101</t>
  </si>
  <si>
    <t>"EI"3,00</t>
  </si>
  <si>
    <t>16</t>
  </si>
  <si>
    <t>611315421</t>
  </si>
  <si>
    <t>Oprava vápenné omítky vnitřních ploch štukové dvouvrstvé, tl. jádrové omítky do 20 mm a tl. štuku do 3 mm stropů, v rozsahu opravované plochy do 10%</t>
  </si>
  <si>
    <t>716034935</t>
  </si>
  <si>
    <t>https://podminky.urs.cz/item/CS_URS_2024_02/611315421</t>
  </si>
  <si>
    <t>" místnost 1.01 "46,70</t>
  </si>
  <si>
    <t>" místnost 1.02 "63,30</t>
  </si>
  <si>
    <t>" místnost 1.03"6,20</t>
  </si>
  <si>
    <t>" místnost 1.04"1,00</t>
  </si>
  <si>
    <t>" místnost 1.05"1,60</t>
  </si>
  <si>
    <t>" místnost 1.06"1,00</t>
  </si>
  <si>
    <t>" místnost 1.06"1,80</t>
  </si>
  <si>
    <t>17</t>
  </si>
  <si>
    <t>611325121</t>
  </si>
  <si>
    <t>Vápenocementová omítka rýh štuková ve stropech, šířky rýhy do 150 mm</t>
  </si>
  <si>
    <t>-512008158</t>
  </si>
  <si>
    <t>https://podminky.urs.cz/item/CS_URS_2024_02/611325121</t>
  </si>
  <si>
    <t>"EI"3,00*0,15</t>
  </si>
  <si>
    <t>18</t>
  </si>
  <si>
    <t>612131121</t>
  </si>
  <si>
    <t>Podkladní a spojovací vrstva vnitřních omítaných ploch penetrace disperzní nanášená ručně stěn</t>
  </si>
  <si>
    <t>-1219755951</t>
  </si>
  <si>
    <t>https://podminky.urs.cz/item/CS_URS_2024_02/612131121</t>
  </si>
  <si>
    <t>(2*0,90+0,10)*0,70</t>
  </si>
  <si>
    <t>4,889*1,1 'Přepočtené koeficientem množství</t>
  </si>
  <si>
    <t>19</t>
  </si>
  <si>
    <t>612135001</t>
  </si>
  <si>
    <t>Vyrovnání nerovností podkladu vnitřních omítaných ploch maltou, tloušťky do 10 mm vápenocementovou stěn</t>
  </si>
  <si>
    <t>2045517637</t>
  </si>
  <si>
    <t>https://podminky.urs.cz/item/CS_URS_2024_02/612135001</t>
  </si>
  <si>
    <t>"místnost 1.03"(2,51+2,64+2,60+2,24)*2,00+(1,70+0,90)*0,20</t>
  </si>
  <si>
    <t>20</t>
  </si>
  <si>
    <t>612135101</t>
  </si>
  <si>
    <t>Hrubá výplň rýh maltou jakékoli šířky rýhy ve stěnách</t>
  </si>
  <si>
    <t>542838361</t>
  </si>
  <si>
    <t>https://podminky.urs.cz/item/CS_URS_2024_02/612135101</t>
  </si>
  <si>
    <t>"EI"27,00*0,03</t>
  </si>
  <si>
    <t>"EI"11,20*0,03</t>
  </si>
  <si>
    <t>612142001</t>
  </si>
  <si>
    <t>Potažení vnitřních ploch pletivem v ploše nebo pruzích, na plném podkladu sklovláknitým vtlačením do tmelu stěn</t>
  </si>
  <si>
    <t>320037174</t>
  </si>
  <si>
    <t>https://podminky.urs.cz/item/CS_URS_2024_02/612142001</t>
  </si>
  <si>
    <t>22</t>
  </si>
  <si>
    <t>612315421</t>
  </si>
  <si>
    <t>Oprava vápenné omítky vnitřních ploch štukové dvouvrstvé, tl. jádrové omítky do 20 mm a tl. štuku do 3 mm stěn, v rozsahu opravované plochy do 10%</t>
  </si>
  <si>
    <t>-1438580608</t>
  </si>
  <si>
    <t>https://podminky.urs.cz/item/CS_URS_2024_02/612315421</t>
  </si>
  <si>
    <t>" místnost 1.01 "(5,50+10,00+5,60+8,00)*2,60</t>
  </si>
  <si>
    <t>" místnost 1.02 "(5,60+8,00+5,70+7,01)*2,60</t>
  </si>
  <si>
    <t>" místnost 1.03"(2,51+2,64+2,60+2,24)*0,60</t>
  </si>
  <si>
    <t>" místnost 1.04"(4*1,00)*0,60</t>
  </si>
  <si>
    <t>" místnost 1.05"(1,00+1,65+1,05+1,55)*0,60</t>
  </si>
  <si>
    <t>" místnost 1.06"(4*1,00)*2*0,60</t>
  </si>
  <si>
    <t>" místnost 1.07"(1,00+1,90+1,00+1,73)*2*0,60</t>
  </si>
  <si>
    <t>23</t>
  </si>
  <si>
    <t>612321131</t>
  </si>
  <si>
    <t>Potažení vnitřních ploch vápenocementovým štukem tloušťky do 3 mm svislých konstrukcí stěn</t>
  </si>
  <si>
    <t>-700985008</t>
  </si>
  <si>
    <t>https://podminky.urs.cz/item/CS_URS_2024_02/612321131</t>
  </si>
  <si>
    <t>24</t>
  </si>
  <si>
    <t>612325121</t>
  </si>
  <si>
    <t>Vápenocementová omítka rýh štuková ve stěnách, šířky rýhy do 150 mm</t>
  </si>
  <si>
    <t>1265090073</t>
  </si>
  <si>
    <t>https://podminky.urs.cz/item/CS_URS_2024_02/612325121</t>
  </si>
  <si>
    <t>"EI"27,00*0,15</t>
  </si>
  <si>
    <t>"EI"11,20*0,15</t>
  </si>
  <si>
    <t>"ZTI"(6,00+5,00)*0,15</t>
  </si>
  <si>
    <t>63</t>
  </si>
  <si>
    <t>Podlahy a podlahové konstrukce</t>
  </si>
  <si>
    <t>25</t>
  </si>
  <si>
    <t>631311124</t>
  </si>
  <si>
    <t>Mazanina z betonu prostého bez zvýšených nároků na prostředí tl. přes 80 do 120 mm tř. C 16/20</t>
  </si>
  <si>
    <t>1488416867</t>
  </si>
  <si>
    <t>https://podminky.urs.cz/item/CS_URS_2024_02/631311124</t>
  </si>
  <si>
    <t>"místnost 1.03"2,56*0,15</t>
  </si>
  <si>
    <t>26</t>
  </si>
  <si>
    <t>631312141</t>
  </si>
  <si>
    <t>Doplnění dosavadních mazanin prostým betonem s dodáním hmot, bez potěru, plochy jednotlivě rýh v dosavadních mazaninách</t>
  </si>
  <si>
    <t>919184017</t>
  </si>
  <si>
    <t>https://podminky.urs.cz/item/CS_URS_2024_02/631312141</t>
  </si>
  <si>
    <t>"ZTI"2,50*0,50*0,25</t>
  </si>
  <si>
    <t>27</t>
  </si>
  <si>
    <t>631319012</t>
  </si>
  <si>
    <t>Příplatek k cenám mazanin za úpravu povrchu mazaniny přehlazením, mazanina tl. přes 80 do 120 mm</t>
  </si>
  <si>
    <t>-925374451</t>
  </si>
  <si>
    <t>https://podminky.urs.cz/item/CS_URS_2024_02/631319012</t>
  </si>
  <si>
    <t>0,384+0,313</t>
  </si>
  <si>
    <t>28</t>
  </si>
  <si>
    <t>642944121</t>
  </si>
  <si>
    <t>Osazení ocelových dveřních zárubní lisovaných nebo z úhelníků dodatečně s vybetonováním prahu, plochy do 2,5 m2</t>
  </si>
  <si>
    <t>kus</t>
  </si>
  <si>
    <t>-425556314</t>
  </si>
  <si>
    <t>https://podminky.urs.cz/item/CS_URS_2024_02/642944121</t>
  </si>
  <si>
    <t>29</t>
  </si>
  <si>
    <t>55331431</t>
  </si>
  <si>
    <t>zárubeň jednokřídlá ocelová pro dodatečnou montáž tl stěny 75-100mm rozměru 700/1970, 2100mm</t>
  </si>
  <si>
    <t>2124516517</t>
  </si>
  <si>
    <t>94</t>
  </si>
  <si>
    <t xml:space="preserve">Lešení </t>
  </si>
  <si>
    <t>30</t>
  </si>
  <si>
    <t>949101111</t>
  </si>
  <si>
    <t>Lešení pomocné pracovní pro objekty pozemních staveb pro zatížení do 150 kg/m2, o výšce lešeňové podlahy do 1,9 m</t>
  </si>
  <si>
    <t>2097545913</t>
  </si>
  <si>
    <t>https://podminky.urs.cz/item/CS_URS_2024_02/949101111</t>
  </si>
  <si>
    <t>95</t>
  </si>
  <si>
    <t>Různé dokončovací konstrukce a práce</t>
  </si>
  <si>
    <t>31</t>
  </si>
  <si>
    <t>952902021</t>
  </si>
  <si>
    <t>Čištění budov při provádění oprav a udržovacích prací podlah hladkých zametením</t>
  </si>
  <si>
    <t>-1308470298</t>
  </si>
  <si>
    <t>https://podminky.urs.cz/item/CS_URS_2024_02/952902021</t>
  </si>
  <si>
    <t>32</t>
  </si>
  <si>
    <t>952902031</t>
  </si>
  <si>
    <t>Čištění budov při provádění oprav a udržovacích prací podlah hladkých omytím</t>
  </si>
  <si>
    <t>-323820572</t>
  </si>
  <si>
    <t>https://podminky.urs.cz/item/CS_URS_2024_02/952902031</t>
  </si>
  <si>
    <t>96</t>
  </si>
  <si>
    <t>Bourání konstrukcí</t>
  </si>
  <si>
    <t>33</t>
  </si>
  <si>
    <t>711131811</t>
  </si>
  <si>
    <t>Odstranění izolace proti zemní vlhkosti na ploše vodorovné V</t>
  </si>
  <si>
    <t>-1463395801</t>
  </si>
  <si>
    <t>https://podminky.urs.cz/item/CS_URS_2024_02/711131811</t>
  </si>
  <si>
    <t>"místnost 1.03"2,56</t>
  </si>
  <si>
    <t>"místnost 1.05"1,00</t>
  </si>
  <si>
    <t>965042131</t>
  </si>
  <si>
    <t>Bourání mazanin betonových nebo z litého asfaltu tl. do 100 mm, plochy do 4 m2</t>
  </si>
  <si>
    <t>1503357736</t>
  </si>
  <si>
    <t>https://podminky.urs.cz/item/CS_URS_2024_02/965042131</t>
  </si>
  <si>
    <t>35</t>
  </si>
  <si>
    <t>965081213</t>
  </si>
  <si>
    <t>Bourání podlah z dlaždic bez podkladního lože nebo mazaniny, s jakoukoliv výplní spár keramických nebo xylolitových tl. do 10 mm, plochy přes 1 m2</t>
  </si>
  <si>
    <t>-1885192083</t>
  </si>
  <si>
    <t>https://podminky.urs.cz/item/CS_URS_2024_02/965081213</t>
  </si>
  <si>
    <t>"místnost 1.03"6,20</t>
  </si>
  <si>
    <t>"místnost 1.05"1,60</t>
  </si>
  <si>
    <t>36</t>
  </si>
  <si>
    <t>968072455</t>
  </si>
  <si>
    <t>Vybourání kovových rámů oken s křídly, dveřních zárubní, vrat, stěn, ostění nebo obkladů dveřních zárubní, plochy do 2 m2</t>
  </si>
  <si>
    <t>-1530254609</t>
  </si>
  <si>
    <t>https://podminky.urs.cz/item/CS_URS_2024_02/968072455</t>
  </si>
  <si>
    <t>"místnost 1.03"0,90*2,00</t>
  </si>
  <si>
    <t>37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</si>
  <si>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</si>
  <si>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</si>
  <si>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-799249868</t>
  </si>
  <si>
    <t>https://podminky.urs.cz/item/CS_URS_2024_02/971033131</t>
  </si>
  <si>
    <t>"EI"2</t>
  </si>
  <si>
    <t>38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</si>
  <si>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</si>
  <si>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</si>
  <si>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-1692342317</t>
  </si>
  <si>
    <t>https://podminky.urs.cz/item/CS_URS_2024_02/971033151</t>
  </si>
  <si>
    <t>"EI"1</t>
  </si>
  <si>
    <t>39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</si>
  <si>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</si>
  <si>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</si>
  <si>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-538109948</t>
  </si>
  <si>
    <t>https://podminky.urs.cz/item/CS_URS_2024_02/971033351</t>
  </si>
  <si>
    <t>40</t>
  </si>
  <si>
    <t>971033621</t>
  </si>
  <si>
    <t>Vybourání otvorů ve zdivu základovém nebo nadzákladovém z cihel, tvárnic, příčkovek z cihel pálených na maltu vápennou nebo vápenocementovou plochy do 4 m2, tl. do 100 mm</t>
  </si>
  <si>
    <t>-1397304294</t>
  </si>
  <si>
    <t>https://podminky.urs.cz/item/CS_URS_2024_02/971033621</t>
  </si>
  <si>
    <t>-0,90*2,00</t>
  </si>
  <si>
    <t>41</t>
  </si>
  <si>
    <t>973031616</t>
  </si>
  <si>
    <t>Vysekání výklenků nebo kapes ve zdivu z cihel na maltu vápennou nebo vápenocementovou kapes pro špalíky a krabice, velikosti do 100x100x50 mm</t>
  </si>
  <si>
    <t>-866782925</t>
  </si>
  <si>
    <t>https://podminky.urs.cz/item/CS_URS_2024_02/973031616</t>
  </si>
  <si>
    <t>"EI"6</t>
  </si>
  <si>
    <t>42</t>
  </si>
  <si>
    <t>974031121</t>
  </si>
  <si>
    <t>Vysekání rýh ve zdivu cihelném na maltu vápennou nebo vápenocementovou do hl. 30 mm a šířky do 30 mm</t>
  </si>
  <si>
    <t>-1307879364</t>
  </si>
  <si>
    <t>https://podminky.urs.cz/item/CS_URS_2024_02/974031121</t>
  </si>
  <si>
    <t>"EI"27,00</t>
  </si>
  <si>
    <t>43</t>
  </si>
  <si>
    <t>974031122</t>
  </si>
  <si>
    <t>Vysekání rýh ve zdivu cihelném na maltu vápennou nebo vápenocementovou do hl. 30 mm a šířky do 70 mm</t>
  </si>
  <si>
    <t>1163952166</t>
  </si>
  <si>
    <t>https://podminky.urs.cz/item/CS_URS_2024_02/974031122</t>
  </si>
  <si>
    <t>"EI"11,20</t>
  </si>
  <si>
    <t>44</t>
  </si>
  <si>
    <t>974031134</t>
  </si>
  <si>
    <t>Vysekání rýh ve zdivu cihelném na maltu vápennou nebo vápenocementovou do hl. 50 mm a šířky do 150 mm</t>
  </si>
  <si>
    <t>617918190</t>
  </si>
  <si>
    <t>https://podminky.urs.cz/item/CS_URS_2024_02/974031134</t>
  </si>
  <si>
    <t>"ZTI"13,00</t>
  </si>
  <si>
    <t>45</t>
  </si>
  <si>
    <t>974031142</t>
  </si>
  <si>
    <t>Vysekání rýh ve zdivu cihelném na maltu vápennou nebo vápenocementovou do hl. 70 mm a šířky do 70 mm</t>
  </si>
  <si>
    <t>532022558</t>
  </si>
  <si>
    <t>https://podminky.urs.cz/item/CS_URS_2024_02/974031142</t>
  </si>
  <si>
    <t>"ZTI"6,00+5,00+4,00</t>
  </si>
  <si>
    <t>46</t>
  </si>
  <si>
    <t>974031164</t>
  </si>
  <si>
    <t>Vysekání rýh ve zdivu cihelném na maltu vápennou nebo vápenocementovou do hl. 150 mm a šířky do 150 mm</t>
  </si>
  <si>
    <t>-1586055893</t>
  </si>
  <si>
    <t>https://podminky.urs.cz/item/CS_URS_2024_02/974031164</t>
  </si>
  <si>
    <t>"ZTI"2,00</t>
  </si>
  <si>
    <t>47</t>
  </si>
  <si>
    <t>974031821</t>
  </si>
  <si>
    <t>Vysekání rýh ve zdivu cihelném na maltu vápennou nebo vápenocementovou v podhledu stropů z tvárnic, rovnoběžné i kolmé k ložným spárám do hl. 30 mm a šířky do 30 mm</t>
  </si>
  <si>
    <t>-1115040130</t>
  </si>
  <si>
    <t>https://podminky.urs.cz/item/CS_URS_2024_02/974031821</t>
  </si>
  <si>
    <t>48</t>
  </si>
  <si>
    <t>974042587</t>
  </si>
  <si>
    <t>Vysekání rýh v betonové nebo jiné monolitické dlažbě s betonovým podkladem do hl. 250 mm a šířky do 300 mm</t>
  </si>
  <si>
    <t>1326132011</t>
  </si>
  <si>
    <t>https://podminky.urs.cz/item/CS_URS_2024_02/974042587</t>
  </si>
  <si>
    <t>"ZTI"2,50</t>
  </si>
  <si>
    <t>49</t>
  </si>
  <si>
    <t>974042589</t>
  </si>
  <si>
    <t>Vysekání rýh v betonové nebo jiné monolitické dlažbě s betonovým podkladem do hl. 250 mm a šířky Příplatek k ceně -2587 za každých dalších 100 mm šířky, rýhy hl. do 250 mm</t>
  </si>
  <si>
    <t>-774952074</t>
  </si>
  <si>
    <t>https://podminky.urs.cz/item/CS_URS_2024_02/974042589</t>
  </si>
  <si>
    <t>50</t>
  </si>
  <si>
    <t>977311112</t>
  </si>
  <si>
    <t>Řezání stávajících betonových mazanin bez vyztužení hloubky přes 50 do 100 mm</t>
  </si>
  <si>
    <t>7069677</t>
  </si>
  <si>
    <t>https://podminky.urs.cz/item/CS_URS_2024_02/977311112</t>
  </si>
  <si>
    <t>"místnost 1.03"2,50</t>
  </si>
  <si>
    <t>51</t>
  </si>
  <si>
    <t>978011121</t>
  </si>
  <si>
    <t>Otlučení vápenných nebo vápenocementových omítek vnitřních ploch stropů, v rozsahu přes 5 do 10 %</t>
  </si>
  <si>
    <t>1723096171</t>
  </si>
  <si>
    <t>https://podminky.urs.cz/item/CS_URS_2024_02/978011121</t>
  </si>
  <si>
    <t>52</t>
  </si>
  <si>
    <t>978013121</t>
  </si>
  <si>
    <t>Otlučení vápenných nebo vápenocementových omítek vnitřních ploch stěn s vyškrabáním spar, s očištěním zdiva, v rozsahu přes 5 do 10 %</t>
  </si>
  <si>
    <t>671703117</t>
  </si>
  <si>
    <t>https://podminky.urs.cz/item/CS_URS_2024_02/978013121</t>
  </si>
  <si>
    <t>53</t>
  </si>
  <si>
    <t>978013191</t>
  </si>
  <si>
    <t>Otlučení vápenných nebo vápenocementových omítek vnitřních ploch stěn s vyškrabáním spar, s očištěním zdiva, v rozsahu přes 50 do 100 %</t>
  </si>
  <si>
    <t>1005497497</t>
  </si>
  <si>
    <t>https://podminky.urs.cz/item/CS_URS_2024_02/978013191</t>
  </si>
  <si>
    <t>997</t>
  </si>
  <si>
    <t>Přesun sutě</t>
  </si>
  <si>
    <t>54</t>
  </si>
  <si>
    <t>997013511</t>
  </si>
  <si>
    <t>Odvoz suti a vybouraných hmot z meziskládky na skládku s naložením a se složením, na vzdálenost do 1 km</t>
  </si>
  <si>
    <t>-973563077</t>
  </si>
  <si>
    <t>https://podminky.urs.cz/item/CS_URS_2024_02/997013511</t>
  </si>
  <si>
    <t>55</t>
  </si>
  <si>
    <t>997013509</t>
  </si>
  <si>
    <t>Odvoz suti a vybouraných hmot na skládku nebo meziskládku se složením, na vzdálenost Příplatek k ceně za každý další i započatý 1 km přes 1 km</t>
  </si>
  <si>
    <t>1680085087</t>
  </si>
  <si>
    <t>https://podminky.urs.cz/item/CS_URS_2024_02/997013509</t>
  </si>
  <si>
    <t>5,199*19 'Přepočtené koeficientem množství</t>
  </si>
  <si>
    <t>56</t>
  </si>
  <si>
    <t>94621000</t>
  </si>
  <si>
    <t>poplatek za uložení stavebního odpadu betonového zatříděného kódem 17 01 01 na recyklační skládku</t>
  </si>
  <si>
    <t>13182165</t>
  </si>
  <si>
    <t>57</t>
  </si>
  <si>
    <t>94621002</t>
  </si>
  <si>
    <t>poplatek za uložení stavebního odpadu cihelného zatříděného kódem 17 01 02 na recyklační skládku</t>
  </si>
  <si>
    <t>-956301240</t>
  </si>
  <si>
    <t>58</t>
  </si>
  <si>
    <t>94621003</t>
  </si>
  <si>
    <t>poplatek za uložení stavebního odpadu keramického zatříděného kódem 17 01 03 na recyklační skládku</t>
  </si>
  <si>
    <t>934166813</t>
  </si>
  <si>
    <t>59</t>
  </si>
  <si>
    <t>94620250</t>
  </si>
  <si>
    <t>poplatek za uložení směsného stavebního a demoličního odpadu zatříděného kódem 17 09 04</t>
  </si>
  <si>
    <t>-2088425217</t>
  </si>
  <si>
    <t>998</t>
  </si>
  <si>
    <t>Přesun hmot</t>
  </si>
  <si>
    <t>60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</si>
  <si>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</si>
  <si>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</si>
  <si>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-578514891</t>
  </si>
  <si>
    <t>https://podminky.urs.cz/item/CS_URS_2024_02/998018001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</si>
  <si>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</si>
  <si>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</si>
  <si>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</si>
  <si>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</si>
  <si>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</si>
  <si>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</si>
  <si>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-138885552</t>
  </si>
  <si>
    <t>https://podminky.urs.cz/item/CS_URS_2024_02/711111001</t>
  </si>
  <si>
    <t>"místnost 1.02"2,50</t>
  </si>
  <si>
    <t>"místnost 1.03"3,00</t>
  </si>
  <si>
    <t>"místnost 1.07"1,60</t>
  </si>
  <si>
    <t>Součet opravy izolace</t>
  </si>
  <si>
    <t>62</t>
  </si>
  <si>
    <t>11163150</t>
  </si>
  <si>
    <t>lak penetrační asfaltový</t>
  </si>
  <si>
    <t>433695414</t>
  </si>
  <si>
    <t>8,7*0,0003 'Přepočtené koeficientem množství</t>
  </si>
  <si>
    <t>711141559</t>
  </si>
  <si>
    <t>Provedení izolace proti zemní vlhkosti pásy přitavením NAIP na ploše vodorovné V</t>
  </si>
  <si>
    <t>-1056825231</t>
  </si>
  <si>
    <t>https://podminky.urs.cz/item/CS_URS_2024_02/711141559</t>
  </si>
  <si>
    <t>64</t>
  </si>
  <si>
    <t>62832001</t>
  </si>
  <si>
    <t>pás asfaltový natavitelný oxidovaný tl 3,5mm typu V60 S35 s vložkou ze skleněné rohože, s jemnozrnným minerálním posypem</t>
  </si>
  <si>
    <t>-124999010</t>
  </si>
  <si>
    <t>8,7*1,1655 'Přepočtené koeficientem množství</t>
  </si>
  <si>
    <t>65</t>
  </si>
  <si>
    <t>711193121</t>
  </si>
  <si>
    <t>Izolace proti zemní vlhkosti ostatní těsnicí hmotou dvousložkovou na bázi cementu na ploše vodorovné V</t>
  </si>
  <si>
    <t>-1555235908</t>
  </si>
  <si>
    <t>https://podminky.urs.cz/item/CS_URS_2024_02/711193121</t>
  </si>
  <si>
    <t>66</t>
  </si>
  <si>
    <t>711193131</t>
  </si>
  <si>
    <t>Izolace proti zemní vlhkosti ostatní těsnicí hmotou dvousložkovou na bázi cementu na ploše svislé S</t>
  </si>
  <si>
    <t>2035629004</t>
  </si>
  <si>
    <t>https://podminky.urs.cz/item/CS_URS_2024_02/711193131</t>
  </si>
  <si>
    <t>(2*0,90+1,70)*0,20</t>
  </si>
  <si>
    <t>67</t>
  </si>
  <si>
    <t>71174556R</t>
  </si>
  <si>
    <t>Napojení stěrkové izolace na stávající živičnou izolaci včetně úpravy</t>
  </si>
  <si>
    <t>R-položka</t>
  </si>
  <si>
    <t>-424269876</t>
  </si>
  <si>
    <t>68</t>
  </si>
  <si>
    <t>771591241</t>
  </si>
  <si>
    <t>Izolace podlahy pod dlažbu těsnícími izolačními pásy vnitřní kout</t>
  </si>
  <si>
    <t>-825561546</t>
  </si>
  <si>
    <t>https://podminky.urs.cz/item/CS_URS_2024_02/771591241</t>
  </si>
  <si>
    <t>69</t>
  </si>
  <si>
    <t>771591264</t>
  </si>
  <si>
    <t>Izolace podlahy pod dlažbu těsnícími izolačními pásy mezi podlahou a stěnu</t>
  </si>
  <si>
    <t>-1662210437</t>
  </si>
  <si>
    <t>https://podminky.urs.cz/item/CS_URS_2024_02/771591264</t>
  </si>
  <si>
    <t>2*0,90+1,70</t>
  </si>
  <si>
    <t>70</t>
  </si>
  <si>
    <t>998711101</t>
  </si>
  <si>
    <t>Přesun hmot pro izolace proti vodě, vlhkosti a plynům stanovený z hmotnosti přesunovaného materiálu vodorovná dopravní vzdálenost do 50 m v objektech výšky do 6 m</t>
  </si>
  <si>
    <t>-438476118</t>
  </si>
  <si>
    <t>https://podminky.urs.cz/item/CS_URS_2024_02/998711101</t>
  </si>
  <si>
    <t>721</t>
  </si>
  <si>
    <t>Zdravotechnika - vnitřní kanalizace</t>
  </si>
  <si>
    <t>71</t>
  </si>
  <si>
    <t>721.1</t>
  </si>
  <si>
    <t>Napojení na stávající kanalizaci</t>
  </si>
  <si>
    <t>24844428</t>
  </si>
  <si>
    <t>https://podminky.urs.cz/item/CS_URS_2024_02/721.1</t>
  </si>
  <si>
    <t>72</t>
  </si>
  <si>
    <t>721174041</t>
  </si>
  <si>
    <t>Potrubí z trub polypropylenových připojovací DN 32</t>
  </si>
  <si>
    <t>1784095234</t>
  </si>
  <si>
    <t>https://podminky.urs.cz/item/CS_URS_2024_02/721174041</t>
  </si>
  <si>
    <t>73</t>
  </si>
  <si>
    <t>721174042</t>
  </si>
  <si>
    <t>Potrubí z trub polypropylenových připojovací DN 40</t>
  </si>
  <si>
    <t>1201432676</t>
  </si>
  <si>
    <t>https://podminky.urs.cz/item/CS_URS_2024_02/721174042</t>
  </si>
  <si>
    <t>74</t>
  </si>
  <si>
    <t>721174044</t>
  </si>
  <si>
    <t>Potrubí z trub polypropylenových připojovací DN 75</t>
  </si>
  <si>
    <t>-1577073716</t>
  </si>
  <si>
    <t>https://podminky.urs.cz/item/CS_URS_2024_02/721174044</t>
  </si>
  <si>
    <t>75</t>
  </si>
  <si>
    <t>721174045</t>
  </si>
  <si>
    <t>Potrubí z trub polypropylenových připojovací DN 110</t>
  </si>
  <si>
    <t>-1191913738</t>
  </si>
  <si>
    <t>https://podminky.urs.cz/item/CS_URS_2024_02/721174045</t>
  </si>
  <si>
    <t>76</t>
  </si>
  <si>
    <t>721194103</t>
  </si>
  <si>
    <t>Vyměření přípojek na potrubí vyvedení a upevnění odpadních výpustek DN 32</t>
  </si>
  <si>
    <t>240959633</t>
  </si>
  <si>
    <t>https://podminky.urs.cz/item/CS_URS_2024_02/721194103</t>
  </si>
  <si>
    <t>77</t>
  </si>
  <si>
    <t>721194104</t>
  </si>
  <si>
    <t>Vyměření přípojek na potrubí vyvedení a upevnění odpadních výpustek DN 40</t>
  </si>
  <si>
    <t>-22107531</t>
  </si>
  <si>
    <t>https://podminky.urs.cz/item/CS_URS_2024_02/721194104</t>
  </si>
  <si>
    <t>78</t>
  </si>
  <si>
    <t>721194107</t>
  </si>
  <si>
    <t>Vyměření přípojek na potrubí vyvedení a upevnění odpadních výpustek DN 70</t>
  </si>
  <si>
    <t>-879947509</t>
  </si>
  <si>
    <t>https://podminky.urs.cz/item/CS_URS_2024_02/721194107</t>
  </si>
  <si>
    <t>79</t>
  </si>
  <si>
    <t>721194109</t>
  </si>
  <si>
    <t>Vyměření přípojek na potrubí vyvedení a upevnění odpadních výpustek DN 110</t>
  </si>
  <si>
    <t>-1707401673</t>
  </si>
  <si>
    <t>https://podminky.urs.cz/item/CS_URS_2024_02/721194109</t>
  </si>
  <si>
    <t>80</t>
  </si>
  <si>
    <t>721219128</t>
  </si>
  <si>
    <t>Odtokové sprchové žlaby montáž odtokových sprchových žlabů ostatních typů délky do 1050 mm</t>
  </si>
  <si>
    <t>-1413202445</t>
  </si>
  <si>
    <t>https://podminky.urs.cz/item/CS_URS_2024_02/721219128</t>
  </si>
  <si>
    <t>81</t>
  </si>
  <si>
    <t>600702</t>
  </si>
  <si>
    <t>sprchový žlábek s přírubou a těsněním pro instalaci ke stěně, dl. 700 mm</t>
  </si>
  <si>
    <t>1387556982</t>
  </si>
  <si>
    <t>82</t>
  </si>
  <si>
    <t>600710</t>
  </si>
  <si>
    <t>designová mřížka nerezová ocel, dl. 700 mm</t>
  </si>
  <si>
    <t>-2059689107</t>
  </si>
  <si>
    <t>83</t>
  </si>
  <si>
    <t>650002</t>
  </si>
  <si>
    <t>zápachová uzávěrka odpad DN70, 1,2 l/s</t>
  </si>
  <si>
    <t>-90684761</t>
  </si>
  <si>
    <t>84</t>
  </si>
  <si>
    <t>TCE.650003</t>
  </si>
  <si>
    <t>čelo žlábku</t>
  </si>
  <si>
    <t>-1535772990</t>
  </si>
  <si>
    <t>85</t>
  </si>
  <si>
    <t>721290111</t>
  </si>
  <si>
    <t>Zkouška těsnosti kanalizace v objektech vodou do DN 125</t>
  </si>
  <si>
    <t>186064430</t>
  </si>
  <si>
    <t>https://podminky.urs.cz/item/CS_URS_2024_02/721290111</t>
  </si>
  <si>
    <t>86</t>
  </si>
  <si>
    <t>998721101</t>
  </si>
  <si>
    <t>Přesun hmot pro vnitřní kanalizace stanovený z hmotnosti přesunovaného materiálu vodorovná dopravní vzdálenost do 50 m v objektech výšky do 6 m</t>
  </si>
  <si>
    <t>-451530020</t>
  </si>
  <si>
    <t>https://podminky.urs.cz/item/CS_URS_2024_02/998721101</t>
  </si>
  <si>
    <t>722</t>
  </si>
  <si>
    <t>Zdravotechnika - vnitřní vodovod</t>
  </si>
  <si>
    <t>87</t>
  </si>
  <si>
    <t>722.1</t>
  </si>
  <si>
    <t>Napojení na stávající rozvod vodovodu</t>
  </si>
  <si>
    <t>-560675786</t>
  </si>
  <si>
    <t>88</t>
  </si>
  <si>
    <t>722174002</t>
  </si>
  <si>
    <t>Potrubí z plastových trubek z polypropylenu PPR svařovaných polyfúzně PN 16 (SDR 7,4) D 20 x 2,8</t>
  </si>
  <si>
    <t>-813012334</t>
  </si>
  <si>
    <t>https://podminky.urs.cz/item/CS_URS_2024_02/722174002</t>
  </si>
  <si>
    <t>89</t>
  </si>
  <si>
    <t>722174003</t>
  </si>
  <si>
    <t>Potrubí z plastových trubek z polypropylenu PPR svařovaných polyfúzně PN 16 (SDR 7,4) D 25 x 3,5</t>
  </si>
  <si>
    <t>743717716</t>
  </si>
  <si>
    <t>https://podminky.urs.cz/item/CS_URS_2024_02/722174003</t>
  </si>
  <si>
    <t>90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</si>
  <si>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</si>
  <si>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</si>
  <si>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318653413</t>
  </si>
  <si>
    <t>https://podminky.urs.cz/item/CS_URS_2024_02/722181231</t>
  </si>
  <si>
    <t>91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</si>
  <si>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</si>
  <si>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</si>
  <si>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-336893579</t>
  </si>
  <si>
    <t>https://podminky.urs.cz/item/CS_URS_2024_02/722181232</t>
  </si>
  <si>
    <t>92</t>
  </si>
  <si>
    <t>722190401</t>
  </si>
  <si>
    <t>Zřízení přípojek na potrubí vyvedení a upevnění výpustek do DN 25</t>
  </si>
  <si>
    <t>1540348771</t>
  </si>
  <si>
    <t>https://podminky.urs.cz/item/CS_URS_2024_02/722190401</t>
  </si>
  <si>
    <t>93</t>
  </si>
  <si>
    <t>722230102</t>
  </si>
  <si>
    <t>Armatury se dvěma závity ventily přímé G 3/4"</t>
  </si>
  <si>
    <t>-1386512263</t>
  </si>
  <si>
    <t>https://podminky.urs.cz/item/CS_URS_2024_02/722230102</t>
  </si>
  <si>
    <t>722290226</t>
  </si>
  <si>
    <t>Zkoušky, proplach a desinfekce vodovodního potrubí zkoušky těsnosti vodovodního potrubí závitového do DN 50</t>
  </si>
  <si>
    <t>441356007</t>
  </si>
  <si>
    <t>https://podminky.urs.cz/item/CS_URS_2024_02/722290226</t>
  </si>
  <si>
    <t>722290234</t>
  </si>
  <si>
    <t>Zkoušky, proplach a desinfekce vodovodního potrubí proplach a desinfekce vodovodního potrubí do DN 80</t>
  </si>
  <si>
    <t>68552041</t>
  </si>
  <si>
    <t>https://podminky.urs.cz/item/CS_URS_2024_02/722290234</t>
  </si>
  <si>
    <t>998722101</t>
  </si>
  <si>
    <t>Přesun hmot pro vnitřní vodovod stanovený z hmotnosti přesunovaného materiálu vodorovná dopravní vzdálenost do 50 m v objektech výšky do 6 m</t>
  </si>
  <si>
    <t>485123066</t>
  </si>
  <si>
    <t>https://podminky.urs.cz/item/CS_URS_2024_02/998722101</t>
  </si>
  <si>
    <t>725</t>
  </si>
  <si>
    <t>Zdravotechnika - zařizovací předměty</t>
  </si>
  <si>
    <t>97</t>
  </si>
  <si>
    <t>725110814</t>
  </si>
  <si>
    <t>Demontáž klozetů kombi</t>
  </si>
  <si>
    <t>soubor</t>
  </si>
  <si>
    <t>-356155560</t>
  </si>
  <si>
    <t>https://podminky.urs.cz/item/CS_URS_2024_02/725110814</t>
  </si>
  <si>
    <t>98</t>
  </si>
  <si>
    <t>725119122</t>
  </si>
  <si>
    <t>Zařízení záchodů montáž klozetových mís kombi</t>
  </si>
  <si>
    <t>1855461573</t>
  </si>
  <si>
    <t>https://podminky.urs.cz/item/CS_URS_2024_02/725119122</t>
  </si>
  <si>
    <t>99</t>
  </si>
  <si>
    <t>725211602</t>
  </si>
  <si>
    <t>Umyvadla keramická bílá bez výtokových armatur připevněná na stěnu šrouby bez sloupu nebo krytu na sifon</t>
  </si>
  <si>
    <t>-2067427185</t>
  </si>
  <si>
    <t>https://podminky.urs.cz/item/CS_URS_2024_02/725211602</t>
  </si>
  <si>
    <t>100</t>
  </si>
  <si>
    <t>725532124</t>
  </si>
  <si>
    <t>Elektrické ohřívače zásobníkové beztlakové přepadové akumulační s pojistným ventilem závěsné svislé objem nádrže (příkon) 160 l (2,0 kW)</t>
  </si>
  <si>
    <t>-216378079</t>
  </si>
  <si>
    <t>https://podminky.urs.cz/item/CS_URS_2024_02/725532124</t>
  </si>
  <si>
    <t>101</t>
  </si>
  <si>
    <t>725822611</t>
  </si>
  <si>
    <t>Baterie umyvadlové stojánkové pákové bez výpusti</t>
  </si>
  <si>
    <t>1986757872</t>
  </si>
  <si>
    <t>https://podminky.urs.cz/item/CS_URS_2024_02/725822611</t>
  </si>
  <si>
    <t>102</t>
  </si>
  <si>
    <t>725841333</t>
  </si>
  <si>
    <t>Baterie sprchové podomítkové (zápustné) s přepínačem a pevnou sprchou</t>
  </si>
  <si>
    <t>-346486918</t>
  </si>
  <si>
    <t>https://podminky.urs.cz/item/CS_URS_2024_02/725841333</t>
  </si>
  <si>
    <t>103</t>
  </si>
  <si>
    <t>998725101</t>
  </si>
  <si>
    <t>Přesun hmot pro zařizovací předměty stanovený z hmotnosti přesunovaného materiálu vodorovná dopravní vzdálenost do 50 m v objektech výšky do 6 m</t>
  </si>
  <si>
    <t>1833415945</t>
  </si>
  <si>
    <t>https://podminky.urs.cz/item/CS_URS_2024_02/998725101</t>
  </si>
  <si>
    <t>741</t>
  </si>
  <si>
    <t>Elektroinstalace - silnoproud</t>
  </si>
  <si>
    <t>104</t>
  </si>
  <si>
    <t>741112001</t>
  </si>
  <si>
    <t>Montáž krabic elektroinstalačních bez napojení na trubky a lišty, demontáže a montáže víčka a přístroje protahovacích nebo odbočných zapuštěných plastových kruhových</t>
  </si>
  <si>
    <t>-279191865</t>
  </si>
  <si>
    <t>https://podminky.urs.cz/item/CS_URS_2024_02/741112001</t>
  </si>
  <si>
    <t>105</t>
  </si>
  <si>
    <t>34571450</t>
  </si>
  <si>
    <t>krabice pod omítku PVC přístrojová kruhová D 70mm</t>
  </si>
  <si>
    <t>572846829</t>
  </si>
  <si>
    <t>106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</si>
  <si>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</si>
  <si>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</si>
  <si>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1438265396</t>
  </si>
  <si>
    <t>https://podminky.urs.cz/item/CS_URS_2024_02/741112021</t>
  </si>
  <si>
    <t>107</t>
  </si>
  <si>
    <t>34571482</t>
  </si>
  <si>
    <t>krabice v uzavřeném provedení PVC s krytím IP 54 čtvercová 100x100mm</t>
  </si>
  <si>
    <t>1557245548</t>
  </si>
  <si>
    <t>108</t>
  </si>
  <si>
    <t>34562690</t>
  </si>
  <si>
    <t>svorkovnice krabicová šroubovací čtyřpólová pro 4x3 vodiče 1,5-4,0mm2, 400V</t>
  </si>
  <si>
    <t>-852836731</t>
  </si>
  <si>
    <t>109</t>
  </si>
  <si>
    <t>741122015</t>
  </si>
  <si>
    <t>Montáž kabelů měděných bez ukončení uložených pod omítku plných kulatých (např. CYKY), počtu a průřezu žil 3x1,5 mm2</t>
  </si>
  <si>
    <t>490084997</t>
  </si>
  <si>
    <t>https://podminky.urs.cz/item/CS_URS_2024_02/741122015</t>
  </si>
  <si>
    <t>"osvětlení+ventilátor"40,00</t>
  </si>
  <si>
    <t>110</t>
  </si>
  <si>
    <t>34111030</t>
  </si>
  <si>
    <t>kabel instalační jádro Cu plné izolace PVC plášť PVC 450/750V (CYKY) 3x1,5mm2</t>
  </si>
  <si>
    <t>-1256280607</t>
  </si>
  <si>
    <t>40*1,15 'Přepočtené koeficientem množství</t>
  </si>
  <si>
    <t>111</t>
  </si>
  <si>
    <t>741122016</t>
  </si>
  <si>
    <t>Montáž kabelů měděných bez ukončení uložených pod omítku plných kulatých (např. CYKY), počtu a průřezu žil 3x2,5 až 6 mm2</t>
  </si>
  <si>
    <t>1388770787</t>
  </si>
  <si>
    <t>https://podminky.urs.cz/item/CS_URS_2024_02/741122016</t>
  </si>
  <si>
    <t>"EL.boiler"30,00</t>
  </si>
  <si>
    <t>"přímotop"25,00</t>
  </si>
  <si>
    <t>112</t>
  </si>
  <si>
    <t>34111036</t>
  </si>
  <si>
    <t>kabel instalační jádro Cu plné izolace PVC plášť PVC 450/750V (CYKY) 3x2,5mm2</t>
  </si>
  <si>
    <t>1183424296</t>
  </si>
  <si>
    <t>55*1,15 'Přepočtené koeficientem množství</t>
  </si>
  <si>
    <t>113</t>
  </si>
  <si>
    <t>741310001</t>
  </si>
  <si>
    <t>Montáž spínačů jedno nebo dvoupólových nástěnných se zapojením vodičů, pro prostředí normální spínačů, řazení 1-jednopólových</t>
  </si>
  <si>
    <t>1512172946</t>
  </si>
  <si>
    <t>https://podminky.urs.cz/item/CS_URS_2024_02/741310001</t>
  </si>
  <si>
    <t>114</t>
  </si>
  <si>
    <t>34535000</t>
  </si>
  <si>
    <t>spínač kompletní, zápustný, jednopólový, řazení 1, šroubové svorky</t>
  </si>
  <si>
    <t>-9446064</t>
  </si>
  <si>
    <t>115</t>
  </si>
  <si>
    <t>741313001</t>
  </si>
  <si>
    <t>Montáž zásuvek domovních se zapojením vodičů bezšroubové připojení polozapuštěných nebo zapuštěných 10/16 A, provedení 2P + PE</t>
  </si>
  <si>
    <t>1149607390</t>
  </si>
  <si>
    <t>https://podminky.urs.cz/item/CS_URS_2024_02/741313001</t>
  </si>
  <si>
    <t>116</t>
  </si>
  <si>
    <t>34555202</t>
  </si>
  <si>
    <t>zásuvka zápustná jednonásobná chráněná, šroubové svorky</t>
  </si>
  <si>
    <t>-702241532</t>
  </si>
  <si>
    <t>117</t>
  </si>
  <si>
    <t>741320105</t>
  </si>
  <si>
    <t>Montáž jističů se zapojením vodičů jednopólových nn do 25 A ve skříni</t>
  </si>
  <si>
    <t>2039465951</t>
  </si>
  <si>
    <t>https://podminky.urs.cz/item/CS_URS_2024_02/741320105</t>
  </si>
  <si>
    <t>118</t>
  </si>
  <si>
    <t>35822115</t>
  </si>
  <si>
    <t>jistič 1-pólový 10 A vypínací charakteristika B vypínací schopnost 6 kA</t>
  </si>
  <si>
    <t>1000548320</t>
  </si>
  <si>
    <t>119</t>
  </si>
  <si>
    <t>35822111</t>
  </si>
  <si>
    <t>jistič 1-pólový 16 A vypínací charakteristika B vypínací schopnost 10 kA</t>
  </si>
  <si>
    <t>1550325439</t>
  </si>
  <si>
    <t>120</t>
  </si>
  <si>
    <t>741372062</t>
  </si>
  <si>
    <t>Montáž svítidel s integrovaným zdrojem LED se zapojením vodičů interiérových přisazených stropních hranatých nebo kruhových, plochy přes 0,09 do 0,36 m2</t>
  </si>
  <si>
    <t>-108032003</t>
  </si>
  <si>
    <t>https://podminky.urs.cz/item/CS_URS_2024_02/741372062</t>
  </si>
  <si>
    <t>121</t>
  </si>
  <si>
    <t>11.138.641</t>
  </si>
  <si>
    <t>svítidlo průmyslové LED 1,5ft PC 8000/840 1x45 W, Ra 80, 4000°K</t>
  </si>
  <si>
    <t>-1868561507</t>
  </si>
  <si>
    <t>P</t>
  </si>
  <si>
    <t>Poznámka k položce:_x000d_
Příklad:_x000d_
LED svítidlo průmyslové TREVOS PRIMA LED 1,5ft PC 8000/840, 1x 45 W, 6890 lm, Ra 80, 4000°K</t>
  </si>
  <si>
    <t>122</t>
  </si>
  <si>
    <t>56281003</t>
  </si>
  <si>
    <t>hmoždinky univerzální 10x50</t>
  </si>
  <si>
    <t>100 kus</t>
  </si>
  <si>
    <t>-1447338947</t>
  </si>
  <si>
    <t>4*0,01 'Přepočtené koeficientem množství</t>
  </si>
  <si>
    <t>123</t>
  </si>
  <si>
    <t>30909105</t>
  </si>
  <si>
    <t>šroub samovrtný do ocelového plechu, dřeva a deskových materiálů s korozní odolností 15 cyklů zápustná hlava, D 4,8x70mm</t>
  </si>
  <si>
    <t>-1679259208</t>
  </si>
  <si>
    <t>2*0,04 'Přepočtené koeficientem množství</t>
  </si>
  <si>
    <t>124</t>
  </si>
  <si>
    <t>741410071</t>
  </si>
  <si>
    <t>Montáž uzemňovacího vedení s upevněním, propojením a připojením pomocí svorek doplňků ostatních konstrukcí vodičem průřezu do 16 mm2, uloženým volně nebo pod omítkou</t>
  </si>
  <si>
    <t>-161245853</t>
  </si>
  <si>
    <t>https://podminky.urs.cz/item/CS_URS_2024_02/741410071</t>
  </si>
  <si>
    <t>125</t>
  </si>
  <si>
    <t>34140825</t>
  </si>
  <si>
    <t>vodič propojovací jádro Cu plné izolace PVC 450/750V (H07V-U) 1x4mm2</t>
  </si>
  <si>
    <t>-1266153433</t>
  </si>
  <si>
    <t>10*1,15 'Přepočtené koeficientem množství</t>
  </si>
  <si>
    <t>126</t>
  </si>
  <si>
    <t>35431000</t>
  </si>
  <si>
    <t>svorka uzemnění FeZn univerzální</t>
  </si>
  <si>
    <t>1960880354</t>
  </si>
  <si>
    <t>127</t>
  </si>
  <si>
    <t>74141911R</t>
  </si>
  <si>
    <t>Konvektory montáž konvektorů s osazením na zeď, stavební délky do 1600 mm</t>
  </si>
  <si>
    <t>1199919827</t>
  </si>
  <si>
    <t>128</t>
  </si>
  <si>
    <t>8500197020</t>
  </si>
  <si>
    <t>konvektor přímotopný elektrický 2 000 W, krytí IPX4</t>
  </si>
  <si>
    <t>1249808580</t>
  </si>
  <si>
    <t>129</t>
  </si>
  <si>
    <t>1989833405</t>
  </si>
  <si>
    <t>130</t>
  </si>
  <si>
    <t>1211865812</t>
  </si>
  <si>
    <t>131</t>
  </si>
  <si>
    <t>HZS2232</t>
  </si>
  <si>
    <t>Hodinové zúčtovací sazby profesí PSV provádění stavebních instalací elektrikář odborný</t>
  </si>
  <si>
    <t>hod</t>
  </si>
  <si>
    <t>-245127453</t>
  </si>
  <si>
    <t>https://podminky.urs.cz/item/CS_URS_2024_02/HZS2232</t>
  </si>
  <si>
    <t>"úpravy v rozvaděči a ostatní práce"8</t>
  </si>
  <si>
    <t>132</t>
  </si>
  <si>
    <t>59042125</t>
  </si>
  <si>
    <t>sádra šedá</t>
  </si>
  <si>
    <t>kg</t>
  </si>
  <si>
    <t>944098009</t>
  </si>
  <si>
    <t>133</t>
  </si>
  <si>
    <t>31412858</t>
  </si>
  <si>
    <t>hřebík stavební hlava zápustná mřížkovaná 4x100mm</t>
  </si>
  <si>
    <t>571115619</t>
  </si>
  <si>
    <t>134</t>
  </si>
  <si>
    <t>741810001</t>
  </si>
  <si>
    <t>Zkoušky a prohlídky elektrických rozvodů a zařízení celková prohlídka a vyhotovení revizní zprávy pro objem montážních prací do 100 tis. Kč</t>
  </si>
  <si>
    <t>1330830218</t>
  </si>
  <si>
    <t>https://podminky.urs.cz/item/CS_URS_2024_02/741810001</t>
  </si>
  <si>
    <t>135</t>
  </si>
  <si>
    <t>998741101</t>
  </si>
  <si>
    <t>Přesun hmot pro silnoproud stanovený z hmotnosti přesunovaného materiálu vodorovná dopravní vzdálenost do 50 m v objektech výšky do 6 m</t>
  </si>
  <si>
    <t>-272624201</t>
  </si>
  <si>
    <t>https://podminky.urs.cz/item/CS_URS_2024_02/998741101</t>
  </si>
  <si>
    <t>751</t>
  </si>
  <si>
    <t>Vzduchotechnika</t>
  </si>
  <si>
    <t>136</t>
  </si>
  <si>
    <t>751133012</t>
  </si>
  <si>
    <t>Montáž ventilátoru diagonálního nízkotlakého potrubního nevýbušného, průměru přes 100 do 200 mm</t>
  </si>
  <si>
    <t>1707259940</t>
  </si>
  <si>
    <t>https://podminky.urs.cz/item/CS_URS_2024_02/751133012</t>
  </si>
  <si>
    <t>137</t>
  </si>
  <si>
    <t>1713728R</t>
  </si>
  <si>
    <t>diagonální potrubní ventilátor do kruhového potrubí DN 150 včetně doběhového spínače</t>
  </si>
  <si>
    <t>-700200868</t>
  </si>
  <si>
    <t>Poznámka k položce:_x000d_
otáčky: 2730 min-1_x000d_
výkon: 83 W_x000d_
napětí 230 V_x000d_
proud: 0,4 A_x000d_
průtok (0 Pa): 750 m3_x000d_
akustický tlak: 52/31/50 (dB (A))</t>
  </si>
  <si>
    <t>138</t>
  </si>
  <si>
    <t>751311111</t>
  </si>
  <si>
    <t>Montáž vyústi čtyřhranné do kruhového potrubí, průřezu do 0,040 m2</t>
  </si>
  <si>
    <t>242433163</t>
  </si>
  <si>
    <t>https://podminky.urs.cz/item/CS_URS_2024_02/751311111</t>
  </si>
  <si>
    <t>139</t>
  </si>
  <si>
    <t>42972901</t>
  </si>
  <si>
    <t>žaluzie protidešťová plastová s pevnými lamelami, pro potrubí D 160mm</t>
  </si>
  <si>
    <t>-738438808</t>
  </si>
  <si>
    <t>140</t>
  </si>
  <si>
    <t>751322012</t>
  </si>
  <si>
    <t>Montáž talířových ventilů, anemostatů, dýz talířového ventilu, průměru přes 100 do 200 mm</t>
  </si>
  <si>
    <t>74848065</t>
  </si>
  <si>
    <t>https://podminky.urs.cz/item/CS_URS_2024_02/751322012</t>
  </si>
  <si>
    <t>141</t>
  </si>
  <si>
    <t>4297220R</t>
  </si>
  <si>
    <t>výústka 0-425-125</t>
  </si>
  <si>
    <t>-1160080552</t>
  </si>
  <si>
    <t>142</t>
  </si>
  <si>
    <t>751510042</t>
  </si>
  <si>
    <t>Vzduchotechnické potrubí z pozinkovaného plechu kruhové, trouba spirálně vinutá bez příruby, průměru přes 100 do 200 mm</t>
  </si>
  <si>
    <t>-532575595</t>
  </si>
  <si>
    <t>https://podminky.urs.cz/item/CS_URS_2024_02/751510042</t>
  </si>
  <si>
    <t>143</t>
  </si>
  <si>
    <t>751572102</t>
  </si>
  <si>
    <t>Závěs kruhového potrubí pomocí objímky, kotvené do betonu průměru potrubí přes 100 do 200 mm</t>
  </si>
  <si>
    <t>-612420714</t>
  </si>
  <si>
    <t>https://podminky.urs.cz/item/CS_URS_2024_02/751572102</t>
  </si>
  <si>
    <t>144</t>
  </si>
  <si>
    <t>751691111</t>
  </si>
  <si>
    <t>Zaregulování systému vzduchotechnického zařízení za 1 koncový (distribuční) prvek</t>
  </si>
  <si>
    <t>-793871430</t>
  </si>
  <si>
    <t>https://podminky.urs.cz/item/CS_URS_2024_02/751691111</t>
  </si>
  <si>
    <t>145</t>
  </si>
  <si>
    <t>423VZT-R</t>
  </si>
  <si>
    <t>drobný montážní a spojovací materiál</t>
  </si>
  <si>
    <t>-1534026612</t>
  </si>
  <si>
    <t>146</t>
  </si>
  <si>
    <t>998751101</t>
  </si>
  <si>
    <t>Přesun hmot pro vzduchotechniku stanovený z hmotnosti přesunovaného materiálu vodorovná dopravní vzdálenost do 100 m v objektech výšky do 12 m</t>
  </si>
  <si>
    <t>-1623849789</t>
  </si>
  <si>
    <t>https://podminky.urs.cz/item/CS_URS_2024_02/998751101</t>
  </si>
  <si>
    <t>766</t>
  </si>
  <si>
    <t>Konstrukce truhlářské</t>
  </si>
  <si>
    <t>147</t>
  </si>
  <si>
    <t>766660001</t>
  </si>
  <si>
    <t>Montáž dveřních křídel dřevěných nebo plastových otevíravých do ocelové zárubně povrchově upravených jednokřídlových, šířky do 800 mm</t>
  </si>
  <si>
    <t>1813542405</t>
  </si>
  <si>
    <t>https://podminky.urs.cz/item/CS_URS_2024_02/766660001</t>
  </si>
  <si>
    <t>148</t>
  </si>
  <si>
    <t>61164082</t>
  </si>
  <si>
    <t>dveře jednokřídlé dřevotřískové profilované povrch dýhovaný plné 700x1970-2100mm</t>
  </si>
  <si>
    <t>1983698299</t>
  </si>
  <si>
    <t>149</t>
  </si>
  <si>
    <t>766660729</t>
  </si>
  <si>
    <t>Montáž dveřních doplňků dveřního kování interiérového štítku s klikou</t>
  </si>
  <si>
    <t>-1770550228</t>
  </si>
  <si>
    <t>https://podminky.urs.cz/item/CS_URS_2024_02/766660729</t>
  </si>
  <si>
    <t>150</t>
  </si>
  <si>
    <t>54914123</t>
  </si>
  <si>
    <t>kování dveřní vrchní klika včetně štítu a montážního materiálu</t>
  </si>
  <si>
    <t>-1474951568</t>
  </si>
  <si>
    <t>151</t>
  </si>
  <si>
    <t>766695212</t>
  </si>
  <si>
    <t>Montáž ostatních truhlářských konstrukcí prahů dveří jednokřídlových, šířky do 100 mm</t>
  </si>
  <si>
    <t>928315675</t>
  </si>
  <si>
    <t>https://podminky.urs.cz/item/CS_URS_2024_02/766695212</t>
  </si>
  <si>
    <t>152</t>
  </si>
  <si>
    <t>61187136</t>
  </si>
  <si>
    <t>práh dveřní dřevěný dubový tl 20mm dl 720mm š 100mm</t>
  </si>
  <si>
    <t>-1488587838</t>
  </si>
  <si>
    <t>153</t>
  </si>
  <si>
    <t>-1919754199</t>
  </si>
  <si>
    <t>2*0,01 'Přepočtené koeficientem množství</t>
  </si>
  <si>
    <t>154</t>
  </si>
  <si>
    <t>-957430340</t>
  </si>
  <si>
    <t>155</t>
  </si>
  <si>
    <t>998766101</t>
  </si>
  <si>
    <t>Přesun hmot pro konstrukce truhlářské stanovený z hmotnosti přesunovaného materiálu vodorovná dopravní vzdálenost do 50 m v objektech výšky do 6 m</t>
  </si>
  <si>
    <t>-91969302</t>
  </si>
  <si>
    <t>https://podminky.urs.cz/item/CS_URS_2024_02/998766101</t>
  </si>
  <si>
    <t>771</t>
  </si>
  <si>
    <t>Podlahy z dlaždic</t>
  </si>
  <si>
    <t>156</t>
  </si>
  <si>
    <t>771111011</t>
  </si>
  <si>
    <t>Příprava podkladu před provedením dlažby vysátí podlah</t>
  </si>
  <si>
    <t>1502675208</t>
  </si>
  <si>
    <t>https://podminky.urs.cz/item/CS_URS_2024_02/771111011</t>
  </si>
  <si>
    <t>157</t>
  </si>
  <si>
    <t>771121011</t>
  </si>
  <si>
    <t>Příprava podkladu před provedením dlažby nátěr penetrační na podlahu</t>
  </si>
  <si>
    <t>-1628809870</t>
  </si>
  <si>
    <t>https://podminky.urs.cz/item/CS_URS_2024_02/771121011</t>
  </si>
  <si>
    <t>158</t>
  </si>
  <si>
    <t>771151012</t>
  </si>
  <si>
    <t>Příprava podkladu před provedením dlažby samonivelační stěrka min.pevnosti 20 MPa, tloušťky přes 3 do 5 mm</t>
  </si>
  <si>
    <t>-216999655</t>
  </si>
  <si>
    <t>https://podminky.urs.cz/item/CS_URS_2024_02/771151012</t>
  </si>
  <si>
    <t>159</t>
  </si>
  <si>
    <t>771574413</t>
  </si>
  <si>
    <t>Montáž podlah z dlaždic keramických lepených cementovým flexibilním lepidlem hladkých, tloušťky do 10 mm přes 2 do 4 ks/m2</t>
  </si>
  <si>
    <t>-1313847705</t>
  </si>
  <si>
    <t>https://podminky.urs.cz/item/CS_URS_2024_02/771574413</t>
  </si>
  <si>
    <t>160</t>
  </si>
  <si>
    <t>59761110</t>
  </si>
  <si>
    <t>dlažba keramická slinutá mrazuvzdorná R10/B povrch hladký/matný tl do 10mm přes 2 do 4ks/m2</t>
  </si>
  <si>
    <t>-1513122554</t>
  </si>
  <si>
    <t>7,8*1,1 'Přepočtené koeficientem množství</t>
  </si>
  <si>
    <t>161</t>
  </si>
  <si>
    <t>998771101</t>
  </si>
  <si>
    <t>Přesun hmot pro podlahy z dlaždic stanovený z hmotnosti přesunovaného materiálu vodorovná dopravní vzdálenost do 50 m v objektech výšky do 6 m</t>
  </si>
  <si>
    <t>-497064175</t>
  </si>
  <si>
    <t>https://podminky.urs.cz/item/CS_URS_2024_02/998771101</t>
  </si>
  <si>
    <t>781</t>
  </si>
  <si>
    <t>Dokončovací práce - obklady</t>
  </si>
  <si>
    <t>162</t>
  </si>
  <si>
    <t>781111011</t>
  </si>
  <si>
    <t>Příprava podkladu před provedením obkladu oprášení (ometení) stěny</t>
  </si>
  <si>
    <t>-1793627357</t>
  </si>
  <si>
    <t>https://podminky.urs.cz/item/CS_URS_2024_02/781111011</t>
  </si>
  <si>
    <t>"místnost 1.03"(2,51+2,64+2,60+2,24)*2,00+(1,70+2*0,90)*0,20</t>
  </si>
  <si>
    <t>163</t>
  </si>
  <si>
    <t>781121011</t>
  </si>
  <si>
    <t>Příprava podkladu před provedením obkladu nátěr penetrační na stěnu</t>
  </si>
  <si>
    <t>1968940960</t>
  </si>
  <si>
    <t>https://podminky.urs.cz/item/CS_URS_2024_02/781121011</t>
  </si>
  <si>
    <t>164</t>
  </si>
  <si>
    <t>781474115</t>
  </si>
  <si>
    <t>Montáž obkladů vnitřních stěn z dlaždic keramických lepených flexibilním lepidlem maloformátových hladkých přes 22 do 25 ks/m2</t>
  </si>
  <si>
    <t>-1283571783</t>
  </si>
  <si>
    <t>https://podminky.urs.cz/item/CS_URS_2024_02/781474115</t>
  </si>
  <si>
    <t>(2,51+2,64+2,60+2,24)*2,00</t>
  </si>
  <si>
    <t>(1,70+2*0,90)*0,20</t>
  </si>
  <si>
    <t>-1,10*1,30</t>
  </si>
  <si>
    <t xml:space="preserve">Součet  - místnost 1.03</t>
  </si>
  <si>
    <t>165</t>
  </si>
  <si>
    <t>781492211</t>
  </si>
  <si>
    <t>Obklad - dokončující práce montáž profilu lepeného flexibilním cementovým lepidlem rohového</t>
  </si>
  <si>
    <t>-1444356669</t>
  </si>
  <si>
    <t>https://podminky.urs.cz/item/CS_URS_2024_02/781492211</t>
  </si>
  <si>
    <t>2*2,00+1,10+2*1,30+2*2,10</t>
  </si>
  <si>
    <t>166</t>
  </si>
  <si>
    <t>28342003</t>
  </si>
  <si>
    <t>lišta ukončovací z PVC 10mm</t>
  </si>
  <si>
    <t>833094513</t>
  </si>
  <si>
    <t>11,9*1,05 'Přepočtené koeficientem množství</t>
  </si>
  <si>
    <t>167</t>
  </si>
  <si>
    <t>781495141</t>
  </si>
  <si>
    <t>Obklad - dokončující práce průnik obkladem kruhový, bez izolace do DN 30</t>
  </si>
  <si>
    <t>-262983483</t>
  </si>
  <si>
    <t>https://podminky.urs.cz/item/CS_URS_2024_02/781495141</t>
  </si>
  <si>
    <t>168</t>
  </si>
  <si>
    <t>781495142</t>
  </si>
  <si>
    <t>Obklad - dokončující práce průnik obkladem kruhový, bez izolace přes DN 30 do DN 90</t>
  </si>
  <si>
    <t>-849030309</t>
  </si>
  <si>
    <t>https://podminky.urs.cz/item/CS_URS_2024_02/781495142</t>
  </si>
  <si>
    <t>169</t>
  </si>
  <si>
    <t>781571131</t>
  </si>
  <si>
    <t>Montáž obkladů ostění z obkladaček keramických lepených flexibilním lepidlem šířky ostění do 200 mm</t>
  </si>
  <si>
    <t>1153910359</t>
  </si>
  <si>
    <t>https://podminky.urs.cz/item/CS_URS_2024_02/781571131</t>
  </si>
  <si>
    <t>2*1,30</t>
  </si>
  <si>
    <t>170</t>
  </si>
  <si>
    <t>781674113</t>
  </si>
  <si>
    <t>Montáž obkladů parapetů z dlaždic keramických lepených flexibilním lepidlem, šířky parapetu přes 150 do 200 mm</t>
  </si>
  <si>
    <t>-441120336</t>
  </si>
  <si>
    <t>https://podminky.urs.cz/item/CS_URS_2024_02/781674113</t>
  </si>
  <si>
    <t>171</t>
  </si>
  <si>
    <t>59761704</t>
  </si>
  <si>
    <t>obklad keramický nemrazuvzdorný povrch hladký/lesklý tl do 10mm přes 22 do 25ks/m2</t>
  </si>
  <si>
    <t>-398307129</t>
  </si>
  <si>
    <t>22,68*1,1 'Přepočtené koeficientem množství</t>
  </si>
  <si>
    <t>172</t>
  </si>
  <si>
    <t>998781101</t>
  </si>
  <si>
    <t>Přesun hmot pro obklady keramické stanovený z hmotnosti přesunovaného materiálu vodorovná dopravní vzdálenost do 50 m v objektech výšky do 6 m</t>
  </si>
  <si>
    <t>-1650282238</t>
  </si>
  <si>
    <t>https://podminky.urs.cz/item/CS_URS_2024_02/998781101</t>
  </si>
  <si>
    <t>783</t>
  </si>
  <si>
    <t>Dokončovací práce - nátěry</t>
  </si>
  <si>
    <t>173</t>
  </si>
  <si>
    <t>783113101</t>
  </si>
  <si>
    <t>Napouštěcí nátěr truhlářských konstrukcí jednonásobný syntetický</t>
  </si>
  <si>
    <t>-1334480098</t>
  </si>
  <si>
    <t>https://podminky.urs.cz/item/CS_URS_2024_02/783113101</t>
  </si>
  <si>
    <t>"dveřní práh"0,70*0,24</t>
  </si>
  <si>
    <t>174</t>
  </si>
  <si>
    <t>783114101</t>
  </si>
  <si>
    <t>Základní nátěr truhlářských konstrukcí jednonásobný syntetický</t>
  </si>
  <si>
    <t>2085215669</t>
  </si>
  <si>
    <t>https://podminky.urs.cz/item/CS_URS_2024_02/783114101</t>
  </si>
  <si>
    <t>175</t>
  </si>
  <si>
    <t>783117101</t>
  </si>
  <si>
    <t>Krycí nátěr truhlářských konstrukcí jednonásobný syntetický</t>
  </si>
  <si>
    <t>422415244</t>
  </si>
  <si>
    <t>https://podminky.urs.cz/item/CS_URS_2024_02/783117101</t>
  </si>
  <si>
    <t>176</t>
  </si>
  <si>
    <t>783314201</t>
  </si>
  <si>
    <t>Základní antikorozní nátěr zámečnických konstrukcí jednonásobný syntetický standardní</t>
  </si>
  <si>
    <t>-1499912601</t>
  </si>
  <si>
    <t>https://podminky.urs.cz/item/CS_URS_2024_02/783314201</t>
  </si>
  <si>
    <t>"oc.zárubeň"5,00*0,30</t>
  </si>
  <si>
    <t>177</t>
  </si>
  <si>
    <t>783315101</t>
  </si>
  <si>
    <t>Mezinátěr zámečnických konstrukcí jednonásobný syntetický standardní</t>
  </si>
  <si>
    <t>342435379</t>
  </si>
  <si>
    <t>https://podminky.urs.cz/item/CS_URS_2024_02/783315101</t>
  </si>
  <si>
    <t>178</t>
  </si>
  <si>
    <t>783317101</t>
  </si>
  <si>
    <t>Krycí nátěr (email) zámečnických konstrukcí jednonásobný syntetický standardní</t>
  </si>
  <si>
    <t>924006002</t>
  </si>
  <si>
    <t>https://podminky.urs.cz/item/CS_URS_2024_02/783317101</t>
  </si>
  <si>
    <t>784</t>
  </si>
  <si>
    <t>Dokončovací práce - malby a tapety</t>
  </si>
  <si>
    <t>179</t>
  </si>
  <si>
    <t>784111011</t>
  </si>
  <si>
    <t>Obroušení podkladu omítky v místnostech výšky do 3,80 m</t>
  </si>
  <si>
    <t>582786469</t>
  </si>
  <si>
    <t>https://podminky.urs.cz/item/CS_URS_2024_02/784111011</t>
  </si>
  <si>
    <t>121,6+167,166</t>
  </si>
  <si>
    <t>288,766*0,5 'Přepočtené koeficientem množství</t>
  </si>
  <si>
    <t>180</t>
  </si>
  <si>
    <t>784121001</t>
  </si>
  <si>
    <t>Oškrabání malby v místnostech výšky do 3,80 m</t>
  </si>
  <si>
    <t>-2102714274</t>
  </si>
  <si>
    <t>https://podminky.urs.cz/item/CS_URS_2024_02/784121001</t>
  </si>
  <si>
    <t>181</t>
  </si>
  <si>
    <t>784181101</t>
  </si>
  <si>
    <t>Penetrace podkladu jednonásobná základní akrylátová bezbarvá v místnostech výšky do 3,80 m</t>
  </si>
  <si>
    <t>-1625243677</t>
  </si>
  <si>
    <t>https://podminky.urs.cz/item/CS_URS_2024_02/784181101</t>
  </si>
  <si>
    <t>182</t>
  </si>
  <si>
    <t>784211101</t>
  </si>
  <si>
    <t>Malby z malířských směsí oděruvzdorných za mokra dvojnásobné, bílé za mokra oděruvzdorné výborně v místnostech výšky do 3,80 m</t>
  </si>
  <si>
    <t>225953443</t>
  </si>
  <si>
    <t>https://podminky.urs.cz/item/CS_URS_2024_02/784211101</t>
  </si>
  <si>
    <t>2 - Vytápění hasičské zbrojnice</t>
  </si>
  <si>
    <t>Ing.Jiří Duben</t>
  </si>
  <si>
    <t xml:space="preserve">    9 - Ostatní konstrukce a práce, bourání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</si>
  <si>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</si>
  <si>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</si>
  <si>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</si>
  <si>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</si>
  <si>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Ostatní konstrukce a práce, bourání</t>
  </si>
  <si>
    <t>9710429UT</t>
  </si>
  <si>
    <t>Stavební přípomoci pro ÚT - vybourání otvorů a stěnových drážek pro rozvody - vč. odvozu suti na skládku a následného zapravení</t>
  </si>
  <si>
    <t>1558087482</t>
  </si>
  <si>
    <t>731</t>
  </si>
  <si>
    <t>Ústřední vytápění - kotelny</t>
  </si>
  <si>
    <t>731251118</t>
  </si>
  <si>
    <t>Kotel ocelový elektrický závěsný přímotopný o výkonu 18 kW</t>
  </si>
  <si>
    <t>1774005954</t>
  </si>
  <si>
    <t>včetně oběhového čerpadla a expanzní nádoby</t>
  </si>
  <si>
    <t>včetně pojistného ventilu</t>
  </si>
  <si>
    <t>včetně připojovacích armatur</t>
  </si>
  <si>
    <t>včetně ekvitermního regulátoru s příslušenstvím</t>
  </si>
  <si>
    <t>733</t>
  </si>
  <si>
    <t>Ústřední vytápění - rozvodné potrubí</t>
  </si>
  <si>
    <t>733222302</t>
  </si>
  <si>
    <t>Potrubí z trubek měděných polotvrdých spojovaných lisováním PN 16, T= +110°C Ø 15/1</t>
  </si>
  <si>
    <t>807154288</t>
  </si>
  <si>
    <t>https://podminky.urs.cz/item/CS_URS_2024_02/733222302</t>
  </si>
  <si>
    <t>733222303</t>
  </si>
  <si>
    <t>Potrubí z trubek měděných polotvrdých spojovaných lisováním PN 16, T= +110°C Ø 18/1</t>
  </si>
  <si>
    <t>-1270202918</t>
  </si>
  <si>
    <t>https://podminky.urs.cz/item/CS_URS_2024_02/733222303</t>
  </si>
  <si>
    <t>733222304</t>
  </si>
  <si>
    <t>Potrubí z trubek měděných polotvrdých spojovaných lisováním PN 16, T= +110°C Ø 22/1</t>
  </si>
  <si>
    <t>618200039</t>
  </si>
  <si>
    <t>https://podminky.urs.cz/item/CS_URS_2024_02/733222304</t>
  </si>
  <si>
    <t>733291101</t>
  </si>
  <si>
    <t>Zkoušky těsnosti potrubí z trubek měděných Ø do 35/1,5</t>
  </si>
  <si>
    <t>-1301453410</t>
  </si>
  <si>
    <t>https://podminky.urs.cz/item/CS_URS_2024_02/733291101</t>
  </si>
  <si>
    <t>100+25+20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</si>
  <si>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</si>
  <si>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</si>
  <si>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1835516657</t>
  </si>
  <si>
    <t>https://podminky.urs.cz/item/CS_URS_2024_02/733811241</t>
  </si>
  <si>
    <t>998733101</t>
  </si>
  <si>
    <t>Přesun hmot pro rozvody potrubí stanovený z hmotnosti přesunovaného materiálu vodorovná dopravní vzdálenost do 50 m základní v objektech výšky do 6 m</t>
  </si>
  <si>
    <t>808168234</t>
  </si>
  <si>
    <t>https://podminky.urs.cz/item/CS_URS_2024_02/998733101</t>
  </si>
  <si>
    <t>734</t>
  </si>
  <si>
    <t>Ústřední vytápění - armatury</t>
  </si>
  <si>
    <t>73422151R</t>
  </si>
  <si>
    <t>Sada pro spodní připojení otopných těles trubkových</t>
  </si>
  <si>
    <t>-1329208311</t>
  </si>
  <si>
    <t>734221682</t>
  </si>
  <si>
    <t>Ventily regulační závitové hlavice termostatické pro ovládání ventilů PN 10 do 110°C kapalinové otopných těles VK</t>
  </si>
  <si>
    <t>-129512384</t>
  </si>
  <si>
    <t>https://podminky.urs.cz/item/CS_URS_2024_02/734221682</t>
  </si>
  <si>
    <t>734261402</t>
  </si>
  <si>
    <t>Šroubení připojovací armatury radiátorů VK PN 10 do 110°C, regulační uzavíratelné rohové G 1/2 x 18</t>
  </si>
  <si>
    <t>-1372202380</t>
  </si>
  <si>
    <t>https://podminky.urs.cz/item/CS_URS_2024_02/734261402</t>
  </si>
  <si>
    <t>998734101</t>
  </si>
  <si>
    <t>Přesun hmot pro armatury stanovený z hmotnosti přesunovaného materiálu vodorovná dopravní vzdálenost do 50 m základní v objektech výšky do 6 m</t>
  </si>
  <si>
    <t>625761831</t>
  </si>
  <si>
    <t>https://podminky.urs.cz/item/CS_URS_2024_02/998734101</t>
  </si>
  <si>
    <t>735</t>
  </si>
  <si>
    <t>Ústřední vytápění - otopná tělesa</t>
  </si>
  <si>
    <t>735152171</t>
  </si>
  <si>
    <t>Otopná tělesa panelová VK jednodesková PN 1,0 MPa, T do 110°C bez přídavné přestupní plochy výšky tělesa 600 mm stavební délky / výkonu 400 mm / 242 W</t>
  </si>
  <si>
    <t>634104685</t>
  </si>
  <si>
    <t>https://podminky.urs.cz/item/CS_URS_2024_02/735152171</t>
  </si>
  <si>
    <t>735152172</t>
  </si>
  <si>
    <t>Otopná tělesa panelová VK jednodesková PN 1,0 MPa, T do 110°C bez přídavné přestupní plochy výšky tělesa 600 mm stavební délky / výkonu 500 mm / 302 W</t>
  </si>
  <si>
    <t>-1287504153</t>
  </si>
  <si>
    <t>https://podminky.urs.cz/item/CS_URS_2024_02/735152172</t>
  </si>
  <si>
    <t>735152575</t>
  </si>
  <si>
    <t>Otopná tělesa panelová VK dvoudesková PN 1,0 MPa, T do 110°C se dvěma přídavnými přestupními plochami výšky tělesa 600 mm stavební délky / výkonu 800 mm / 1343 W</t>
  </si>
  <si>
    <t>-1482428206</t>
  </si>
  <si>
    <t>https://podminky.urs.cz/item/CS_URS_2024_02/735152575</t>
  </si>
  <si>
    <t>735152580</t>
  </si>
  <si>
    <t>Otopná tělesa panelová VK dvoudesková PN 1,0 MPa, T do 110°C se dvěma přídavnými přestupními plochami výšky tělesa 600 mm stavební délky / výkonu 1400 mm / 2351 W</t>
  </si>
  <si>
    <t>42515639</t>
  </si>
  <si>
    <t>https://podminky.urs.cz/item/CS_URS_2024_02/735152580</t>
  </si>
  <si>
    <t>735152679</t>
  </si>
  <si>
    <t>Otopná tělesa panelová VK třídesková PN 1,0 MPa, T do 110°C se třemi přídavnými přestupními plochami výšky tělesa 600 mm stavební délky / výkonu 1200 mm / 2887 W</t>
  </si>
  <si>
    <t>-1783513877</t>
  </si>
  <si>
    <t>https://podminky.urs.cz/item/CS_URS_2024_02/735152679</t>
  </si>
  <si>
    <t>735152682</t>
  </si>
  <si>
    <t>Otopná tělesa panelová VK třídesková PN 1,0 MPa, T do 110°C se třemi přídavnými přestupními plochami výšky tělesa 600 mm stavební délky / výkonu 1800 mm / 4331 W</t>
  </si>
  <si>
    <t>-1562950109</t>
  </si>
  <si>
    <t>https://podminky.urs.cz/item/CS_URS_2024_02/735152682</t>
  </si>
  <si>
    <t>735160143</t>
  </si>
  <si>
    <t>Otopná tělesa trubková teplovodní na stěnu výšky tělesa 1 820 mm, délky 600 mm</t>
  </si>
  <si>
    <t>-2079061280</t>
  </si>
  <si>
    <t>https://podminky.urs.cz/item/CS_URS_2024_02/735160143</t>
  </si>
  <si>
    <t>998735101</t>
  </si>
  <si>
    <t>Přesun hmot pro otopná tělesa stanovený z hmotnosti přesunovaného materiálu vodorovná dopravní vzdálenost do 50 m základní v objektech výšky do 6 m</t>
  </si>
  <si>
    <t>1571420691</t>
  </si>
  <si>
    <t>https://podminky.urs.cz/item/CS_URS_2024_02/998735101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</si>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</sst>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12132" TargetMode="External" /><Relationship Id="rId2" Type="http://schemas.openxmlformats.org/officeDocument/2006/relationships/hyperlink" Target="https://podminky.urs.cz/item/CS_URS_2024_02/162211311" TargetMode="External" /><Relationship Id="rId3" Type="http://schemas.openxmlformats.org/officeDocument/2006/relationships/hyperlink" Target="https://podminky.urs.cz/item/CS_URS_2024_02/162211319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5111101" TargetMode="External" /><Relationship Id="rId7" Type="http://schemas.openxmlformats.org/officeDocument/2006/relationships/hyperlink" Target="https://podminky.urs.cz/item/CS_URS_2024_02/340271011" TargetMode="External" /><Relationship Id="rId8" Type="http://schemas.openxmlformats.org/officeDocument/2006/relationships/hyperlink" Target="https://podminky.urs.cz/item/CS_URS_2024_02/340271021" TargetMode="External" /><Relationship Id="rId9" Type="http://schemas.openxmlformats.org/officeDocument/2006/relationships/hyperlink" Target="https://podminky.urs.cz/item/CS_URS_2024_02/342291111" TargetMode="External" /><Relationship Id="rId10" Type="http://schemas.openxmlformats.org/officeDocument/2006/relationships/hyperlink" Target="https://podminky.urs.cz/item/CS_URS_2024_02/342291121" TargetMode="External" /><Relationship Id="rId11" Type="http://schemas.openxmlformats.org/officeDocument/2006/relationships/hyperlink" Target="https://podminky.urs.cz/item/CS_URS_2024_02/346244361" TargetMode="External" /><Relationship Id="rId12" Type="http://schemas.openxmlformats.org/officeDocument/2006/relationships/hyperlink" Target="https://podminky.urs.cz/item/CS_URS_2024_02/346244371" TargetMode="External" /><Relationship Id="rId13" Type="http://schemas.openxmlformats.org/officeDocument/2006/relationships/hyperlink" Target="https://podminky.urs.cz/item/CS_URS_2024_02/611135101" TargetMode="External" /><Relationship Id="rId14" Type="http://schemas.openxmlformats.org/officeDocument/2006/relationships/hyperlink" Target="https://podminky.urs.cz/item/CS_URS_2024_02/611315421" TargetMode="External" /><Relationship Id="rId15" Type="http://schemas.openxmlformats.org/officeDocument/2006/relationships/hyperlink" Target="https://podminky.urs.cz/item/CS_URS_2024_02/611325121" TargetMode="External" /><Relationship Id="rId16" Type="http://schemas.openxmlformats.org/officeDocument/2006/relationships/hyperlink" Target="https://podminky.urs.cz/item/CS_URS_2024_02/612131121" TargetMode="External" /><Relationship Id="rId17" Type="http://schemas.openxmlformats.org/officeDocument/2006/relationships/hyperlink" Target="https://podminky.urs.cz/item/CS_URS_2024_02/612135001" TargetMode="External" /><Relationship Id="rId18" Type="http://schemas.openxmlformats.org/officeDocument/2006/relationships/hyperlink" Target="https://podminky.urs.cz/item/CS_URS_2024_02/612135101" TargetMode="External" /><Relationship Id="rId19" Type="http://schemas.openxmlformats.org/officeDocument/2006/relationships/hyperlink" Target="https://podminky.urs.cz/item/CS_URS_2024_02/612142001" TargetMode="External" /><Relationship Id="rId20" Type="http://schemas.openxmlformats.org/officeDocument/2006/relationships/hyperlink" Target="https://podminky.urs.cz/item/CS_URS_2024_02/612315421" TargetMode="External" /><Relationship Id="rId21" Type="http://schemas.openxmlformats.org/officeDocument/2006/relationships/hyperlink" Target="https://podminky.urs.cz/item/CS_URS_2024_02/612321131" TargetMode="External" /><Relationship Id="rId22" Type="http://schemas.openxmlformats.org/officeDocument/2006/relationships/hyperlink" Target="https://podminky.urs.cz/item/CS_URS_2024_02/612325121" TargetMode="External" /><Relationship Id="rId23" Type="http://schemas.openxmlformats.org/officeDocument/2006/relationships/hyperlink" Target="https://podminky.urs.cz/item/CS_URS_2024_02/631311124" TargetMode="External" /><Relationship Id="rId24" Type="http://schemas.openxmlformats.org/officeDocument/2006/relationships/hyperlink" Target="https://podminky.urs.cz/item/CS_URS_2024_02/631312141" TargetMode="External" /><Relationship Id="rId25" Type="http://schemas.openxmlformats.org/officeDocument/2006/relationships/hyperlink" Target="https://podminky.urs.cz/item/CS_URS_2024_02/631319012" TargetMode="External" /><Relationship Id="rId26" Type="http://schemas.openxmlformats.org/officeDocument/2006/relationships/hyperlink" Target="https://podminky.urs.cz/item/CS_URS_2024_02/642944121" TargetMode="External" /><Relationship Id="rId27" Type="http://schemas.openxmlformats.org/officeDocument/2006/relationships/hyperlink" Target="https://podminky.urs.cz/item/CS_URS_2024_02/949101111" TargetMode="External" /><Relationship Id="rId28" Type="http://schemas.openxmlformats.org/officeDocument/2006/relationships/hyperlink" Target="https://podminky.urs.cz/item/CS_URS_2024_02/952902021" TargetMode="External" /><Relationship Id="rId29" Type="http://schemas.openxmlformats.org/officeDocument/2006/relationships/hyperlink" Target="https://podminky.urs.cz/item/CS_URS_2024_02/952902031" TargetMode="External" /><Relationship Id="rId30" Type="http://schemas.openxmlformats.org/officeDocument/2006/relationships/hyperlink" Target="https://podminky.urs.cz/item/CS_URS_2024_02/711131811" TargetMode="External" /><Relationship Id="rId31" Type="http://schemas.openxmlformats.org/officeDocument/2006/relationships/hyperlink" Target="https://podminky.urs.cz/item/CS_URS_2024_02/965042131" TargetMode="External" /><Relationship Id="rId32" Type="http://schemas.openxmlformats.org/officeDocument/2006/relationships/hyperlink" Target="https://podminky.urs.cz/item/CS_URS_2024_02/965081213" TargetMode="External" /><Relationship Id="rId33" Type="http://schemas.openxmlformats.org/officeDocument/2006/relationships/hyperlink" Target="https://podminky.urs.cz/item/CS_URS_2024_02/968072455" TargetMode="External" /><Relationship Id="rId34" Type="http://schemas.openxmlformats.org/officeDocument/2006/relationships/hyperlink" Target="https://podminky.urs.cz/item/CS_URS_2024_02/971033131" TargetMode="External" /><Relationship Id="rId35" Type="http://schemas.openxmlformats.org/officeDocument/2006/relationships/hyperlink" Target="https://podminky.urs.cz/item/CS_URS_2024_02/971033151" TargetMode="External" /><Relationship Id="rId36" Type="http://schemas.openxmlformats.org/officeDocument/2006/relationships/hyperlink" Target="https://podminky.urs.cz/item/CS_URS_2024_02/971033351" TargetMode="External" /><Relationship Id="rId37" Type="http://schemas.openxmlformats.org/officeDocument/2006/relationships/hyperlink" Target="https://podminky.urs.cz/item/CS_URS_2024_02/971033621" TargetMode="External" /><Relationship Id="rId38" Type="http://schemas.openxmlformats.org/officeDocument/2006/relationships/hyperlink" Target="https://podminky.urs.cz/item/CS_URS_2024_02/973031616" TargetMode="External" /><Relationship Id="rId39" Type="http://schemas.openxmlformats.org/officeDocument/2006/relationships/hyperlink" Target="https://podminky.urs.cz/item/CS_URS_2024_02/974031121" TargetMode="External" /><Relationship Id="rId40" Type="http://schemas.openxmlformats.org/officeDocument/2006/relationships/hyperlink" Target="https://podminky.urs.cz/item/CS_URS_2024_02/974031122" TargetMode="External" /><Relationship Id="rId41" Type="http://schemas.openxmlformats.org/officeDocument/2006/relationships/hyperlink" Target="https://podminky.urs.cz/item/CS_URS_2024_02/974031134" TargetMode="External" /><Relationship Id="rId42" Type="http://schemas.openxmlformats.org/officeDocument/2006/relationships/hyperlink" Target="https://podminky.urs.cz/item/CS_URS_2024_02/974031142" TargetMode="External" /><Relationship Id="rId43" Type="http://schemas.openxmlformats.org/officeDocument/2006/relationships/hyperlink" Target="https://podminky.urs.cz/item/CS_URS_2024_02/974031164" TargetMode="External" /><Relationship Id="rId44" Type="http://schemas.openxmlformats.org/officeDocument/2006/relationships/hyperlink" Target="https://podminky.urs.cz/item/CS_URS_2024_02/974031821" TargetMode="External" /><Relationship Id="rId45" Type="http://schemas.openxmlformats.org/officeDocument/2006/relationships/hyperlink" Target="https://podminky.urs.cz/item/CS_URS_2024_02/974042587" TargetMode="External" /><Relationship Id="rId46" Type="http://schemas.openxmlformats.org/officeDocument/2006/relationships/hyperlink" Target="https://podminky.urs.cz/item/CS_URS_2024_02/974042589" TargetMode="External" /><Relationship Id="rId47" Type="http://schemas.openxmlformats.org/officeDocument/2006/relationships/hyperlink" Target="https://podminky.urs.cz/item/CS_URS_2024_02/977311112" TargetMode="External" /><Relationship Id="rId48" Type="http://schemas.openxmlformats.org/officeDocument/2006/relationships/hyperlink" Target="https://podminky.urs.cz/item/CS_URS_2024_02/978011121" TargetMode="External" /><Relationship Id="rId49" Type="http://schemas.openxmlformats.org/officeDocument/2006/relationships/hyperlink" Target="https://podminky.urs.cz/item/CS_URS_2024_02/978013121" TargetMode="External" /><Relationship Id="rId50" Type="http://schemas.openxmlformats.org/officeDocument/2006/relationships/hyperlink" Target="https://podminky.urs.cz/item/CS_URS_2024_02/978013191" TargetMode="External" /><Relationship Id="rId51" Type="http://schemas.openxmlformats.org/officeDocument/2006/relationships/hyperlink" Target="https://podminky.urs.cz/item/CS_URS_2024_02/997013511" TargetMode="External" /><Relationship Id="rId52" Type="http://schemas.openxmlformats.org/officeDocument/2006/relationships/hyperlink" Target="https://podminky.urs.cz/item/CS_URS_2024_02/997013509" TargetMode="External" /><Relationship Id="rId53" Type="http://schemas.openxmlformats.org/officeDocument/2006/relationships/hyperlink" Target="https://podminky.urs.cz/item/CS_URS_2024_02/998018001" TargetMode="External" /><Relationship Id="rId54" Type="http://schemas.openxmlformats.org/officeDocument/2006/relationships/hyperlink" Target="https://podminky.urs.cz/item/CS_URS_2024_02/711111001" TargetMode="External" /><Relationship Id="rId55" Type="http://schemas.openxmlformats.org/officeDocument/2006/relationships/hyperlink" Target="https://podminky.urs.cz/item/CS_URS_2024_02/711141559" TargetMode="External" /><Relationship Id="rId56" Type="http://schemas.openxmlformats.org/officeDocument/2006/relationships/hyperlink" Target="https://podminky.urs.cz/item/CS_URS_2024_02/711193121" TargetMode="External" /><Relationship Id="rId57" Type="http://schemas.openxmlformats.org/officeDocument/2006/relationships/hyperlink" Target="https://podminky.urs.cz/item/CS_URS_2024_02/711193131" TargetMode="External" /><Relationship Id="rId58" Type="http://schemas.openxmlformats.org/officeDocument/2006/relationships/hyperlink" Target="https://podminky.urs.cz/item/CS_URS_2024_02/771591241" TargetMode="External" /><Relationship Id="rId59" Type="http://schemas.openxmlformats.org/officeDocument/2006/relationships/hyperlink" Target="https://podminky.urs.cz/item/CS_URS_2024_02/771591264" TargetMode="External" /><Relationship Id="rId60" Type="http://schemas.openxmlformats.org/officeDocument/2006/relationships/hyperlink" Target="https://podminky.urs.cz/item/CS_URS_2024_02/998711101" TargetMode="External" /><Relationship Id="rId61" Type="http://schemas.openxmlformats.org/officeDocument/2006/relationships/hyperlink" Target="https://podminky.urs.cz/item/CS_URS_2024_02/721.1" TargetMode="External" /><Relationship Id="rId62" Type="http://schemas.openxmlformats.org/officeDocument/2006/relationships/hyperlink" Target="https://podminky.urs.cz/item/CS_URS_2024_02/721174041" TargetMode="External" /><Relationship Id="rId63" Type="http://schemas.openxmlformats.org/officeDocument/2006/relationships/hyperlink" Target="https://podminky.urs.cz/item/CS_URS_2024_02/721174042" TargetMode="External" /><Relationship Id="rId64" Type="http://schemas.openxmlformats.org/officeDocument/2006/relationships/hyperlink" Target="https://podminky.urs.cz/item/CS_URS_2024_02/721174044" TargetMode="External" /><Relationship Id="rId65" Type="http://schemas.openxmlformats.org/officeDocument/2006/relationships/hyperlink" Target="https://podminky.urs.cz/item/CS_URS_2024_02/721174045" TargetMode="External" /><Relationship Id="rId66" Type="http://schemas.openxmlformats.org/officeDocument/2006/relationships/hyperlink" Target="https://podminky.urs.cz/item/CS_URS_2024_02/721194103" TargetMode="External" /><Relationship Id="rId67" Type="http://schemas.openxmlformats.org/officeDocument/2006/relationships/hyperlink" Target="https://podminky.urs.cz/item/CS_URS_2024_02/721194104" TargetMode="External" /><Relationship Id="rId68" Type="http://schemas.openxmlformats.org/officeDocument/2006/relationships/hyperlink" Target="https://podminky.urs.cz/item/CS_URS_2024_02/721194107" TargetMode="External" /><Relationship Id="rId69" Type="http://schemas.openxmlformats.org/officeDocument/2006/relationships/hyperlink" Target="https://podminky.urs.cz/item/CS_URS_2024_02/721194109" TargetMode="External" /><Relationship Id="rId70" Type="http://schemas.openxmlformats.org/officeDocument/2006/relationships/hyperlink" Target="https://podminky.urs.cz/item/CS_URS_2024_02/721219128" TargetMode="External" /><Relationship Id="rId71" Type="http://schemas.openxmlformats.org/officeDocument/2006/relationships/hyperlink" Target="https://podminky.urs.cz/item/CS_URS_2024_02/721290111" TargetMode="External" /><Relationship Id="rId72" Type="http://schemas.openxmlformats.org/officeDocument/2006/relationships/hyperlink" Target="https://podminky.urs.cz/item/CS_URS_2024_02/998721101" TargetMode="External" /><Relationship Id="rId73" Type="http://schemas.openxmlformats.org/officeDocument/2006/relationships/hyperlink" Target="https://podminky.urs.cz/item/CS_URS_2024_02/722174002" TargetMode="External" /><Relationship Id="rId74" Type="http://schemas.openxmlformats.org/officeDocument/2006/relationships/hyperlink" Target="https://podminky.urs.cz/item/CS_URS_2024_02/722174003" TargetMode="External" /><Relationship Id="rId75" Type="http://schemas.openxmlformats.org/officeDocument/2006/relationships/hyperlink" Target="https://podminky.urs.cz/item/CS_URS_2024_02/722181231" TargetMode="External" /><Relationship Id="rId76" Type="http://schemas.openxmlformats.org/officeDocument/2006/relationships/hyperlink" Target="https://podminky.urs.cz/item/CS_URS_2024_02/722181232" TargetMode="External" /><Relationship Id="rId77" Type="http://schemas.openxmlformats.org/officeDocument/2006/relationships/hyperlink" Target="https://podminky.urs.cz/item/CS_URS_2024_02/722190401" TargetMode="External" /><Relationship Id="rId78" Type="http://schemas.openxmlformats.org/officeDocument/2006/relationships/hyperlink" Target="https://podminky.urs.cz/item/CS_URS_2024_02/722230102" TargetMode="External" /><Relationship Id="rId79" Type="http://schemas.openxmlformats.org/officeDocument/2006/relationships/hyperlink" Target="https://podminky.urs.cz/item/CS_URS_2024_02/722290226" TargetMode="External" /><Relationship Id="rId80" Type="http://schemas.openxmlformats.org/officeDocument/2006/relationships/hyperlink" Target="https://podminky.urs.cz/item/CS_URS_2024_02/722290234" TargetMode="External" /><Relationship Id="rId81" Type="http://schemas.openxmlformats.org/officeDocument/2006/relationships/hyperlink" Target="https://podminky.urs.cz/item/CS_URS_2024_02/998722101" TargetMode="External" /><Relationship Id="rId82" Type="http://schemas.openxmlformats.org/officeDocument/2006/relationships/hyperlink" Target="https://podminky.urs.cz/item/CS_URS_2024_02/725110814" TargetMode="External" /><Relationship Id="rId83" Type="http://schemas.openxmlformats.org/officeDocument/2006/relationships/hyperlink" Target="https://podminky.urs.cz/item/CS_URS_2024_02/725119122" TargetMode="External" /><Relationship Id="rId84" Type="http://schemas.openxmlformats.org/officeDocument/2006/relationships/hyperlink" Target="https://podminky.urs.cz/item/CS_URS_2024_02/725211602" TargetMode="External" /><Relationship Id="rId85" Type="http://schemas.openxmlformats.org/officeDocument/2006/relationships/hyperlink" Target="https://podminky.urs.cz/item/CS_URS_2024_02/725532124" TargetMode="External" /><Relationship Id="rId86" Type="http://schemas.openxmlformats.org/officeDocument/2006/relationships/hyperlink" Target="https://podminky.urs.cz/item/CS_URS_2024_02/725822611" TargetMode="External" /><Relationship Id="rId87" Type="http://schemas.openxmlformats.org/officeDocument/2006/relationships/hyperlink" Target="https://podminky.urs.cz/item/CS_URS_2024_02/725841333" TargetMode="External" /><Relationship Id="rId88" Type="http://schemas.openxmlformats.org/officeDocument/2006/relationships/hyperlink" Target="https://podminky.urs.cz/item/CS_URS_2024_02/998725101" TargetMode="External" /><Relationship Id="rId89" Type="http://schemas.openxmlformats.org/officeDocument/2006/relationships/hyperlink" Target="https://podminky.urs.cz/item/CS_URS_2024_02/741112001" TargetMode="External" /><Relationship Id="rId90" Type="http://schemas.openxmlformats.org/officeDocument/2006/relationships/hyperlink" Target="https://podminky.urs.cz/item/CS_URS_2024_02/741112021" TargetMode="External" /><Relationship Id="rId91" Type="http://schemas.openxmlformats.org/officeDocument/2006/relationships/hyperlink" Target="https://podminky.urs.cz/item/CS_URS_2024_02/741122015" TargetMode="External" /><Relationship Id="rId92" Type="http://schemas.openxmlformats.org/officeDocument/2006/relationships/hyperlink" Target="https://podminky.urs.cz/item/CS_URS_2024_02/741122016" TargetMode="External" /><Relationship Id="rId93" Type="http://schemas.openxmlformats.org/officeDocument/2006/relationships/hyperlink" Target="https://podminky.urs.cz/item/CS_URS_2024_02/741310001" TargetMode="External" /><Relationship Id="rId94" Type="http://schemas.openxmlformats.org/officeDocument/2006/relationships/hyperlink" Target="https://podminky.urs.cz/item/CS_URS_2024_02/741313001" TargetMode="External" /><Relationship Id="rId95" Type="http://schemas.openxmlformats.org/officeDocument/2006/relationships/hyperlink" Target="https://podminky.urs.cz/item/CS_URS_2024_02/741320105" TargetMode="External" /><Relationship Id="rId96" Type="http://schemas.openxmlformats.org/officeDocument/2006/relationships/hyperlink" Target="https://podminky.urs.cz/item/CS_URS_2024_02/741372062" TargetMode="External" /><Relationship Id="rId97" Type="http://schemas.openxmlformats.org/officeDocument/2006/relationships/hyperlink" Target="https://podminky.urs.cz/item/CS_URS_2024_02/741410071" TargetMode="External" /><Relationship Id="rId98" Type="http://schemas.openxmlformats.org/officeDocument/2006/relationships/hyperlink" Target="https://podminky.urs.cz/item/CS_URS_2024_02/HZS2232" TargetMode="External" /><Relationship Id="rId99" Type="http://schemas.openxmlformats.org/officeDocument/2006/relationships/hyperlink" Target="https://podminky.urs.cz/item/CS_URS_2024_02/741810001" TargetMode="External" /><Relationship Id="rId100" Type="http://schemas.openxmlformats.org/officeDocument/2006/relationships/hyperlink" Target="https://podminky.urs.cz/item/CS_URS_2024_02/998741101" TargetMode="External" /><Relationship Id="rId101" Type="http://schemas.openxmlformats.org/officeDocument/2006/relationships/hyperlink" Target="https://podminky.urs.cz/item/CS_URS_2024_02/751133012" TargetMode="External" /><Relationship Id="rId102" Type="http://schemas.openxmlformats.org/officeDocument/2006/relationships/hyperlink" Target="https://podminky.urs.cz/item/CS_URS_2024_02/751311111" TargetMode="External" /><Relationship Id="rId103" Type="http://schemas.openxmlformats.org/officeDocument/2006/relationships/hyperlink" Target="https://podminky.urs.cz/item/CS_URS_2024_02/751322012" TargetMode="External" /><Relationship Id="rId104" Type="http://schemas.openxmlformats.org/officeDocument/2006/relationships/hyperlink" Target="https://podminky.urs.cz/item/CS_URS_2024_02/751510042" TargetMode="External" /><Relationship Id="rId105" Type="http://schemas.openxmlformats.org/officeDocument/2006/relationships/hyperlink" Target="https://podminky.urs.cz/item/CS_URS_2024_02/751572102" TargetMode="External" /><Relationship Id="rId106" Type="http://schemas.openxmlformats.org/officeDocument/2006/relationships/hyperlink" Target="https://podminky.urs.cz/item/CS_URS_2024_02/751691111" TargetMode="External" /><Relationship Id="rId107" Type="http://schemas.openxmlformats.org/officeDocument/2006/relationships/hyperlink" Target="https://podminky.urs.cz/item/CS_URS_2024_02/998751101" TargetMode="External" /><Relationship Id="rId108" Type="http://schemas.openxmlformats.org/officeDocument/2006/relationships/hyperlink" Target="https://podminky.urs.cz/item/CS_URS_2024_02/766660001" TargetMode="External" /><Relationship Id="rId109" Type="http://schemas.openxmlformats.org/officeDocument/2006/relationships/hyperlink" Target="https://podminky.urs.cz/item/CS_URS_2024_02/766660729" TargetMode="External" /><Relationship Id="rId110" Type="http://schemas.openxmlformats.org/officeDocument/2006/relationships/hyperlink" Target="https://podminky.urs.cz/item/CS_URS_2024_02/766695212" TargetMode="External" /><Relationship Id="rId111" Type="http://schemas.openxmlformats.org/officeDocument/2006/relationships/hyperlink" Target="https://podminky.urs.cz/item/CS_URS_2024_02/998766101" TargetMode="External" /><Relationship Id="rId112" Type="http://schemas.openxmlformats.org/officeDocument/2006/relationships/hyperlink" Target="https://podminky.urs.cz/item/CS_URS_2024_02/771111011" TargetMode="External" /><Relationship Id="rId113" Type="http://schemas.openxmlformats.org/officeDocument/2006/relationships/hyperlink" Target="https://podminky.urs.cz/item/CS_URS_2024_02/771121011" TargetMode="External" /><Relationship Id="rId114" Type="http://schemas.openxmlformats.org/officeDocument/2006/relationships/hyperlink" Target="https://podminky.urs.cz/item/CS_URS_2024_02/771151012" TargetMode="External" /><Relationship Id="rId115" Type="http://schemas.openxmlformats.org/officeDocument/2006/relationships/hyperlink" Target="https://podminky.urs.cz/item/CS_URS_2024_02/771574413" TargetMode="External" /><Relationship Id="rId116" Type="http://schemas.openxmlformats.org/officeDocument/2006/relationships/hyperlink" Target="https://podminky.urs.cz/item/CS_URS_2024_02/998771101" TargetMode="External" /><Relationship Id="rId117" Type="http://schemas.openxmlformats.org/officeDocument/2006/relationships/hyperlink" Target="https://podminky.urs.cz/item/CS_URS_2024_02/781111011" TargetMode="External" /><Relationship Id="rId118" Type="http://schemas.openxmlformats.org/officeDocument/2006/relationships/hyperlink" Target="https://podminky.urs.cz/item/CS_URS_2024_02/781121011" TargetMode="External" /><Relationship Id="rId119" Type="http://schemas.openxmlformats.org/officeDocument/2006/relationships/hyperlink" Target="https://podminky.urs.cz/item/CS_URS_2024_02/781474115" TargetMode="External" /><Relationship Id="rId120" Type="http://schemas.openxmlformats.org/officeDocument/2006/relationships/hyperlink" Target="https://podminky.urs.cz/item/CS_URS_2024_02/781492211" TargetMode="External" /><Relationship Id="rId121" Type="http://schemas.openxmlformats.org/officeDocument/2006/relationships/hyperlink" Target="https://podminky.urs.cz/item/CS_URS_2024_02/781495141" TargetMode="External" /><Relationship Id="rId122" Type="http://schemas.openxmlformats.org/officeDocument/2006/relationships/hyperlink" Target="https://podminky.urs.cz/item/CS_URS_2024_02/781495142" TargetMode="External" /><Relationship Id="rId123" Type="http://schemas.openxmlformats.org/officeDocument/2006/relationships/hyperlink" Target="https://podminky.urs.cz/item/CS_URS_2024_02/781571131" TargetMode="External" /><Relationship Id="rId124" Type="http://schemas.openxmlformats.org/officeDocument/2006/relationships/hyperlink" Target="https://podminky.urs.cz/item/CS_URS_2024_02/781674113" TargetMode="External" /><Relationship Id="rId125" Type="http://schemas.openxmlformats.org/officeDocument/2006/relationships/hyperlink" Target="https://podminky.urs.cz/item/CS_URS_2024_02/998781101" TargetMode="External" /><Relationship Id="rId126" Type="http://schemas.openxmlformats.org/officeDocument/2006/relationships/hyperlink" Target="https://podminky.urs.cz/item/CS_URS_2024_02/783113101" TargetMode="External" /><Relationship Id="rId127" Type="http://schemas.openxmlformats.org/officeDocument/2006/relationships/hyperlink" Target="https://podminky.urs.cz/item/CS_URS_2024_02/783114101" TargetMode="External" /><Relationship Id="rId128" Type="http://schemas.openxmlformats.org/officeDocument/2006/relationships/hyperlink" Target="https://podminky.urs.cz/item/CS_URS_2024_02/783117101" TargetMode="External" /><Relationship Id="rId129" Type="http://schemas.openxmlformats.org/officeDocument/2006/relationships/hyperlink" Target="https://podminky.urs.cz/item/CS_URS_2024_02/783314201" TargetMode="External" /><Relationship Id="rId130" Type="http://schemas.openxmlformats.org/officeDocument/2006/relationships/hyperlink" Target="https://podminky.urs.cz/item/CS_URS_2024_02/783315101" TargetMode="External" /><Relationship Id="rId131" Type="http://schemas.openxmlformats.org/officeDocument/2006/relationships/hyperlink" Target="https://podminky.urs.cz/item/CS_URS_2024_02/783317101" TargetMode="External" /><Relationship Id="rId132" Type="http://schemas.openxmlformats.org/officeDocument/2006/relationships/hyperlink" Target="https://podminky.urs.cz/item/CS_URS_2024_02/784111011" TargetMode="External" /><Relationship Id="rId133" Type="http://schemas.openxmlformats.org/officeDocument/2006/relationships/hyperlink" Target="https://podminky.urs.cz/item/CS_URS_2024_02/784121001" TargetMode="External" /><Relationship Id="rId134" Type="http://schemas.openxmlformats.org/officeDocument/2006/relationships/hyperlink" Target="https://podminky.urs.cz/item/CS_URS_2024_02/784181101" TargetMode="External" /><Relationship Id="rId135" Type="http://schemas.openxmlformats.org/officeDocument/2006/relationships/hyperlink" Target="https://podminky.urs.cz/item/CS_URS_2024_02/784211101" TargetMode="External" /><Relationship Id="rId13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3222302" TargetMode="External" /><Relationship Id="rId2" Type="http://schemas.openxmlformats.org/officeDocument/2006/relationships/hyperlink" Target="https://podminky.urs.cz/item/CS_URS_2024_02/733222303" TargetMode="External" /><Relationship Id="rId3" Type="http://schemas.openxmlformats.org/officeDocument/2006/relationships/hyperlink" Target="https://podminky.urs.cz/item/CS_URS_2024_02/733222304" TargetMode="External" /><Relationship Id="rId4" Type="http://schemas.openxmlformats.org/officeDocument/2006/relationships/hyperlink" Target="https://podminky.urs.cz/item/CS_URS_2024_02/733291101" TargetMode="External" /><Relationship Id="rId5" Type="http://schemas.openxmlformats.org/officeDocument/2006/relationships/hyperlink" Target="https://podminky.urs.cz/item/CS_URS_2024_02/733811241" TargetMode="External" /><Relationship Id="rId6" Type="http://schemas.openxmlformats.org/officeDocument/2006/relationships/hyperlink" Target="https://podminky.urs.cz/item/CS_URS_2024_02/998733101" TargetMode="External" /><Relationship Id="rId7" Type="http://schemas.openxmlformats.org/officeDocument/2006/relationships/hyperlink" Target="https://podminky.urs.cz/item/CS_URS_2024_02/734221682" TargetMode="External" /><Relationship Id="rId8" Type="http://schemas.openxmlformats.org/officeDocument/2006/relationships/hyperlink" Target="https://podminky.urs.cz/item/CS_URS_2024_02/734261402" TargetMode="External" /><Relationship Id="rId9" Type="http://schemas.openxmlformats.org/officeDocument/2006/relationships/hyperlink" Target="https://podminky.urs.cz/item/CS_URS_2024_02/998734101" TargetMode="External" /><Relationship Id="rId10" Type="http://schemas.openxmlformats.org/officeDocument/2006/relationships/hyperlink" Target="https://podminky.urs.cz/item/CS_URS_2024_02/735152171" TargetMode="External" /><Relationship Id="rId11" Type="http://schemas.openxmlformats.org/officeDocument/2006/relationships/hyperlink" Target="https://podminky.urs.cz/item/CS_URS_2024_02/735152172" TargetMode="External" /><Relationship Id="rId12" Type="http://schemas.openxmlformats.org/officeDocument/2006/relationships/hyperlink" Target="https://podminky.urs.cz/item/CS_URS_2024_02/735152575" TargetMode="External" /><Relationship Id="rId13" Type="http://schemas.openxmlformats.org/officeDocument/2006/relationships/hyperlink" Target="https://podminky.urs.cz/item/CS_URS_2024_02/735152580" TargetMode="External" /><Relationship Id="rId14" Type="http://schemas.openxmlformats.org/officeDocument/2006/relationships/hyperlink" Target="https://podminky.urs.cz/item/CS_URS_2024_02/735152679" TargetMode="External" /><Relationship Id="rId15" Type="http://schemas.openxmlformats.org/officeDocument/2006/relationships/hyperlink" Target="https://podminky.urs.cz/item/CS_URS_2024_02/735152682" TargetMode="External" /><Relationship Id="rId16" Type="http://schemas.openxmlformats.org/officeDocument/2006/relationships/hyperlink" Target="https://podminky.urs.cz/item/CS_URS_2024_02/735160143" TargetMode="External" /><Relationship Id="rId17" Type="http://schemas.openxmlformats.org/officeDocument/2006/relationships/hyperlink" Target="https://podminky.urs.cz/item/CS_URS_2024_02/998735101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092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Hasičská zbrojnice SDH Křešice – změna užívání skladu na koupelnu a vytápění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 497, k.ú. Křešice u Děčína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6. 11. 2024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Děčín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Vladimír Vidai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Změna užívání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'1 - Změna užívání '!P102</f>
        <v>0</v>
      </c>
      <c r="AV55" s="122">
        <f>'1 - Změna užívání '!J33</f>
        <v>0</v>
      </c>
      <c r="AW55" s="122">
        <f>'1 - Změna užívání '!J34</f>
        <v>0</v>
      </c>
      <c r="AX55" s="122">
        <f>'1 - Změna užívání '!J35</f>
        <v>0</v>
      </c>
      <c r="AY55" s="122">
        <f>'1 - Změna užívání '!J36</f>
        <v>0</v>
      </c>
      <c r="AZ55" s="122">
        <f>'1 - Změna užívání '!F33</f>
        <v>0</v>
      </c>
      <c r="BA55" s="122">
        <f>'1 - Změna užívání '!F34</f>
        <v>0</v>
      </c>
      <c r="BB55" s="122">
        <f>'1 - Změna užívání '!F35</f>
        <v>0</v>
      </c>
      <c r="BC55" s="122">
        <f>'1 - Změna užívání '!F36</f>
        <v>0</v>
      </c>
      <c r="BD55" s="124">
        <f>'1 - Změna užívání '!F37</f>
        <v>0</v>
      </c>
      <c r="BE55" s="7"/>
      <c r="BT55" s="125" t="s">
        <v>80</v>
      </c>
      <c r="BV55" s="125" t="s">
        <v>77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79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'2 - Vytápění hasičské zbr...'!J30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6">
        <v>0</v>
      </c>
      <c r="AT56" s="127">
        <f>ROUND(SUM(AV56:AW56),2)</f>
        <v>0</v>
      </c>
      <c r="AU56" s="128">
        <f>'2 - Vytápění hasičské zbr...'!P86</f>
        <v>0</v>
      </c>
      <c r="AV56" s="127">
        <f>'2 - Vytápění hasičské zbr...'!J33</f>
        <v>0</v>
      </c>
      <c r="AW56" s="127">
        <f>'2 - Vytápění hasičské zbr...'!J34</f>
        <v>0</v>
      </c>
      <c r="AX56" s="127">
        <f>'2 - Vytápění hasičské zbr...'!J35</f>
        <v>0</v>
      </c>
      <c r="AY56" s="127">
        <f>'2 - Vytápění hasičské zbr...'!J36</f>
        <v>0</v>
      </c>
      <c r="AZ56" s="127">
        <f>'2 - Vytápění hasičské zbr...'!F33</f>
        <v>0</v>
      </c>
      <c r="BA56" s="127">
        <f>'2 - Vytápění hasičské zbr...'!F34</f>
        <v>0</v>
      </c>
      <c r="BB56" s="127">
        <f>'2 - Vytápění hasičské zbr...'!F35</f>
        <v>0</v>
      </c>
      <c r="BC56" s="127">
        <f>'2 - Vytápění hasičské zbr...'!F36</f>
        <v>0</v>
      </c>
      <c r="BD56" s="129">
        <f>'2 - Vytápění hasičské zbr...'!F37</f>
        <v>0</v>
      </c>
      <c r="BE56" s="7"/>
      <c r="BT56" s="125" t="s">
        <v>80</v>
      </c>
      <c r="BV56" s="125" t="s">
        <v>77</v>
      </c>
      <c r="BW56" s="125" t="s">
        <v>86</v>
      </c>
      <c r="BX56" s="125" t="s">
        <v>5</v>
      </c>
      <c r="CL56" s="125" t="s">
        <v>19</v>
      </c>
      <c r="CM56" s="125" t="s">
        <v>84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aGgmGzIshz+eDVeXcC+caLVIQPUo5hK1eAXaJ7si48zfFT4+Bmwkf7c1Oyb1UyHYXTr7GkuUoX50FV6y+2so5A==" hashValue="w2PJM2iEp85tSgvMNcCJYJ/fLPPPum/UdBi3poP8e7eVG+Gezp4a8wImcsW/l2wC5H76cuLX/VifRhBoZDeFN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Změna užívání '!C2" display="/"/>
    <hyperlink ref="A56" location="'2 - Vytápění hasičské zb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Hasičská zbrojnice SDH Křešice – změna užívání skladu na koupelnu a vytápění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ROUND(J102,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ROUND((SUM(BE102:BE583)),  2)</f>
        <v>0</v>
      </c>
      <c r="G33" s="40"/>
      <c r="H33" s="40"/>
      <c r="I33" s="150">
        <v>0.20999999999999999</v>
      </c>
      <c r="J33" s="149">
        <f>ROUND(((SUM(BE102:BE583))*I33),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ROUND((SUM(BF102:BF583)),  2)</f>
        <v>0</v>
      </c>
      <c r="G34" s="40"/>
      <c r="H34" s="40"/>
      <c r="I34" s="150">
        <v>0.12</v>
      </c>
      <c r="J34" s="149">
        <f>ROUND(((SUM(BF102:BF583))*I34),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ROUND((SUM(BG102:BG583)),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ROUND((SUM(BH102:BH583)),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ROUND((SUM(BI102:BI583)),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Hasičská zbrojnice SDH Křešice – změna užívání skladu na koupelnu a vytápění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1 - Změna užívání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497, k.ú. Křešice u Děčína</v>
      </c>
      <c r="G52" s="42"/>
      <c r="H52" s="42"/>
      <c r="I52" s="34" t="s">
        <v>23</v>
      </c>
      <c r="J52" s="74" t="str">
        <f>IF(J12="","",J12)</f>
        <v>6. 11. 2024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32</v>
      </c>
      <c r="J54" s="38" t="str">
        <f>E21</f>
        <v>Vladimír Vidai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J103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J104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J123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J200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J210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J214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J225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J230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J312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J322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104</v>
      </c>
      <c r="E71" s="170"/>
      <c r="F71" s="170"/>
      <c r="G71" s="170"/>
      <c r="H71" s="170"/>
      <c r="I71" s="170"/>
      <c r="J71" s="171">
        <f>J325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J326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106</v>
      </c>
      <c r="E73" s="176"/>
      <c r="F73" s="176"/>
      <c r="G73" s="176"/>
      <c r="H73" s="176"/>
      <c r="I73" s="176"/>
      <c r="J73" s="177">
        <f>J353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107</v>
      </c>
      <c r="E74" s="176"/>
      <c r="F74" s="176"/>
      <c r="G74" s="176"/>
      <c r="H74" s="176"/>
      <c r="I74" s="176"/>
      <c r="J74" s="177">
        <f>J382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108</v>
      </c>
      <c r="E75" s="176"/>
      <c r="F75" s="176"/>
      <c r="G75" s="176"/>
      <c r="H75" s="176"/>
      <c r="I75" s="176"/>
      <c r="J75" s="177">
        <f>J402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109</v>
      </c>
      <c r="E76" s="176"/>
      <c r="F76" s="176"/>
      <c r="G76" s="176"/>
      <c r="H76" s="176"/>
      <c r="I76" s="176"/>
      <c r="J76" s="177">
        <f>J417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110</v>
      </c>
      <c r="E77" s="176"/>
      <c r="F77" s="176"/>
      <c r="G77" s="176"/>
      <c r="H77" s="176"/>
      <c r="I77" s="176"/>
      <c r="J77" s="177">
        <f>J475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111</v>
      </c>
      <c r="E78" s="176"/>
      <c r="F78" s="176"/>
      <c r="G78" s="176"/>
      <c r="H78" s="176"/>
      <c r="I78" s="176"/>
      <c r="J78" s="177">
        <f>J495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112</v>
      </c>
      <c r="E79" s="176"/>
      <c r="F79" s="176"/>
      <c r="G79" s="176"/>
      <c r="H79" s="176"/>
      <c r="I79" s="176"/>
      <c r="J79" s="177">
        <f>J511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113</v>
      </c>
      <c r="E80" s="176"/>
      <c r="F80" s="176"/>
      <c r="G80" s="176"/>
      <c r="H80" s="176"/>
      <c r="I80" s="176"/>
      <c r="J80" s="177">
        <f>J527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114</v>
      </c>
      <c r="E81" s="176"/>
      <c r="F81" s="176"/>
      <c r="G81" s="176"/>
      <c r="H81" s="176"/>
      <c r="I81" s="176"/>
      <c r="J81" s="177">
        <f>J557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115</v>
      </c>
      <c r="E82" s="176"/>
      <c r="F82" s="176"/>
      <c r="G82" s="176"/>
      <c r="H82" s="176"/>
      <c r="I82" s="176"/>
      <c r="J82" s="177">
        <f>J572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62" t="str">
        <f>E7</f>
        <v>Hasičská zbrojnice SDH Křešice – změna užívání skladu na koupelnu a vytápění</v>
      </c>
      <c r="F92" s="34"/>
      <c r="G92" s="34"/>
      <c r="H92" s="34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88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 xml:space="preserve">1 - Změna užívání </v>
      </c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p.č. 497, k.ú. Křešice u Děčína</v>
      </c>
      <c r="G96" s="42"/>
      <c r="H96" s="42"/>
      <c r="I96" s="34" t="s">
        <v>23</v>
      </c>
      <c r="J96" s="74" t="str">
        <f>IF(J12="","",J12)</f>
        <v>6. 11. 2024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E15</f>
        <v>Statutární město Děčín</v>
      </c>
      <c r="G98" s="42"/>
      <c r="H98" s="42"/>
      <c r="I98" s="34" t="s">
        <v>32</v>
      </c>
      <c r="J98" s="38" t="str">
        <f>E21</f>
        <v>Vladimír Vidai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30</v>
      </c>
      <c r="D99" s="42"/>
      <c r="E99" s="42"/>
      <c r="F99" s="29" t="str">
        <f>IF(E18="","",E18)</f>
        <v>Vyplň údaj</v>
      </c>
      <c r="G99" s="42"/>
      <c r="H99" s="42"/>
      <c r="I99" s="34" t="s">
        <v>37</v>
      </c>
      <c r="J99" s="38" t="str">
        <f>E24</f>
        <v xml:space="preserve"> </v>
      </c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79"/>
      <c r="B101" s="180"/>
      <c r="C101" s="181" t="s">
        <v>117</v>
      </c>
      <c r="D101" s="182" t="s">
        <v>60</v>
      </c>
      <c r="E101" s="182" t="s">
        <v>56</v>
      </c>
      <c r="F101" s="182" t="s">
        <v>57</v>
      </c>
      <c r="G101" s="182" t="s">
        <v>118</v>
      </c>
      <c r="H101" s="182" t="s">
        <v>119</v>
      </c>
      <c r="I101" s="182" t="s">
        <v>120</v>
      </c>
      <c r="J101" s="182" t="s">
        <v>92</v>
      </c>
      <c r="K101" s="183" t="s">
        <v>121</v>
      </c>
      <c r="L101" s="184"/>
      <c r="M101" s="94" t="s">
        <v>19</v>
      </c>
      <c r="N101" s="95" t="s">
        <v>45</v>
      </c>
      <c r="O101" s="95" t="s">
        <v>122</v>
      </c>
      <c r="P101" s="95" t="s">
        <v>123</v>
      </c>
      <c r="Q101" s="95" t="s">
        <v>124</v>
      </c>
      <c r="R101" s="95" t="s">
        <v>125</v>
      </c>
      <c r="S101" s="95" t="s">
        <v>126</v>
      </c>
      <c r="T101" s="96" t="s">
        <v>127</v>
      </c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</row>
    <row r="102" s="2" customFormat="1" ht="22.8" customHeight="1">
      <c r="A102" s="40"/>
      <c r="B102" s="41"/>
      <c r="C102" s="101" t="s">
        <v>128</v>
      </c>
      <c r="D102" s="42"/>
      <c r="E102" s="42"/>
      <c r="F102" s="42"/>
      <c r="G102" s="42"/>
      <c r="H102" s="42"/>
      <c r="I102" s="42"/>
      <c r="J102" s="185">
        <f>BK102</f>
        <v>0</v>
      </c>
      <c r="K102" s="42"/>
      <c r="L102" s="46"/>
      <c r="M102" s="97"/>
      <c r="N102" s="186"/>
      <c r="O102" s="98"/>
      <c r="P102" s="187">
        <f>P103+P325</f>
        <v>0</v>
      </c>
      <c r="Q102" s="98"/>
      <c r="R102" s="187">
        <f>R103+R325</f>
        <v>6.8867898499999995</v>
      </c>
      <c r="S102" s="98"/>
      <c r="T102" s="188">
        <f>T103+T325</f>
        <v>5.1987401800000006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74</v>
      </c>
      <c r="AU102" s="19" t="s">
        <v>93</v>
      </c>
      <c r="BK102" s="189">
        <f>BK103+BK325</f>
        <v>0</v>
      </c>
    </row>
    <row r="103" s="12" customFormat="1" ht="25.92" customHeight="1">
      <c r="A103" s="12"/>
      <c r="B103" s="190"/>
      <c r="C103" s="191"/>
      <c r="D103" s="192" t="s">
        <v>74</v>
      </c>
      <c r="E103" s="193" t="s">
        <v>129</v>
      </c>
      <c r="F103" s="193" t="s">
        <v>130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P104+P123+P146+P200+P210+P214+P225+P230+P312+P322</f>
        <v>0</v>
      </c>
      <c r="Q103" s="198"/>
      <c r="R103" s="199">
        <f>R104+R123+R146+R200+R210+R214+R225+R230+R312+R322</f>
        <v>5.5757298899999999</v>
      </c>
      <c r="S103" s="198"/>
      <c r="T103" s="200">
        <f>T104+T123+T146+T200+T210+T214+T225+T230+T312+T322</f>
        <v>5.1323240000000006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74</v>
      </c>
      <c r="AU103" s="202" t="s">
        <v>75</v>
      </c>
      <c r="AY103" s="201" t="s">
        <v>131</v>
      </c>
      <c r="BK103" s="203">
        <f>BK104+BK123+BK146+BK200+BK210+BK214+BK225+BK230+BK312+BK322</f>
        <v>0</v>
      </c>
    </row>
    <row r="104" s="12" customFormat="1" ht="22.8" customHeight="1">
      <c r="A104" s="12"/>
      <c r="B104" s="190"/>
      <c r="C104" s="191"/>
      <c r="D104" s="192" t="s">
        <v>74</v>
      </c>
      <c r="E104" s="204" t="s">
        <v>80</v>
      </c>
      <c r="F104" s="204" t="s">
        <v>132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SUM(P105:P122)</f>
        <v>0</v>
      </c>
      <c r="Q104" s="198"/>
      <c r="R104" s="199">
        <f>SUM(R105:R122)</f>
        <v>0.45000000000000001</v>
      </c>
      <c r="S104" s="198"/>
      <c r="T104" s="200">
        <f>SUM(T105:T122)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80</v>
      </c>
      <c r="AT104" s="202" t="s">
        <v>74</v>
      </c>
      <c r="AU104" s="202" t="s">
        <v>80</v>
      </c>
      <c r="AY104" s="201" t="s">
        <v>131</v>
      </c>
      <c r="BK104" s="203">
        <f>SUM(BK105:BK122)</f>
        <v>0</v>
      </c>
    </row>
    <row r="105" s="2" customFormat="1" ht="24.15" customHeight="1">
      <c r="A105" s="40"/>
      <c r="B105" s="41"/>
      <c r="C105" s="206" t="s">
        <v>80</v>
      </c>
      <c r="D105" s="206" t="s">
        <v>133</v>
      </c>
      <c r="E105" s="207" t="s">
        <v>134</v>
      </c>
      <c r="F105" s="208" t="s">
        <v>135</v>
      </c>
      <c r="G105" s="209" t="s">
        <v>136</v>
      </c>
      <c r="H105" s="210">
        <v>0.22500000000000001</v>
      </c>
      <c r="I105" s="211"/>
      <c r="J105" s="212">
        <f>ROUND(I105*H105,2)</f>
        <v>0</v>
      </c>
      <c r="K105" s="208" t="s">
        <v>137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138</v>
      </c>
      <c r="AT105" s="217" t="s">
        <v>133</v>
      </c>
      <c r="AU105" s="217" t="s">
        <v>84</v>
      </c>
      <c r="AY105" s="19" t="s">
        <v>131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138</v>
      </c>
      <c r="BM105" s="217" t="s">
        <v>139</v>
      </c>
    </row>
    <row r="106" s="2" customFormat="1">
      <c r="A106" s="40"/>
      <c r="B106" s="41"/>
      <c r="C106" s="42"/>
      <c r="D106" s="219" t="s">
        <v>140</v>
      </c>
      <c r="E106" s="42"/>
      <c r="F106" s="220" t="s">
        <v>141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140</v>
      </c>
      <c r="AU106" s="19" t="s">
        <v>84</v>
      </c>
    </row>
    <row r="107" s="13" customFormat="1">
      <c r="A107" s="13"/>
      <c r="B107" s="224"/>
      <c r="C107" s="225"/>
      <c r="D107" s="226" t="s">
        <v>142</v>
      </c>
      <c r="E107" s="227" t="s">
        <v>19</v>
      </c>
      <c r="F107" s="228" t="s">
        <v>143</v>
      </c>
      <c r="G107" s="225"/>
      <c r="H107" s="229">
        <v>0.22500000000000001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142</v>
      </c>
      <c r="AU107" s="235" t="s">
        <v>84</v>
      </c>
      <c r="AV107" s="13" t="s">
        <v>84</v>
      </c>
      <c r="AW107" s="13" t="s">
        <v>36</v>
      </c>
      <c r="AX107" s="13" t="s">
        <v>80</v>
      </c>
      <c r="AY107" s="235" t="s">
        <v>131</v>
      </c>
    </row>
    <row r="108" s="2" customFormat="1" ht="33" customHeight="1">
      <c r="A108" s="40"/>
      <c r="B108" s="41"/>
      <c r="C108" s="206" t="s">
        <v>84</v>
      </c>
      <c r="D108" s="206" t="s">
        <v>133</v>
      </c>
      <c r="E108" s="207" t="s">
        <v>144</v>
      </c>
      <c r="F108" s="208" t="s">
        <v>145</v>
      </c>
      <c r="G108" s="209" t="s">
        <v>136</v>
      </c>
      <c r="H108" s="210">
        <v>0.22500000000000001</v>
      </c>
      <c r="I108" s="211"/>
      <c r="J108" s="212">
        <f>ROUND(I108*H108,2)</f>
        <v>0</v>
      </c>
      <c r="K108" s="208" t="s">
        <v>137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138</v>
      </c>
      <c r="AT108" s="217" t="s">
        <v>133</v>
      </c>
      <c r="AU108" s="217" t="s">
        <v>84</v>
      </c>
      <c r="AY108" s="19" t="s">
        <v>131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138</v>
      </c>
      <c r="BM108" s="217" t="s">
        <v>146</v>
      </c>
    </row>
    <row r="109" s="2" customFormat="1">
      <c r="A109" s="40"/>
      <c r="B109" s="41"/>
      <c r="C109" s="42"/>
      <c r="D109" s="219" t="s">
        <v>140</v>
      </c>
      <c r="E109" s="42"/>
      <c r="F109" s="220" t="s">
        <v>147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140</v>
      </c>
      <c r="AU109" s="19" t="s">
        <v>84</v>
      </c>
    </row>
    <row r="110" s="2" customFormat="1" ht="33" customHeight="1">
      <c r="A110" s="40"/>
      <c r="B110" s="41"/>
      <c r="C110" s="206" t="s">
        <v>148</v>
      </c>
      <c r="D110" s="206" t="s">
        <v>133</v>
      </c>
      <c r="E110" s="207" t="s">
        <v>149</v>
      </c>
      <c r="F110" s="208" t="s">
        <v>150</v>
      </c>
      <c r="G110" s="209" t="s">
        <v>136</v>
      </c>
      <c r="H110" s="210">
        <v>0.22500000000000001</v>
      </c>
      <c r="I110" s="211"/>
      <c r="J110" s="212">
        <f>ROUND(I110*H110,2)</f>
        <v>0</v>
      </c>
      <c r="K110" s="208" t="s">
        <v>137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138</v>
      </c>
      <c r="AT110" s="217" t="s">
        <v>133</v>
      </c>
      <c r="AU110" s="217" t="s">
        <v>84</v>
      </c>
      <c r="AY110" s="19" t="s">
        <v>131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138</v>
      </c>
      <c r="BM110" s="217" t="s">
        <v>151</v>
      </c>
    </row>
    <row r="111" s="2" customFormat="1">
      <c r="A111" s="40"/>
      <c r="B111" s="41"/>
      <c r="C111" s="42"/>
      <c r="D111" s="219" t="s">
        <v>140</v>
      </c>
      <c r="E111" s="42"/>
      <c r="F111" s="220" t="s">
        <v>152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84</v>
      </c>
    </row>
    <row r="112" s="2" customFormat="1" ht="37.8" customHeight="1">
      <c r="A112" s="40"/>
      <c r="B112" s="41"/>
      <c r="C112" s="206" t="s">
        <v>138</v>
      </c>
      <c r="D112" s="206" t="s">
        <v>133</v>
      </c>
      <c r="E112" s="207" t="s">
        <v>153</v>
      </c>
      <c r="F112" s="208" t="s">
        <v>154</v>
      </c>
      <c r="G112" s="209" t="s">
        <v>136</v>
      </c>
      <c r="H112" s="210">
        <v>0.22500000000000001</v>
      </c>
      <c r="I112" s="211"/>
      <c r="J112" s="212">
        <f>ROUND(I112*H112,2)</f>
        <v>0</v>
      </c>
      <c r="K112" s="208" t="s">
        <v>137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138</v>
      </c>
      <c r="AT112" s="217" t="s">
        <v>133</v>
      </c>
      <c r="AU112" s="217" t="s">
        <v>84</v>
      </c>
      <c r="AY112" s="19" t="s">
        <v>131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138</v>
      </c>
      <c r="BM112" s="217" t="s">
        <v>155</v>
      </c>
    </row>
    <row r="113" s="2" customFormat="1">
      <c r="A113" s="40"/>
      <c r="B113" s="41"/>
      <c r="C113" s="42"/>
      <c r="D113" s="219" t="s">
        <v>140</v>
      </c>
      <c r="E113" s="42"/>
      <c r="F113" s="220" t="s">
        <v>156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140</v>
      </c>
      <c r="AU113" s="19" t="s">
        <v>84</v>
      </c>
    </row>
    <row r="114" s="2" customFormat="1" ht="37.8" customHeight="1">
      <c r="A114" s="40"/>
      <c r="B114" s="41"/>
      <c r="C114" s="206" t="s">
        <v>157</v>
      </c>
      <c r="D114" s="206" t="s">
        <v>133</v>
      </c>
      <c r="E114" s="207" t="s">
        <v>158</v>
      </c>
      <c r="F114" s="208" t="s">
        <v>159</v>
      </c>
      <c r="G114" s="209" t="s">
        <v>136</v>
      </c>
      <c r="H114" s="210">
        <v>2.25</v>
      </c>
      <c r="I114" s="211"/>
      <c r="J114" s="212">
        <f>ROUND(I114*H114,2)</f>
        <v>0</v>
      </c>
      <c r="K114" s="208" t="s">
        <v>137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138</v>
      </c>
      <c r="AT114" s="217" t="s">
        <v>133</v>
      </c>
      <c r="AU114" s="217" t="s">
        <v>84</v>
      </c>
      <c r="AY114" s="19" t="s">
        <v>131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138</v>
      </c>
      <c r="BM114" s="217" t="s">
        <v>160</v>
      </c>
    </row>
    <row r="115" s="2" customFormat="1">
      <c r="A115" s="40"/>
      <c r="B115" s="41"/>
      <c r="C115" s="42"/>
      <c r="D115" s="219" t="s">
        <v>140</v>
      </c>
      <c r="E115" s="42"/>
      <c r="F115" s="220" t="s">
        <v>161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140</v>
      </c>
      <c r="AU115" s="19" t="s">
        <v>84</v>
      </c>
    </row>
    <row r="116" s="13" customFormat="1">
      <c r="A116" s="13"/>
      <c r="B116" s="224"/>
      <c r="C116" s="225"/>
      <c r="D116" s="226" t="s">
        <v>142</v>
      </c>
      <c r="E116" s="225"/>
      <c r="F116" s="228" t="s">
        <v>162</v>
      </c>
      <c r="G116" s="225"/>
      <c r="H116" s="229">
        <v>2.25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142</v>
      </c>
      <c r="AU116" s="235" t="s">
        <v>84</v>
      </c>
      <c r="AV116" s="13" t="s">
        <v>84</v>
      </c>
      <c r="AW116" s="13" t="s">
        <v>4</v>
      </c>
      <c r="AX116" s="13" t="s">
        <v>80</v>
      </c>
      <c r="AY116" s="235" t="s">
        <v>131</v>
      </c>
    </row>
    <row r="117" s="2" customFormat="1" ht="21.75" customHeight="1">
      <c r="A117" s="40"/>
      <c r="B117" s="41"/>
      <c r="C117" s="236" t="s">
        <v>163</v>
      </c>
      <c r="D117" s="236" t="s">
        <v>164</v>
      </c>
      <c r="E117" s="237" t="s">
        <v>165</v>
      </c>
      <c r="F117" s="238" t="s">
        <v>166</v>
      </c>
      <c r="G117" s="239" t="s">
        <v>167</v>
      </c>
      <c r="H117" s="240">
        <v>0.35999999999999999</v>
      </c>
      <c r="I117" s="241"/>
      <c r="J117" s="242">
        <f>ROUND(I117*H117,2)</f>
        <v>0</v>
      </c>
      <c r="K117" s="238" t="s">
        <v>137</v>
      </c>
      <c r="L117" s="243"/>
      <c r="M117" s="244" t="s">
        <v>19</v>
      </c>
      <c r="N117" s="245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168</v>
      </c>
      <c r="AT117" s="217" t="s">
        <v>164</v>
      </c>
      <c r="AU117" s="217" t="s">
        <v>84</v>
      </c>
      <c r="AY117" s="19" t="s">
        <v>131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138</v>
      </c>
      <c r="BM117" s="217" t="s">
        <v>169</v>
      </c>
    </row>
    <row r="118" s="13" customFormat="1">
      <c r="A118" s="13"/>
      <c r="B118" s="224"/>
      <c r="C118" s="225"/>
      <c r="D118" s="226" t="s">
        <v>142</v>
      </c>
      <c r="E118" s="225"/>
      <c r="F118" s="228" t="s">
        <v>170</v>
      </c>
      <c r="G118" s="225"/>
      <c r="H118" s="229">
        <v>0.35999999999999999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142</v>
      </c>
      <c r="AU118" s="235" t="s">
        <v>84</v>
      </c>
      <c r="AV118" s="13" t="s">
        <v>84</v>
      </c>
      <c r="AW118" s="13" t="s">
        <v>4</v>
      </c>
      <c r="AX118" s="13" t="s">
        <v>80</v>
      </c>
      <c r="AY118" s="235" t="s">
        <v>131</v>
      </c>
    </row>
    <row r="119" s="2" customFormat="1" ht="37.8" customHeight="1">
      <c r="A119" s="40"/>
      <c r="B119" s="41"/>
      <c r="C119" s="206" t="s">
        <v>171</v>
      </c>
      <c r="D119" s="206" t="s">
        <v>133</v>
      </c>
      <c r="E119" s="207" t="s">
        <v>172</v>
      </c>
      <c r="F119" s="208" t="s">
        <v>173</v>
      </c>
      <c r="G119" s="209" t="s">
        <v>136</v>
      </c>
      <c r="H119" s="210">
        <v>0.22500000000000001</v>
      </c>
      <c r="I119" s="211"/>
      <c r="J119" s="212">
        <f>ROUND(I119*H119,2)</f>
        <v>0</v>
      </c>
      <c r="K119" s="208" t="s">
        <v>137</v>
      </c>
      <c r="L119" s="46"/>
      <c r="M119" s="213" t="s">
        <v>19</v>
      </c>
      <c r="N119" s="214" t="s">
        <v>46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138</v>
      </c>
      <c r="AT119" s="217" t="s">
        <v>133</v>
      </c>
      <c r="AU119" s="217" t="s">
        <v>84</v>
      </c>
      <c r="AY119" s="19" t="s">
        <v>131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138</v>
      </c>
      <c r="BM119" s="217" t="s">
        <v>174</v>
      </c>
    </row>
    <row r="120" s="2" customFormat="1">
      <c r="A120" s="40"/>
      <c r="B120" s="41"/>
      <c r="C120" s="42"/>
      <c r="D120" s="219" t="s">
        <v>140</v>
      </c>
      <c r="E120" s="42"/>
      <c r="F120" s="220" t="s">
        <v>175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140</v>
      </c>
      <c r="AU120" s="19" t="s">
        <v>84</v>
      </c>
    </row>
    <row r="121" s="2" customFormat="1" ht="16.5" customHeight="1">
      <c r="A121" s="40"/>
      <c r="B121" s="41"/>
      <c r="C121" s="236" t="s">
        <v>168</v>
      </c>
      <c r="D121" s="236" t="s">
        <v>164</v>
      </c>
      <c r="E121" s="237" t="s">
        <v>176</v>
      </c>
      <c r="F121" s="238" t="s">
        <v>177</v>
      </c>
      <c r="G121" s="239" t="s">
        <v>167</v>
      </c>
      <c r="H121" s="240">
        <v>0.45000000000000001</v>
      </c>
      <c r="I121" s="241"/>
      <c r="J121" s="242">
        <f>ROUND(I121*H121,2)</f>
        <v>0</v>
      </c>
      <c r="K121" s="238" t="s">
        <v>137</v>
      </c>
      <c r="L121" s="243"/>
      <c r="M121" s="244" t="s">
        <v>19</v>
      </c>
      <c r="N121" s="245" t="s">
        <v>46</v>
      </c>
      <c r="O121" s="86"/>
      <c r="P121" s="215">
        <f>O121*H121</f>
        <v>0</v>
      </c>
      <c r="Q121" s="215">
        <v>1</v>
      </c>
      <c r="R121" s="215">
        <f>Q121*H121</f>
        <v>0.45000000000000001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168</v>
      </c>
      <c r="AT121" s="217" t="s">
        <v>164</v>
      </c>
      <c r="AU121" s="217" t="s">
        <v>84</v>
      </c>
      <c r="AY121" s="19" t="s">
        <v>131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138</v>
      </c>
      <c r="BM121" s="217" t="s">
        <v>178</v>
      </c>
    </row>
    <row r="122" s="13" customFormat="1">
      <c r="A122" s="13"/>
      <c r="B122" s="224"/>
      <c r="C122" s="225"/>
      <c r="D122" s="226" t="s">
        <v>142</v>
      </c>
      <c r="E122" s="225"/>
      <c r="F122" s="228" t="s">
        <v>179</v>
      </c>
      <c r="G122" s="225"/>
      <c r="H122" s="229">
        <v>0.45000000000000001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142</v>
      </c>
      <c r="AU122" s="235" t="s">
        <v>84</v>
      </c>
      <c r="AV122" s="13" t="s">
        <v>84</v>
      </c>
      <c r="AW122" s="13" t="s">
        <v>4</v>
      </c>
      <c r="AX122" s="13" t="s">
        <v>80</v>
      </c>
      <c r="AY122" s="235" t="s">
        <v>131</v>
      </c>
    </row>
    <row r="123" s="12" customFormat="1" ht="22.8" customHeight="1">
      <c r="A123" s="12"/>
      <c r="B123" s="190"/>
      <c r="C123" s="191"/>
      <c r="D123" s="192" t="s">
        <v>74</v>
      </c>
      <c r="E123" s="204" t="s">
        <v>180</v>
      </c>
      <c r="F123" s="204" t="s">
        <v>181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SUM(P124:P145)</f>
        <v>0</v>
      </c>
      <c r="Q123" s="198"/>
      <c r="R123" s="199">
        <f>SUM(R124:R145)</f>
        <v>0.75359432999999998</v>
      </c>
      <c r="S123" s="198"/>
      <c r="T123" s="20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80</v>
      </c>
      <c r="AT123" s="202" t="s">
        <v>74</v>
      </c>
      <c r="AU123" s="202" t="s">
        <v>80</v>
      </c>
      <c r="AY123" s="201" t="s">
        <v>131</v>
      </c>
      <c r="BK123" s="203">
        <f>SUM(BK124:BK145)</f>
        <v>0</v>
      </c>
    </row>
    <row r="124" s="2" customFormat="1" ht="24.15" customHeight="1">
      <c r="A124" s="40"/>
      <c r="B124" s="41"/>
      <c r="C124" s="206" t="s">
        <v>182</v>
      </c>
      <c r="D124" s="206" t="s">
        <v>133</v>
      </c>
      <c r="E124" s="207" t="s">
        <v>183</v>
      </c>
      <c r="F124" s="208" t="s">
        <v>184</v>
      </c>
      <c r="G124" s="209" t="s">
        <v>185</v>
      </c>
      <c r="H124" s="210">
        <v>2.4390000000000001</v>
      </c>
      <c r="I124" s="211"/>
      <c r="J124" s="212">
        <f>ROUND(I124*H124,2)</f>
        <v>0</v>
      </c>
      <c r="K124" s="208" t="s">
        <v>137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0.053800000000000001</v>
      </c>
      <c r="R124" s="215">
        <f>Q124*H124</f>
        <v>0.13121820000000001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138</v>
      </c>
      <c r="AT124" s="217" t="s">
        <v>133</v>
      </c>
      <c r="AU124" s="217" t="s">
        <v>84</v>
      </c>
      <c r="AY124" s="19" t="s">
        <v>131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138</v>
      </c>
      <c r="BM124" s="217" t="s">
        <v>186</v>
      </c>
    </row>
    <row r="125" s="2" customFormat="1">
      <c r="A125" s="40"/>
      <c r="B125" s="41"/>
      <c r="C125" s="42"/>
      <c r="D125" s="219" t="s">
        <v>140</v>
      </c>
      <c r="E125" s="42"/>
      <c r="F125" s="220" t="s">
        <v>187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140</v>
      </c>
      <c r="AU125" s="19" t="s">
        <v>84</v>
      </c>
    </row>
    <row r="126" s="13" customFormat="1">
      <c r="A126" s="13"/>
      <c r="B126" s="224"/>
      <c r="C126" s="225"/>
      <c r="D126" s="226" t="s">
        <v>142</v>
      </c>
      <c r="E126" s="227" t="s">
        <v>19</v>
      </c>
      <c r="F126" s="228" t="s">
        <v>188</v>
      </c>
      <c r="G126" s="225"/>
      <c r="H126" s="229">
        <v>2.4390000000000001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142</v>
      </c>
      <c r="AU126" s="235" t="s">
        <v>84</v>
      </c>
      <c r="AV126" s="13" t="s">
        <v>84</v>
      </c>
      <c r="AW126" s="13" t="s">
        <v>36</v>
      </c>
      <c r="AX126" s="13" t="s">
        <v>80</v>
      </c>
      <c r="AY126" s="235" t="s">
        <v>131</v>
      </c>
    </row>
    <row r="127" s="2" customFormat="1" ht="24.15" customHeight="1">
      <c r="A127" s="40"/>
      <c r="B127" s="41"/>
      <c r="C127" s="206" t="s">
        <v>189</v>
      </c>
      <c r="D127" s="206" t="s">
        <v>133</v>
      </c>
      <c r="E127" s="207" t="s">
        <v>190</v>
      </c>
      <c r="F127" s="208" t="s">
        <v>191</v>
      </c>
      <c r="G127" s="209" t="s">
        <v>185</v>
      </c>
      <c r="H127" s="210">
        <v>3.5590000000000002</v>
      </c>
      <c r="I127" s="211"/>
      <c r="J127" s="212">
        <f>ROUND(I127*H127,2)</f>
        <v>0</v>
      </c>
      <c r="K127" s="208" t="s">
        <v>137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0.063070000000000001</v>
      </c>
      <c r="R127" s="215">
        <f>Q127*H127</f>
        <v>0.22446613000000001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138</v>
      </c>
      <c r="AT127" s="217" t="s">
        <v>133</v>
      </c>
      <c r="AU127" s="217" t="s">
        <v>84</v>
      </c>
      <c r="AY127" s="19" t="s">
        <v>131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138</v>
      </c>
      <c r="BM127" s="217" t="s">
        <v>192</v>
      </c>
    </row>
    <row r="128" s="2" customFormat="1">
      <c r="A128" s="40"/>
      <c r="B128" s="41"/>
      <c r="C128" s="42"/>
      <c r="D128" s="219" t="s">
        <v>140</v>
      </c>
      <c r="E128" s="42"/>
      <c r="F128" s="220" t="s">
        <v>193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140</v>
      </c>
      <c r="AU128" s="19" t="s">
        <v>84</v>
      </c>
    </row>
    <row r="129" s="13" customFormat="1">
      <c r="A129" s="13"/>
      <c r="B129" s="224"/>
      <c r="C129" s="225"/>
      <c r="D129" s="226" t="s">
        <v>142</v>
      </c>
      <c r="E129" s="227" t="s">
        <v>19</v>
      </c>
      <c r="F129" s="228" t="s">
        <v>194</v>
      </c>
      <c r="G129" s="225"/>
      <c r="H129" s="229">
        <v>4.9589999999999996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142</v>
      </c>
      <c r="AU129" s="235" t="s">
        <v>84</v>
      </c>
      <c r="AV129" s="13" t="s">
        <v>84</v>
      </c>
      <c r="AW129" s="13" t="s">
        <v>36</v>
      </c>
      <c r="AX129" s="13" t="s">
        <v>75</v>
      </c>
      <c r="AY129" s="235" t="s">
        <v>131</v>
      </c>
    </row>
    <row r="130" s="13" customFormat="1">
      <c r="A130" s="13"/>
      <c r="B130" s="224"/>
      <c r="C130" s="225"/>
      <c r="D130" s="226" t="s">
        <v>142</v>
      </c>
      <c r="E130" s="227" t="s">
        <v>19</v>
      </c>
      <c r="F130" s="228" t="s">
        <v>195</v>
      </c>
      <c r="G130" s="225"/>
      <c r="H130" s="229">
        <v>-1.3999999999999999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142</v>
      </c>
      <c r="AU130" s="235" t="s">
        <v>84</v>
      </c>
      <c r="AV130" s="13" t="s">
        <v>84</v>
      </c>
      <c r="AW130" s="13" t="s">
        <v>36</v>
      </c>
      <c r="AX130" s="13" t="s">
        <v>75</v>
      </c>
      <c r="AY130" s="235" t="s">
        <v>131</v>
      </c>
    </row>
    <row r="131" s="14" customFormat="1">
      <c r="A131" s="14"/>
      <c r="B131" s="246"/>
      <c r="C131" s="247"/>
      <c r="D131" s="226" t="s">
        <v>142</v>
      </c>
      <c r="E131" s="248" t="s">
        <v>19</v>
      </c>
      <c r="F131" s="249" t="s">
        <v>196</v>
      </c>
      <c r="G131" s="247"/>
      <c r="H131" s="250">
        <v>3.5590000000000002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142</v>
      </c>
      <c r="AU131" s="256" t="s">
        <v>84</v>
      </c>
      <c r="AV131" s="14" t="s">
        <v>138</v>
      </c>
      <c r="AW131" s="14" t="s">
        <v>36</v>
      </c>
      <c r="AX131" s="14" t="s">
        <v>80</v>
      </c>
      <c r="AY131" s="256" t="s">
        <v>131</v>
      </c>
    </row>
    <row r="132" s="2" customFormat="1" ht="16.5" customHeight="1">
      <c r="A132" s="40"/>
      <c r="B132" s="41"/>
      <c r="C132" s="206" t="s">
        <v>197</v>
      </c>
      <c r="D132" s="206" t="s">
        <v>133</v>
      </c>
      <c r="E132" s="207" t="s">
        <v>198</v>
      </c>
      <c r="F132" s="208" t="s">
        <v>199</v>
      </c>
      <c r="G132" s="209" t="s">
        <v>200</v>
      </c>
      <c r="H132" s="210">
        <v>0.90000000000000002</v>
      </c>
      <c r="I132" s="211"/>
      <c r="J132" s="212">
        <f>ROUND(I132*H132,2)</f>
        <v>0</v>
      </c>
      <c r="K132" s="208" t="s">
        <v>137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8.0000000000000007E-05</v>
      </c>
      <c r="R132" s="215">
        <f>Q132*H132</f>
        <v>7.2000000000000002E-05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138</v>
      </c>
      <c r="AT132" s="217" t="s">
        <v>133</v>
      </c>
      <c r="AU132" s="217" t="s">
        <v>84</v>
      </c>
      <c r="AY132" s="19" t="s">
        <v>131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138</v>
      </c>
      <c r="BM132" s="217" t="s">
        <v>201</v>
      </c>
    </row>
    <row r="133" s="2" customFormat="1">
      <c r="A133" s="40"/>
      <c r="B133" s="41"/>
      <c r="C133" s="42"/>
      <c r="D133" s="219" t="s">
        <v>140</v>
      </c>
      <c r="E133" s="42"/>
      <c r="F133" s="220" t="s">
        <v>202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140</v>
      </c>
      <c r="AU133" s="19" t="s">
        <v>84</v>
      </c>
    </row>
    <row r="134" s="13" customFormat="1">
      <c r="A134" s="13"/>
      <c r="B134" s="224"/>
      <c r="C134" s="225"/>
      <c r="D134" s="226" t="s">
        <v>142</v>
      </c>
      <c r="E134" s="227" t="s">
        <v>19</v>
      </c>
      <c r="F134" s="228" t="s">
        <v>203</v>
      </c>
      <c r="G134" s="225"/>
      <c r="H134" s="229">
        <v>0.90000000000000002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142</v>
      </c>
      <c r="AU134" s="235" t="s">
        <v>84</v>
      </c>
      <c r="AV134" s="13" t="s">
        <v>84</v>
      </c>
      <c r="AW134" s="13" t="s">
        <v>36</v>
      </c>
      <c r="AX134" s="13" t="s">
        <v>80</v>
      </c>
      <c r="AY134" s="235" t="s">
        <v>131</v>
      </c>
    </row>
    <row r="135" s="2" customFormat="1" ht="16.5" customHeight="1">
      <c r="A135" s="40"/>
      <c r="B135" s="41"/>
      <c r="C135" s="206" t="s">
        <v>8</v>
      </c>
      <c r="D135" s="206" t="s">
        <v>133</v>
      </c>
      <c r="E135" s="207" t="s">
        <v>204</v>
      </c>
      <c r="F135" s="208" t="s">
        <v>205</v>
      </c>
      <c r="G135" s="209" t="s">
        <v>200</v>
      </c>
      <c r="H135" s="210">
        <v>2.6000000000000001</v>
      </c>
      <c r="I135" s="211"/>
      <c r="J135" s="212">
        <f>ROUND(I135*H135,2)</f>
        <v>0</v>
      </c>
      <c r="K135" s="208" t="s">
        <v>137</v>
      </c>
      <c r="L135" s="46"/>
      <c r="M135" s="213" t="s">
        <v>19</v>
      </c>
      <c r="N135" s="214" t="s">
        <v>46</v>
      </c>
      <c r="O135" s="86"/>
      <c r="P135" s="215">
        <f>O135*H135</f>
        <v>0</v>
      </c>
      <c r="Q135" s="215">
        <v>0.00012999999999999999</v>
      </c>
      <c r="R135" s="215">
        <f>Q135*H135</f>
        <v>0.00033799999999999998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138</v>
      </c>
      <c r="AT135" s="217" t="s">
        <v>133</v>
      </c>
      <c r="AU135" s="217" t="s">
        <v>84</v>
      </c>
      <c r="AY135" s="19" t="s">
        <v>131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138</v>
      </c>
      <c r="BM135" s="217" t="s">
        <v>206</v>
      </c>
    </row>
    <row r="136" s="2" customFormat="1">
      <c r="A136" s="40"/>
      <c r="B136" s="41"/>
      <c r="C136" s="42"/>
      <c r="D136" s="219" t="s">
        <v>140</v>
      </c>
      <c r="E136" s="42"/>
      <c r="F136" s="220" t="s">
        <v>207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140</v>
      </c>
      <c r="AU136" s="19" t="s">
        <v>84</v>
      </c>
    </row>
    <row r="137" s="13" customFormat="1">
      <c r="A137" s="13"/>
      <c r="B137" s="224"/>
      <c r="C137" s="225"/>
      <c r="D137" s="226" t="s">
        <v>142</v>
      </c>
      <c r="E137" s="227" t="s">
        <v>19</v>
      </c>
      <c r="F137" s="228" t="s">
        <v>208</v>
      </c>
      <c r="G137" s="225"/>
      <c r="H137" s="229">
        <v>2.6000000000000001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142</v>
      </c>
      <c r="AU137" s="235" t="s">
        <v>84</v>
      </c>
      <c r="AV137" s="13" t="s">
        <v>84</v>
      </c>
      <c r="AW137" s="13" t="s">
        <v>36</v>
      </c>
      <c r="AX137" s="13" t="s">
        <v>80</v>
      </c>
      <c r="AY137" s="235" t="s">
        <v>131</v>
      </c>
    </row>
    <row r="138" s="2" customFormat="1" ht="16.5" customHeight="1">
      <c r="A138" s="40"/>
      <c r="B138" s="41"/>
      <c r="C138" s="206" t="s">
        <v>209</v>
      </c>
      <c r="D138" s="206" t="s">
        <v>133</v>
      </c>
      <c r="E138" s="207" t="s">
        <v>210</v>
      </c>
      <c r="F138" s="208" t="s">
        <v>211</v>
      </c>
      <c r="G138" s="209" t="s">
        <v>185</v>
      </c>
      <c r="H138" s="210">
        <v>2.3999999999999999</v>
      </c>
      <c r="I138" s="211"/>
      <c r="J138" s="212">
        <f>ROUND(I138*H138,2)</f>
        <v>0</v>
      </c>
      <c r="K138" s="208" t="s">
        <v>137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0.12335</v>
      </c>
      <c r="R138" s="215">
        <f>Q138*H138</f>
        <v>0.29603999999999997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138</v>
      </c>
      <c r="AT138" s="217" t="s">
        <v>133</v>
      </c>
      <c r="AU138" s="217" t="s">
        <v>84</v>
      </c>
      <c r="AY138" s="19" t="s">
        <v>131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138</v>
      </c>
      <c r="BM138" s="217" t="s">
        <v>212</v>
      </c>
    </row>
    <row r="139" s="2" customFormat="1">
      <c r="A139" s="40"/>
      <c r="B139" s="41"/>
      <c r="C139" s="42"/>
      <c r="D139" s="219" t="s">
        <v>140</v>
      </c>
      <c r="E139" s="42"/>
      <c r="F139" s="220" t="s">
        <v>213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140</v>
      </c>
      <c r="AU139" s="19" t="s">
        <v>84</v>
      </c>
    </row>
    <row r="140" s="13" customFormat="1">
      <c r="A140" s="13"/>
      <c r="B140" s="224"/>
      <c r="C140" s="225"/>
      <c r="D140" s="226" t="s">
        <v>142</v>
      </c>
      <c r="E140" s="227" t="s">
        <v>19</v>
      </c>
      <c r="F140" s="228" t="s">
        <v>214</v>
      </c>
      <c r="G140" s="225"/>
      <c r="H140" s="229">
        <v>1.5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142</v>
      </c>
      <c r="AU140" s="235" t="s">
        <v>84</v>
      </c>
      <c r="AV140" s="13" t="s">
        <v>84</v>
      </c>
      <c r="AW140" s="13" t="s">
        <v>36</v>
      </c>
      <c r="AX140" s="13" t="s">
        <v>75</v>
      </c>
      <c r="AY140" s="235" t="s">
        <v>131</v>
      </c>
    </row>
    <row r="141" s="13" customFormat="1">
      <c r="A141" s="13"/>
      <c r="B141" s="224"/>
      <c r="C141" s="225"/>
      <c r="D141" s="226" t="s">
        <v>142</v>
      </c>
      <c r="E141" s="227" t="s">
        <v>19</v>
      </c>
      <c r="F141" s="228" t="s">
        <v>215</v>
      </c>
      <c r="G141" s="225"/>
      <c r="H141" s="229">
        <v>0.90000000000000002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142</v>
      </c>
      <c r="AU141" s="235" t="s">
        <v>84</v>
      </c>
      <c r="AV141" s="13" t="s">
        <v>84</v>
      </c>
      <c r="AW141" s="13" t="s">
        <v>36</v>
      </c>
      <c r="AX141" s="13" t="s">
        <v>75</v>
      </c>
      <c r="AY141" s="235" t="s">
        <v>131</v>
      </c>
    </row>
    <row r="142" s="14" customFormat="1">
      <c r="A142" s="14"/>
      <c r="B142" s="246"/>
      <c r="C142" s="247"/>
      <c r="D142" s="226" t="s">
        <v>142</v>
      </c>
      <c r="E142" s="248" t="s">
        <v>19</v>
      </c>
      <c r="F142" s="249" t="s">
        <v>216</v>
      </c>
      <c r="G142" s="247"/>
      <c r="H142" s="250">
        <v>2.3999999999999999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142</v>
      </c>
      <c r="AU142" s="256" t="s">
        <v>84</v>
      </c>
      <c r="AV142" s="14" t="s">
        <v>138</v>
      </c>
      <c r="AW142" s="14" t="s">
        <v>36</v>
      </c>
      <c r="AX142" s="14" t="s">
        <v>80</v>
      </c>
      <c r="AY142" s="256" t="s">
        <v>131</v>
      </c>
    </row>
    <row r="143" s="2" customFormat="1" ht="16.5" customHeight="1">
      <c r="A143" s="40"/>
      <c r="B143" s="41"/>
      <c r="C143" s="206" t="s">
        <v>217</v>
      </c>
      <c r="D143" s="206" t="s">
        <v>133</v>
      </c>
      <c r="E143" s="207" t="s">
        <v>218</v>
      </c>
      <c r="F143" s="208" t="s">
        <v>219</v>
      </c>
      <c r="G143" s="209" t="s">
        <v>185</v>
      </c>
      <c r="H143" s="210">
        <v>0.40000000000000002</v>
      </c>
      <c r="I143" s="211"/>
      <c r="J143" s="212">
        <f>ROUND(I143*H143,2)</f>
        <v>0</v>
      </c>
      <c r="K143" s="208" t="s">
        <v>137</v>
      </c>
      <c r="L143" s="46"/>
      <c r="M143" s="213" t="s">
        <v>19</v>
      </c>
      <c r="N143" s="214" t="s">
        <v>46</v>
      </c>
      <c r="O143" s="86"/>
      <c r="P143" s="215">
        <f>O143*H143</f>
        <v>0</v>
      </c>
      <c r="Q143" s="215">
        <v>0.25364999999999999</v>
      </c>
      <c r="R143" s="215">
        <f>Q143*H143</f>
        <v>0.10146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138</v>
      </c>
      <c r="AT143" s="217" t="s">
        <v>133</v>
      </c>
      <c r="AU143" s="217" t="s">
        <v>84</v>
      </c>
      <c r="AY143" s="19" t="s">
        <v>131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138</v>
      </c>
      <c r="BM143" s="217" t="s">
        <v>220</v>
      </c>
    </row>
    <row r="144" s="2" customFormat="1">
      <c r="A144" s="40"/>
      <c r="B144" s="41"/>
      <c r="C144" s="42"/>
      <c r="D144" s="219" t="s">
        <v>140</v>
      </c>
      <c r="E144" s="42"/>
      <c r="F144" s="220" t="s">
        <v>221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140</v>
      </c>
      <c r="AU144" s="19" t="s">
        <v>84</v>
      </c>
    </row>
    <row r="145" s="13" customFormat="1">
      <c r="A145" s="13"/>
      <c r="B145" s="224"/>
      <c r="C145" s="225"/>
      <c r="D145" s="226" t="s">
        <v>142</v>
      </c>
      <c r="E145" s="227" t="s">
        <v>19</v>
      </c>
      <c r="F145" s="228" t="s">
        <v>222</v>
      </c>
      <c r="G145" s="225"/>
      <c r="H145" s="229">
        <v>0.40000000000000002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142</v>
      </c>
      <c r="AU145" s="235" t="s">
        <v>84</v>
      </c>
      <c r="AV145" s="13" t="s">
        <v>84</v>
      </c>
      <c r="AW145" s="13" t="s">
        <v>36</v>
      </c>
      <c r="AX145" s="13" t="s">
        <v>80</v>
      </c>
      <c r="AY145" s="235" t="s">
        <v>131</v>
      </c>
    </row>
    <row r="146" s="12" customFormat="1" ht="22.8" customHeight="1">
      <c r="A146" s="12"/>
      <c r="B146" s="190"/>
      <c r="C146" s="191"/>
      <c r="D146" s="192" t="s">
        <v>74</v>
      </c>
      <c r="E146" s="204" t="s">
        <v>223</v>
      </c>
      <c r="F146" s="204" t="s">
        <v>224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SUM(P147:P199)</f>
        <v>0</v>
      </c>
      <c r="Q146" s="198"/>
      <c r="R146" s="199">
        <f>SUM(R147:R199)</f>
        <v>2.6931266200000001</v>
      </c>
      <c r="S146" s="198"/>
      <c r="T146" s="200">
        <f>SUM(T147:T199)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80</v>
      </c>
      <c r="AT146" s="202" t="s">
        <v>74</v>
      </c>
      <c r="AU146" s="202" t="s">
        <v>80</v>
      </c>
      <c r="AY146" s="201" t="s">
        <v>131</v>
      </c>
      <c r="BK146" s="203">
        <f>SUM(BK147:BK199)</f>
        <v>0</v>
      </c>
    </row>
    <row r="147" s="2" customFormat="1" ht="16.5" customHeight="1">
      <c r="A147" s="40"/>
      <c r="B147" s="41"/>
      <c r="C147" s="206" t="s">
        <v>225</v>
      </c>
      <c r="D147" s="206" t="s">
        <v>133</v>
      </c>
      <c r="E147" s="207" t="s">
        <v>226</v>
      </c>
      <c r="F147" s="208" t="s">
        <v>227</v>
      </c>
      <c r="G147" s="209" t="s">
        <v>185</v>
      </c>
      <c r="H147" s="210">
        <v>3</v>
      </c>
      <c r="I147" s="211"/>
      <c r="J147" s="212">
        <f>ROUND(I147*H147,2)</f>
        <v>0</v>
      </c>
      <c r="K147" s="208" t="s">
        <v>137</v>
      </c>
      <c r="L147" s="46"/>
      <c r="M147" s="213" t="s">
        <v>19</v>
      </c>
      <c r="N147" s="214" t="s">
        <v>46</v>
      </c>
      <c r="O147" s="86"/>
      <c r="P147" s="215">
        <f>O147*H147</f>
        <v>0</v>
      </c>
      <c r="Q147" s="215">
        <v>0.056000000000000001</v>
      </c>
      <c r="R147" s="215">
        <f>Q147*H147</f>
        <v>0.16800000000000001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138</v>
      </c>
      <c r="AT147" s="217" t="s">
        <v>133</v>
      </c>
      <c r="AU147" s="217" t="s">
        <v>84</v>
      </c>
      <c r="AY147" s="19" t="s">
        <v>131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138</v>
      </c>
      <c r="BM147" s="217" t="s">
        <v>228</v>
      </c>
    </row>
    <row r="148" s="2" customFormat="1">
      <c r="A148" s="40"/>
      <c r="B148" s="41"/>
      <c r="C148" s="42"/>
      <c r="D148" s="219" t="s">
        <v>140</v>
      </c>
      <c r="E148" s="42"/>
      <c r="F148" s="220" t="s">
        <v>229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140</v>
      </c>
      <c r="AU148" s="19" t="s">
        <v>84</v>
      </c>
    </row>
    <row r="149" s="13" customFormat="1">
      <c r="A149" s="13"/>
      <c r="B149" s="224"/>
      <c r="C149" s="225"/>
      <c r="D149" s="226" t="s">
        <v>142</v>
      </c>
      <c r="E149" s="227" t="s">
        <v>19</v>
      </c>
      <c r="F149" s="228" t="s">
        <v>230</v>
      </c>
      <c r="G149" s="225"/>
      <c r="H149" s="229">
        <v>3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142</v>
      </c>
      <c r="AU149" s="235" t="s">
        <v>84</v>
      </c>
      <c r="AV149" s="13" t="s">
        <v>84</v>
      </c>
      <c r="AW149" s="13" t="s">
        <v>36</v>
      </c>
      <c r="AX149" s="13" t="s">
        <v>80</v>
      </c>
      <c r="AY149" s="235" t="s">
        <v>131</v>
      </c>
    </row>
    <row r="150" s="2" customFormat="1" ht="24.15" customHeight="1">
      <c r="A150" s="40"/>
      <c r="B150" s="41"/>
      <c r="C150" s="206" t="s">
        <v>231</v>
      </c>
      <c r="D150" s="206" t="s">
        <v>133</v>
      </c>
      <c r="E150" s="207" t="s">
        <v>232</v>
      </c>
      <c r="F150" s="208" t="s">
        <v>233</v>
      </c>
      <c r="G150" s="209" t="s">
        <v>185</v>
      </c>
      <c r="H150" s="210">
        <v>121.59999999999999</v>
      </c>
      <c r="I150" s="211"/>
      <c r="J150" s="212">
        <f>ROUND(I150*H150,2)</f>
        <v>0</v>
      </c>
      <c r="K150" s="208" t="s">
        <v>137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0.0057999999999999996</v>
      </c>
      <c r="R150" s="215">
        <f>Q150*H150</f>
        <v>0.70527999999999991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138</v>
      </c>
      <c r="AT150" s="217" t="s">
        <v>133</v>
      </c>
      <c r="AU150" s="217" t="s">
        <v>84</v>
      </c>
      <c r="AY150" s="19" t="s">
        <v>131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138</v>
      </c>
      <c r="BM150" s="217" t="s">
        <v>234</v>
      </c>
    </row>
    <row r="151" s="2" customFormat="1">
      <c r="A151" s="40"/>
      <c r="B151" s="41"/>
      <c r="C151" s="42"/>
      <c r="D151" s="219" t="s">
        <v>140</v>
      </c>
      <c r="E151" s="42"/>
      <c r="F151" s="220" t="s">
        <v>235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140</v>
      </c>
      <c r="AU151" s="19" t="s">
        <v>84</v>
      </c>
    </row>
    <row r="152" s="13" customFormat="1">
      <c r="A152" s="13"/>
      <c r="B152" s="224"/>
      <c r="C152" s="225"/>
      <c r="D152" s="226" t="s">
        <v>142</v>
      </c>
      <c r="E152" s="227" t="s">
        <v>19</v>
      </c>
      <c r="F152" s="228" t="s">
        <v>236</v>
      </c>
      <c r="G152" s="225"/>
      <c r="H152" s="229">
        <v>46.700000000000003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142</v>
      </c>
      <c r="AU152" s="235" t="s">
        <v>84</v>
      </c>
      <c r="AV152" s="13" t="s">
        <v>84</v>
      </c>
      <c r="AW152" s="13" t="s">
        <v>36</v>
      </c>
      <c r="AX152" s="13" t="s">
        <v>75</v>
      </c>
      <c r="AY152" s="235" t="s">
        <v>131</v>
      </c>
    </row>
    <row r="153" s="13" customFormat="1">
      <c r="A153" s="13"/>
      <c r="B153" s="224"/>
      <c r="C153" s="225"/>
      <c r="D153" s="226" t="s">
        <v>142</v>
      </c>
      <c r="E153" s="227" t="s">
        <v>19</v>
      </c>
      <c r="F153" s="228" t="s">
        <v>237</v>
      </c>
      <c r="G153" s="225"/>
      <c r="H153" s="229">
        <v>63.299999999999997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142</v>
      </c>
      <c r="AU153" s="235" t="s">
        <v>84</v>
      </c>
      <c r="AV153" s="13" t="s">
        <v>84</v>
      </c>
      <c r="AW153" s="13" t="s">
        <v>36</v>
      </c>
      <c r="AX153" s="13" t="s">
        <v>75</v>
      </c>
      <c r="AY153" s="235" t="s">
        <v>131</v>
      </c>
    </row>
    <row r="154" s="13" customFormat="1">
      <c r="A154" s="13"/>
      <c r="B154" s="224"/>
      <c r="C154" s="225"/>
      <c r="D154" s="226" t="s">
        <v>142</v>
      </c>
      <c r="E154" s="227" t="s">
        <v>19</v>
      </c>
      <c r="F154" s="228" t="s">
        <v>238</v>
      </c>
      <c r="G154" s="225"/>
      <c r="H154" s="229">
        <v>6.2000000000000002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142</v>
      </c>
      <c r="AU154" s="235" t="s">
        <v>84</v>
      </c>
      <c r="AV154" s="13" t="s">
        <v>84</v>
      </c>
      <c r="AW154" s="13" t="s">
        <v>36</v>
      </c>
      <c r="AX154" s="13" t="s">
        <v>75</v>
      </c>
      <c r="AY154" s="235" t="s">
        <v>131</v>
      </c>
    </row>
    <row r="155" s="13" customFormat="1">
      <c r="A155" s="13"/>
      <c r="B155" s="224"/>
      <c r="C155" s="225"/>
      <c r="D155" s="226" t="s">
        <v>142</v>
      </c>
      <c r="E155" s="227" t="s">
        <v>19</v>
      </c>
      <c r="F155" s="228" t="s">
        <v>239</v>
      </c>
      <c r="G155" s="225"/>
      <c r="H155" s="229">
        <v>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142</v>
      </c>
      <c r="AU155" s="235" t="s">
        <v>84</v>
      </c>
      <c r="AV155" s="13" t="s">
        <v>84</v>
      </c>
      <c r="AW155" s="13" t="s">
        <v>36</v>
      </c>
      <c r="AX155" s="13" t="s">
        <v>75</v>
      </c>
      <c r="AY155" s="235" t="s">
        <v>131</v>
      </c>
    </row>
    <row r="156" s="13" customFormat="1">
      <c r="A156" s="13"/>
      <c r="B156" s="224"/>
      <c r="C156" s="225"/>
      <c r="D156" s="226" t="s">
        <v>142</v>
      </c>
      <c r="E156" s="227" t="s">
        <v>19</v>
      </c>
      <c r="F156" s="228" t="s">
        <v>240</v>
      </c>
      <c r="G156" s="225"/>
      <c r="H156" s="229">
        <v>1.6000000000000001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142</v>
      </c>
      <c r="AU156" s="235" t="s">
        <v>84</v>
      </c>
      <c r="AV156" s="13" t="s">
        <v>84</v>
      </c>
      <c r="AW156" s="13" t="s">
        <v>36</v>
      </c>
      <c r="AX156" s="13" t="s">
        <v>75</v>
      </c>
      <c r="AY156" s="235" t="s">
        <v>131</v>
      </c>
    </row>
    <row r="157" s="13" customFormat="1">
      <c r="A157" s="13"/>
      <c r="B157" s="224"/>
      <c r="C157" s="225"/>
      <c r="D157" s="226" t="s">
        <v>142</v>
      </c>
      <c r="E157" s="227" t="s">
        <v>19</v>
      </c>
      <c r="F157" s="228" t="s">
        <v>241</v>
      </c>
      <c r="G157" s="225"/>
      <c r="H157" s="229">
        <v>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142</v>
      </c>
      <c r="AU157" s="235" t="s">
        <v>84</v>
      </c>
      <c r="AV157" s="13" t="s">
        <v>84</v>
      </c>
      <c r="AW157" s="13" t="s">
        <v>36</v>
      </c>
      <c r="AX157" s="13" t="s">
        <v>75</v>
      </c>
      <c r="AY157" s="235" t="s">
        <v>131</v>
      </c>
    </row>
    <row r="158" s="13" customFormat="1">
      <c r="A158" s="13"/>
      <c r="B158" s="224"/>
      <c r="C158" s="225"/>
      <c r="D158" s="226" t="s">
        <v>142</v>
      </c>
      <c r="E158" s="227" t="s">
        <v>19</v>
      </c>
      <c r="F158" s="228" t="s">
        <v>242</v>
      </c>
      <c r="G158" s="225"/>
      <c r="H158" s="229">
        <v>1.8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142</v>
      </c>
      <c r="AU158" s="235" t="s">
        <v>84</v>
      </c>
      <c r="AV158" s="13" t="s">
        <v>84</v>
      </c>
      <c r="AW158" s="13" t="s">
        <v>36</v>
      </c>
      <c r="AX158" s="13" t="s">
        <v>75</v>
      </c>
      <c r="AY158" s="235" t="s">
        <v>131</v>
      </c>
    </row>
    <row r="159" s="14" customFormat="1">
      <c r="A159" s="14"/>
      <c r="B159" s="246"/>
      <c r="C159" s="247"/>
      <c r="D159" s="226" t="s">
        <v>142</v>
      </c>
      <c r="E159" s="248" t="s">
        <v>19</v>
      </c>
      <c r="F159" s="249" t="s">
        <v>216</v>
      </c>
      <c r="G159" s="247"/>
      <c r="H159" s="250">
        <v>121.59999999999999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142</v>
      </c>
      <c r="AU159" s="256" t="s">
        <v>84</v>
      </c>
      <c r="AV159" s="14" t="s">
        <v>138</v>
      </c>
      <c r="AW159" s="14" t="s">
        <v>36</v>
      </c>
      <c r="AX159" s="14" t="s">
        <v>80</v>
      </c>
      <c r="AY159" s="256" t="s">
        <v>131</v>
      </c>
    </row>
    <row r="160" s="2" customFormat="1" ht="16.5" customHeight="1">
      <c r="A160" s="40"/>
      <c r="B160" s="41"/>
      <c r="C160" s="206" t="s">
        <v>243</v>
      </c>
      <c r="D160" s="206" t="s">
        <v>133</v>
      </c>
      <c r="E160" s="207" t="s">
        <v>244</v>
      </c>
      <c r="F160" s="208" t="s">
        <v>245</v>
      </c>
      <c r="G160" s="209" t="s">
        <v>185</v>
      </c>
      <c r="H160" s="210">
        <v>0.45000000000000001</v>
      </c>
      <c r="I160" s="211"/>
      <c r="J160" s="212">
        <f>ROUND(I160*H160,2)</f>
        <v>0</v>
      </c>
      <c r="K160" s="208" t="s">
        <v>137</v>
      </c>
      <c r="L160" s="46"/>
      <c r="M160" s="213" t="s">
        <v>19</v>
      </c>
      <c r="N160" s="214" t="s">
        <v>46</v>
      </c>
      <c r="O160" s="86"/>
      <c r="P160" s="215">
        <f>O160*H160</f>
        <v>0</v>
      </c>
      <c r="Q160" s="215">
        <v>0.041529999999999997</v>
      </c>
      <c r="R160" s="215">
        <f>Q160*H160</f>
        <v>0.0186885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138</v>
      </c>
      <c r="AT160" s="217" t="s">
        <v>133</v>
      </c>
      <c r="AU160" s="217" t="s">
        <v>84</v>
      </c>
      <c r="AY160" s="19" t="s">
        <v>131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138</v>
      </c>
      <c r="BM160" s="217" t="s">
        <v>246</v>
      </c>
    </row>
    <row r="161" s="2" customFormat="1">
      <c r="A161" s="40"/>
      <c r="B161" s="41"/>
      <c r="C161" s="42"/>
      <c r="D161" s="219" t="s">
        <v>140</v>
      </c>
      <c r="E161" s="42"/>
      <c r="F161" s="220" t="s">
        <v>247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140</v>
      </c>
      <c r="AU161" s="19" t="s">
        <v>84</v>
      </c>
    </row>
    <row r="162" s="13" customFormat="1">
      <c r="A162" s="13"/>
      <c r="B162" s="224"/>
      <c r="C162" s="225"/>
      <c r="D162" s="226" t="s">
        <v>142</v>
      </c>
      <c r="E162" s="227" t="s">
        <v>19</v>
      </c>
      <c r="F162" s="228" t="s">
        <v>248</v>
      </c>
      <c r="G162" s="225"/>
      <c r="H162" s="229">
        <v>0.45000000000000001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142</v>
      </c>
      <c r="AU162" s="235" t="s">
        <v>84</v>
      </c>
      <c r="AV162" s="13" t="s">
        <v>84</v>
      </c>
      <c r="AW162" s="13" t="s">
        <v>36</v>
      </c>
      <c r="AX162" s="13" t="s">
        <v>80</v>
      </c>
      <c r="AY162" s="235" t="s">
        <v>131</v>
      </c>
    </row>
    <row r="163" s="2" customFormat="1" ht="16.5" customHeight="1">
      <c r="A163" s="40"/>
      <c r="B163" s="41"/>
      <c r="C163" s="206" t="s">
        <v>249</v>
      </c>
      <c r="D163" s="206" t="s">
        <v>133</v>
      </c>
      <c r="E163" s="207" t="s">
        <v>250</v>
      </c>
      <c r="F163" s="208" t="s">
        <v>251</v>
      </c>
      <c r="G163" s="209" t="s">
        <v>185</v>
      </c>
      <c r="H163" s="210">
        <v>5.3780000000000001</v>
      </c>
      <c r="I163" s="211"/>
      <c r="J163" s="212">
        <f>ROUND(I163*H163,2)</f>
        <v>0</v>
      </c>
      <c r="K163" s="208" t="s">
        <v>137</v>
      </c>
      <c r="L163" s="46"/>
      <c r="M163" s="213" t="s">
        <v>19</v>
      </c>
      <c r="N163" s="214" t="s">
        <v>46</v>
      </c>
      <c r="O163" s="86"/>
      <c r="P163" s="215">
        <f>O163*H163</f>
        <v>0</v>
      </c>
      <c r="Q163" s="215">
        <v>0.00025999999999999998</v>
      </c>
      <c r="R163" s="215">
        <f>Q163*H163</f>
        <v>0.00139828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138</v>
      </c>
      <c r="AT163" s="217" t="s">
        <v>133</v>
      </c>
      <c r="AU163" s="217" t="s">
        <v>84</v>
      </c>
      <c r="AY163" s="19" t="s">
        <v>131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138</v>
      </c>
      <c r="BM163" s="217" t="s">
        <v>252</v>
      </c>
    </row>
    <row r="164" s="2" customFormat="1">
      <c r="A164" s="40"/>
      <c r="B164" s="41"/>
      <c r="C164" s="42"/>
      <c r="D164" s="219" t="s">
        <v>140</v>
      </c>
      <c r="E164" s="42"/>
      <c r="F164" s="220" t="s">
        <v>253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140</v>
      </c>
      <c r="AU164" s="19" t="s">
        <v>84</v>
      </c>
    </row>
    <row r="165" s="13" customFormat="1">
      <c r="A165" s="13"/>
      <c r="B165" s="224"/>
      <c r="C165" s="225"/>
      <c r="D165" s="226" t="s">
        <v>142</v>
      </c>
      <c r="E165" s="227" t="s">
        <v>19</v>
      </c>
      <c r="F165" s="228" t="s">
        <v>254</v>
      </c>
      <c r="G165" s="225"/>
      <c r="H165" s="229">
        <v>1.3300000000000001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142</v>
      </c>
      <c r="AU165" s="235" t="s">
        <v>84</v>
      </c>
      <c r="AV165" s="13" t="s">
        <v>84</v>
      </c>
      <c r="AW165" s="13" t="s">
        <v>36</v>
      </c>
      <c r="AX165" s="13" t="s">
        <v>75</v>
      </c>
      <c r="AY165" s="235" t="s">
        <v>131</v>
      </c>
    </row>
    <row r="166" s="13" customFormat="1">
      <c r="A166" s="13"/>
      <c r="B166" s="224"/>
      <c r="C166" s="225"/>
      <c r="D166" s="226" t="s">
        <v>142</v>
      </c>
      <c r="E166" s="227" t="s">
        <v>19</v>
      </c>
      <c r="F166" s="228" t="s">
        <v>194</v>
      </c>
      <c r="G166" s="225"/>
      <c r="H166" s="229">
        <v>4.9589999999999996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142</v>
      </c>
      <c r="AU166" s="235" t="s">
        <v>84</v>
      </c>
      <c r="AV166" s="13" t="s">
        <v>84</v>
      </c>
      <c r="AW166" s="13" t="s">
        <v>36</v>
      </c>
      <c r="AX166" s="13" t="s">
        <v>75</v>
      </c>
      <c r="AY166" s="235" t="s">
        <v>131</v>
      </c>
    </row>
    <row r="167" s="13" customFormat="1">
      <c r="A167" s="13"/>
      <c r="B167" s="224"/>
      <c r="C167" s="225"/>
      <c r="D167" s="226" t="s">
        <v>142</v>
      </c>
      <c r="E167" s="227" t="s">
        <v>19</v>
      </c>
      <c r="F167" s="228" t="s">
        <v>195</v>
      </c>
      <c r="G167" s="225"/>
      <c r="H167" s="229">
        <v>-1.3999999999999999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142</v>
      </c>
      <c r="AU167" s="235" t="s">
        <v>84</v>
      </c>
      <c r="AV167" s="13" t="s">
        <v>84</v>
      </c>
      <c r="AW167" s="13" t="s">
        <v>36</v>
      </c>
      <c r="AX167" s="13" t="s">
        <v>75</v>
      </c>
      <c r="AY167" s="235" t="s">
        <v>131</v>
      </c>
    </row>
    <row r="168" s="14" customFormat="1">
      <c r="A168" s="14"/>
      <c r="B168" s="246"/>
      <c r="C168" s="247"/>
      <c r="D168" s="226" t="s">
        <v>142</v>
      </c>
      <c r="E168" s="248" t="s">
        <v>19</v>
      </c>
      <c r="F168" s="249" t="s">
        <v>196</v>
      </c>
      <c r="G168" s="247"/>
      <c r="H168" s="250">
        <v>4.8890000000000002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142</v>
      </c>
      <c r="AU168" s="256" t="s">
        <v>84</v>
      </c>
      <c r="AV168" s="14" t="s">
        <v>138</v>
      </c>
      <c r="AW168" s="14" t="s">
        <v>36</v>
      </c>
      <c r="AX168" s="14" t="s">
        <v>80</v>
      </c>
      <c r="AY168" s="256" t="s">
        <v>131</v>
      </c>
    </row>
    <row r="169" s="13" customFormat="1">
      <c r="A169" s="13"/>
      <c r="B169" s="224"/>
      <c r="C169" s="225"/>
      <c r="D169" s="226" t="s">
        <v>142</v>
      </c>
      <c r="E169" s="225"/>
      <c r="F169" s="228" t="s">
        <v>255</v>
      </c>
      <c r="G169" s="225"/>
      <c r="H169" s="229">
        <v>5.3780000000000001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142</v>
      </c>
      <c r="AU169" s="235" t="s">
        <v>84</v>
      </c>
      <c r="AV169" s="13" t="s">
        <v>84</v>
      </c>
      <c r="AW169" s="13" t="s">
        <v>4</v>
      </c>
      <c r="AX169" s="13" t="s">
        <v>80</v>
      </c>
      <c r="AY169" s="235" t="s">
        <v>131</v>
      </c>
    </row>
    <row r="170" s="2" customFormat="1" ht="21.75" customHeight="1">
      <c r="A170" s="40"/>
      <c r="B170" s="41"/>
      <c r="C170" s="206" t="s">
        <v>256</v>
      </c>
      <c r="D170" s="206" t="s">
        <v>133</v>
      </c>
      <c r="E170" s="207" t="s">
        <v>257</v>
      </c>
      <c r="F170" s="208" t="s">
        <v>258</v>
      </c>
      <c r="G170" s="209" t="s">
        <v>185</v>
      </c>
      <c r="H170" s="210">
        <v>20.5</v>
      </c>
      <c r="I170" s="211"/>
      <c r="J170" s="212">
        <f>ROUND(I170*H170,2)</f>
        <v>0</v>
      </c>
      <c r="K170" s="208" t="s">
        <v>137</v>
      </c>
      <c r="L170" s="46"/>
      <c r="M170" s="213" t="s">
        <v>19</v>
      </c>
      <c r="N170" s="214" t="s">
        <v>46</v>
      </c>
      <c r="O170" s="86"/>
      <c r="P170" s="215">
        <f>O170*H170</f>
        <v>0</v>
      </c>
      <c r="Q170" s="215">
        <v>0.020480000000000002</v>
      </c>
      <c r="R170" s="215">
        <f>Q170*H170</f>
        <v>0.41984000000000005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138</v>
      </c>
      <c r="AT170" s="217" t="s">
        <v>133</v>
      </c>
      <c r="AU170" s="217" t="s">
        <v>84</v>
      </c>
      <c r="AY170" s="19" t="s">
        <v>131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138</v>
      </c>
      <c r="BM170" s="217" t="s">
        <v>259</v>
      </c>
    </row>
    <row r="171" s="2" customFormat="1">
      <c r="A171" s="40"/>
      <c r="B171" s="41"/>
      <c r="C171" s="42"/>
      <c r="D171" s="219" t="s">
        <v>140</v>
      </c>
      <c r="E171" s="42"/>
      <c r="F171" s="220" t="s">
        <v>260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140</v>
      </c>
      <c r="AU171" s="19" t="s">
        <v>84</v>
      </c>
    </row>
    <row r="172" s="13" customFormat="1">
      <c r="A172" s="13"/>
      <c r="B172" s="224"/>
      <c r="C172" s="225"/>
      <c r="D172" s="226" t="s">
        <v>142</v>
      </c>
      <c r="E172" s="227" t="s">
        <v>19</v>
      </c>
      <c r="F172" s="228" t="s">
        <v>261</v>
      </c>
      <c r="G172" s="225"/>
      <c r="H172" s="229">
        <v>20.5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142</v>
      </c>
      <c r="AU172" s="235" t="s">
        <v>84</v>
      </c>
      <c r="AV172" s="13" t="s">
        <v>84</v>
      </c>
      <c r="AW172" s="13" t="s">
        <v>36</v>
      </c>
      <c r="AX172" s="13" t="s">
        <v>80</v>
      </c>
      <c r="AY172" s="235" t="s">
        <v>131</v>
      </c>
    </row>
    <row r="173" s="2" customFormat="1" ht="16.5" customHeight="1">
      <c r="A173" s="40"/>
      <c r="B173" s="41"/>
      <c r="C173" s="206" t="s">
        <v>262</v>
      </c>
      <c r="D173" s="206" t="s">
        <v>133</v>
      </c>
      <c r="E173" s="207" t="s">
        <v>263</v>
      </c>
      <c r="F173" s="208" t="s">
        <v>264</v>
      </c>
      <c r="G173" s="209" t="s">
        <v>185</v>
      </c>
      <c r="H173" s="210">
        <v>1.1459999999999999</v>
      </c>
      <c r="I173" s="211"/>
      <c r="J173" s="212">
        <f>ROUND(I173*H173,2)</f>
        <v>0</v>
      </c>
      <c r="K173" s="208" t="s">
        <v>137</v>
      </c>
      <c r="L173" s="46"/>
      <c r="M173" s="213" t="s">
        <v>19</v>
      </c>
      <c r="N173" s="214" t="s">
        <v>46</v>
      </c>
      <c r="O173" s="86"/>
      <c r="P173" s="215">
        <f>O173*H173</f>
        <v>0</v>
      </c>
      <c r="Q173" s="215">
        <v>0.056000000000000001</v>
      </c>
      <c r="R173" s="215">
        <f>Q173*H173</f>
        <v>0.064175999999999997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138</v>
      </c>
      <c r="AT173" s="217" t="s">
        <v>133</v>
      </c>
      <c r="AU173" s="217" t="s">
        <v>84</v>
      </c>
      <c r="AY173" s="19" t="s">
        <v>131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138</v>
      </c>
      <c r="BM173" s="217" t="s">
        <v>265</v>
      </c>
    </row>
    <row r="174" s="2" customFormat="1">
      <c r="A174" s="40"/>
      <c r="B174" s="41"/>
      <c r="C174" s="42"/>
      <c r="D174" s="219" t="s">
        <v>140</v>
      </c>
      <c r="E174" s="42"/>
      <c r="F174" s="220" t="s">
        <v>266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140</v>
      </c>
      <c r="AU174" s="19" t="s">
        <v>84</v>
      </c>
    </row>
    <row r="175" s="13" customFormat="1">
      <c r="A175" s="13"/>
      <c r="B175" s="224"/>
      <c r="C175" s="225"/>
      <c r="D175" s="226" t="s">
        <v>142</v>
      </c>
      <c r="E175" s="227" t="s">
        <v>19</v>
      </c>
      <c r="F175" s="228" t="s">
        <v>267</v>
      </c>
      <c r="G175" s="225"/>
      <c r="H175" s="229">
        <v>0.81000000000000005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142</v>
      </c>
      <c r="AU175" s="235" t="s">
        <v>84</v>
      </c>
      <c r="AV175" s="13" t="s">
        <v>84</v>
      </c>
      <c r="AW175" s="13" t="s">
        <v>36</v>
      </c>
      <c r="AX175" s="13" t="s">
        <v>75</v>
      </c>
      <c r="AY175" s="235" t="s">
        <v>131</v>
      </c>
    </row>
    <row r="176" s="13" customFormat="1">
      <c r="A176" s="13"/>
      <c r="B176" s="224"/>
      <c r="C176" s="225"/>
      <c r="D176" s="226" t="s">
        <v>142</v>
      </c>
      <c r="E176" s="227" t="s">
        <v>19</v>
      </c>
      <c r="F176" s="228" t="s">
        <v>268</v>
      </c>
      <c r="G176" s="225"/>
      <c r="H176" s="229">
        <v>0.33600000000000002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142</v>
      </c>
      <c r="AU176" s="235" t="s">
        <v>84</v>
      </c>
      <c r="AV176" s="13" t="s">
        <v>84</v>
      </c>
      <c r="AW176" s="13" t="s">
        <v>36</v>
      </c>
      <c r="AX176" s="13" t="s">
        <v>75</v>
      </c>
      <c r="AY176" s="235" t="s">
        <v>131</v>
      </c>
    </row>
    <row r="177" s="14" customFormat="1">
      <c r="A177" s="14"/>
      <c r="B177" s="246"/>
      <c r="C177" s="247"/>
      <c r="D177" s="226" t="s">
        <v>142</v>
      </c>
      <c r="E177" s="248" t="s">
        <v>19</v>
      </c>
      <c r="F177" s="249" t="s">
        <v>216</v>
      </c>
      <c r="G177" s="247"/>
      <c r="H177" s="250">
        <v>1.1459999999999999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142</v>
      </c>
      <c r="AU177" s="256" t="s">
        <v>84</v>
      </c>
      <c r="AV177" s="14" t="s">
        <v>138</v>
      </c>
      <c r="AW177" s="14" t="s">
        <v>36</v>
      </c>
      <c r="AX177" s="14" t="s">
        <v>80</v>
      </c>
      <c r="AY177" s="256" t="s">
        <v>131</v>
      </c>
    </row>
    <row r="178" s="2" customFormat="1" ht="24.15" customHeight="1">
      <c r="A178" s="40"/>
      <c r="B178" s="41"/>
      <c r="C178" s="206" t="s">
        <v>7</v>
      </c>
      <c r="D178" s="206" t="s">
        <v>133</v>
      </c>
      <c r="E178" s="207" t="s">
        <v>269</v>
      </c>
      <c r="F178" s="208" t="s">
        <v>270</v>
      </c>
      <c r="G178" s="209" t="s">
        <v>185</v>
      </c>
      <c r="H178" s="210">
        <v>5.3780000000000001</v>
      </c>
      <c r="I178" s="211"/>
      <c r="J178" s="212">
        <f>ROUND(I178*H178,2)</f>
        <v>0</v>
      </c>
      <c r="K178" s="208" t="s">
        <v>137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0.0043800000000000002</v>
      </c>
      <c r="R178" s="215">
        <f>Q178*H178</f>
        <v>0.023555640000000003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138</v>
      </c>
      <c r="AT178" s="217" t="s">
        <v>133</v>
      </c>
      <c r="AU178" s="217" t="s">
        <v>84</v>
      </c>
      <c r="AY178" s="19" t="s">
        <v>131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138</v>
      </c>
      <c r="BM178" s="217" t="s">
        <v>271</v>
      </c>
    </row>
    <row r="179" s="2" customFormat="1">
      <c r="A179" s="40"/>
      <c r="B179" s="41"/>
      <c r="C179" s="42"/>
      <c r="D179" s="219" t="s">
        <v>140</v>
      </c>
      <c r="E179" s="42"/>
      <c r="F179" s="220" t="s">
        <v>272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140</v>
      </c>
      <c r="AU179" s="19" t="s">
        <v>84</v>
      </c>
    </row>
    <row r="180" s="13" customFormat="1">
      <c r="A180" s="13"/>
      <c r="B180" s="224"/>
      <c r="C180" s="225"/>
      <c r="D180" s="226" t="s">
        <v>142</v>
      </c>
      <c r="E180" s="225"/>
      <c r="F180" s="228" t="s">
        <v>255</v>
      </c>
      <c r="G180" s="225"/>
      <c r="H180" s="229">
        <v>5.3780000000000001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142</v>
      </c>
      <c r="AU180" s="235" t="s">
        <v>84</v>
      </c>
      <c r="AV180" s="13" t="s">
        <v>84</v>
      </c>
      <c r="AW180" s="13" t="s">
        <v>4</v>
      </c>
      <c r="AX180" s="13" t="s">
        <v>80</v>
      </c>
      <c r="AY180" s="235" t="s">
        <v>131</v>
      </c>
    </row>
    <row r="181" s="2" customFormat="1" ht="24.15" customHeight="1">
      <c r="A181" s="40"/>
      <c r="B181" s="41"/>
      <c r="C181" s="206" t="s">
        <v>273</v>
      </c>
      <c r="D181" s="206" t="s">
        <v>133</v>
      </c>
      <c r="E181" s="207" t="s">
        <v>274</v>
      </c>
      <c r="F181" s="208" t="s">
        <v>275</v>
      </c>
      <c r="G181" s="209" t="s">
        <v>185</v>
      </c>
      <c r="H181" s="210">
        <v>167.166</v>
      </c>
      <c r="I181" s="211"/>
      <c r="J181" s="212">
        <f>ROUND(I181*H181,2)</f>
        <v>0</v>
      </c>
      <c r="K181" s="208" t="s">
        <v>137</v>
      </c>
      <c r="L181" s="46"/>
      <c r="M181" s="213" t="s">
        <v>19</v>
      </c>
      <c r="N181" s="214" t="s">
        <v>46</v>
      </c>
      <c r="O181" s="86"/>
      <c r="P181" s="215">
        <f>O181*H181</f>
        <v>0</v>
      </c>
      <c r="Q181" s="215">
        <v>0.0057999999999999996</v>
      </c>
      <c r="R181" s="215">
        <f>Q181*H181</f>
        <v>0.96956279999999995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138</v>
      </c>
      <c r="AT181" s="217" t="s">
        <v>133</v>
      </c>
      <c r="AU181" s="217" t="s">
        <v>84</v>
      </c>
      <c r="AY181" s="19" t="s">
        <v>131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138</v>
      </c>
      <c r="BM181" s="217" t="s">
        <v>276</v>
      </c>
    </row>
    <row r="182" s="2" customFormat="1">
      <c r="A182" s="40"/>
      <c r="B182" s="41"/>
      <c r="C182" s="42"/>
      <c r="D182" s="219" t="s">
        <v>140</v>
      </c>
      <c r="E182" s="42"/>
      <c r="F182" s="220" t="s">
        <v>277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140</v>
      </c>
      <c r="AU182" s="19" t="s">
        <v>84</v>
      </c>
    </row>
    <row r="183" s="13" customFormat="1">
      <c r="A183" s="13"/>
      <c r="B183" s="224"/>
      <c r="C183" s="225"/>
      <c r="D183" s="226" t="s">
        <v>142</v>
      </c>
      <c r="E183" s="227" t="s">
        <v>19</v>
      </c>
      <c r="F183" s="228" t="s">
        <v>278</v>
      </c>
      <c r="G183" s="225"/>
      <c r="H183" s="229">
        <v>75.659999999999997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142</v>
      </c>
      <c r="AU183" s="235" t="s">
        <v>84</v>
      </c>
      <c r="AV183" s="13" t="s">
        <v>84</v>
      </c>
      <c r="AW183" s="13" t="s">
        <v>36</v>
      </c>
      <c r="AX183" s="13" t="s">
        <v>75</v>
      </c>
      <c r="AY183" s="235" t="s">
        <v>131</v>
      </c>
    </row>
    <row r="184" s="13" customFormat="1">
      <c r="A184" s="13"/>
      <c r="B184" s="224"/>
      <c r="C184" s="225"/>
      <c r="D184" s="226" t="s">
        <v>142</v>
      </c>
      <c r="E184" s="227" t="s">
        <v>19</v>
      </c>
      <c r="F184" s="228" t="s">
        <v>279</v>
      </c>
      <c r="G184" s="225"/>
      <c r="H184" s="229">
        <v>68.406000000000006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142</v>
      </c>
      <c r="AU184" s="235" t="s">
        <v>84</v>
      </c>
      <c r="AV184" s="13" t="s">
        <v>84</v>
      </c>
      <c r="AW184" s="13" t="s">
        <v>36</v>
      </c>
      <c r="AX184" s="13" t="s">
        <v>75</v>
      </c>
      <c r="AY184" s="235" t="s">
        <v>131</v>
      </c>
    </row>
    <row r="185" s="13" customFormat="1">
      <c r="A185" s="13"/>
      <c r="B185" s="224"/>
      <c r="C185" s="225"/>
      <c r="D185" s="226" t="s">
        <v>142</v>
      </c>
      <c r="E185" s="227" t="s">
        <v>19</v>
      </c>
      <c r="F185" s="228" t="s">
        <v>280</v>
      </c>
      <c r="G185" s="225"/>
      <c r="H185" s="229">
        <v>5.9939999999999998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142</v>
      </c>
      <c r="AU185" s="235" t="s">
        <v>84</v>
      </c>
      <c r="AV185" s="13" t="s">
        <v>84</v>
      </c>
      <c r="AW185" s="13" t="s">
        <v>36</v>
      </c>
      <c r="AX185" s="13" t="s">
        <v>75</v>
      </c>
      <c r="AY185" s="235" t="s">
        <v>131</v>
      </c>
    </row>
    <row r="186" s="13" customFormat="1">
      <c r="A186" s="13"/>
      <c r="B186" s="224"/>
      <c r="C186" s="225"/>
      <c r="D186" s="226" t="s">
        <v>142</v>
      </c>
      <c r="E186" s="227" t="s">
        <v>19</v>
      </c>
      <c r="F186" s="228" t="s">
        <v>281</v>
      </c>
      <c r="G186" s="225"/>
      <c r="H186" s="229">
        <v>2.3999999999999999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142</v>
      </c>
      <c r="AU186" s="235" t="s">
        <v>84</v>
      </c>
      <c r="AV186" s="13" t="s">
        <v>84</v>
      </c>
      <c r="AW186" s="13" t="s">
        <v>36</v>
      </c>
      <c r="AX186" s="13" t="s">
        <v>75</v>
      </c>
      <c r="AY186" s="235" t="s">
        <v>131</v>
      </c>
    </row>
    <row r="187" s="13" customFormat="1">
      <c r="A187" s="13"/>
      <c r="B187" s="224"/>
      <c r="C187" s="225"/>
      <c r="D187" s="226" t="s">
        <v>142</v>
      </c>
      <c r="E187" s="227" t="s">
        <v>19</v>
      </c>
      <c r="F187" s="228" t="s">
        <v>282</v>
      </c>
      <c r="G187" s="225"/>
      <c r="H187" s="229">
        <v>3.1499999999999999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142</v>
      </c>
      <c r="AU187" s="235" t="s">
        <v>84</v>
      </c>
      <c r="AV187" s="13" t="s">
        <v>84</v>
      </c>
      <c r="AW187" s="13" t="s">
        <v>36</v>
      </c>
      <c r="AX187" s="13" t="s">
        <v>75</v>
      </c>
      <c r="AY187" s="235" t="s">
        <v>131</v>
      </c>
    </row>
    <row r="188" s="13" customFormat="1">
      <c r="A188" s="13"/>
      <c r="B188" s="224"/>
      <c r="C188" s="225"/>
      <c r="D188" s="226" t="s">
        <v>142</v>
      </c>
      <c r="E188" s="227" t="s">
        <v>19</v>
      </c>
      <c r="F188" s="228" t="s">
        <v>283</v>
      </c>
      <c r="G188" s="225"/>
      <c r="H188" s="229">
        <v>4.7999999999999998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142</v>
      </c>
      <c r="AU188" s="235" t="s">
        <v>84</v>
      </c>
      <c r="AV188" s="13" t="s">
        <v>84</v>
      </c>
      <c r="AW188" s="13" t="s">
        <v>36</v>
      </c>
      <c r="AX188" s="13" t="s">
        <v>75</v>
      </c>
      <c r="AY188" s="235" t="s">
        <v>131</v>
      </c>
    </row>
    <row r="189" s="13" customFormat="1">
      <c r="A189" s="13"/>
      <c r="B189" s="224"/>
      <c r="C189" s="225"/>
      <c r="D189" s="226" t="s">
        <v>142</v>
      </c>
      <c r="E189" s="227" t="s">
        <v>19</v>
      </c>
      <c r="F189" s="228" t="s">
        <v>284</v>
      </c>
      <c r="G189" s="225"/>
      <c r="H189" s="229">
        <v>6.7560000000000002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142</v>
      </c>
      <c r="AU189" s="235" t="s">
        <v>84</v>
      </c>
      <c r="AV189" s="13" t="s">
        <v>84</v>
      </c>
      <c r="AW189" s="13" t="s">
        <v>36</v>
      </c>
      <c r="AX189" s="13" t="s">
        <v>75</v>
      </c>
      <c r="AY189" s="235" t="s">
        <v>131</v>
      </c>
    </row>
    <row r="190" s="14" customFormat="1">
      <c r="A190" s="14"/>
      <c r="B190" s="246"/>
      <c r="C190" s="247"/>
      <c r="D190" s="226" t="s">
        <v>142</v>
      </c>
      <c r="E190" s="248" t="s">
        <v>19</v>
      </c>
      <c r="F190" s="249" t="s">
        <v>216</v>
      </c>
      <c r="G190" s="247"/>
      <c r="H190" s="250">
        <v>167.16600000000003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142</v>
      </c>
      <c r="AU190" s="256" t="s">
        <v>84</v>
      </c>
      <c r="AV190" s="14" t="s">
        <v>138</v>
      </c>
      <c r="AW190" s="14" t="s">
        <v>36</v>
      </c>
      <c r="AX190" s="14" t="s">
        <v>80</v>
      </c>
      <c r="AY190" s="256" t="s">
        <v>131</v>
      </c>
    </row>
    <row r="191" s="2" customFormat="1" ht="16.5" customHeight="1">
      <c r="A191" s="40"/>
      <c r="B191" s="41"/>
      <c r="C191" s="206" t="s">
        <v>285</v>
      </c>
      <c r="D191" s="206" t="s">
        <v>133</v>
      </c>
      <c r="E191" s="207" t="s">
        <v>286</v>
      </c>
      <c r="F191" s="208" t="s">
        <v>287</v>
      </c>
      <c r="G191" s="209" t="s">
        <v>185</v>
      </c>
      <c r="H191" s="210">
        <v>5.3780000000000001</v>
      </c>
      <c r="I191" s="211"/>
      <c r="J191" s="212">
        <f>ROUND(I191*H191,2)</f>
        <v>0</v>
      </c>
      <c r="K191" s="208" t="s">
        <v>137</v>
      </c>
      <c r="L191" s="46"/>
      <c r="M191" s="213" t="s">
        <v>19</v>
      </c>
      <c r="N191" s="214" t="s">
        <v>46</v>
      </c>
      <c r="O191" s="86"/>
      <c r="P191" s="215">
        <f>O191*H191</f>
        <v>0</v>
      </c>
      <c r="Q191" s="215">
        <v>0.0030000000000000001</v>
      </c>
      <c r="R191" s="215">
        <f>Q191*H191</f>
        <v>0.016133999999999999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138</v>
      </c>
      <c r="AT191" s="217" t="s">
        <v>133</v>
      </c>
      <c r="AU191" s="217" t="s">
        <v>84</v>
      </c>
      <c r="AY191" s="19" t="s">
        <v>131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138</v>
      </c>
      <c r="BM191" s="217" t="s">
        <v>288</v>
      </c>
    </row>
    <row r="192" s="2" customFormat="1">
      <c r="A192" s="40"/>
      <c r="B192" s="41"/>
      <c r="C192" s="42"/>
      <c r="D192" s="219" t="s">
        <v>140</v>
      </c>
      <c r="E192" s="42"/>
      <c r="F192" s="220" t="s">
        <v>289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140</v>
      </c>
      <c r="AU192" s="19" t="s">
        <v>84</v>
      </c>
    </row>
    <row r="193" s="13" customFormat="1">
      <c r="A193" s="13"/>
      <c r="B193" s="224"/>
      <c r="C193" s="225"/>
      <c r="D193" s="226" t="s">
        <v>142</v>
      </c>
      <c r="E193" s="225"/>
      <c r="F193" s="228" t="s">
        <v>255</v>
      </c>
      <c r="G193" s="225"/>
      <c r="H193" s="229">
        <v>5.3780000000000001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142</v>
      </c>
      <c r="AU193" s="235" t="s">
        <v>84</v>
      </c>
      <c r="AV193" s="13" t="s">
        <v>84</v>
      </c>
      <c r="AW193" s="13" t="s">
        <v>4</v>
      </c>
      <c r="AX193" s="13" t="s">
        <v>80</v>
      </c>
      <c r="AY193" s="235" t="s">
        <v>131</v>
      </c>
    </row>
    <row r="194" s="2" customFormat="1" ht="16.5" customHeight="1">
      <c r="A194" s="40"/>
      <c r="B194" s="41"/>
      <c r="C194" s="206" t="s">
        <v>290</v>
      </c>
      <c r="D194" s="206" t="s">
        <v>133</v>
      </c>
      <c r="E194" s="207" t="s">
        <v>291</v>
      </c>
      <c r="F194" s="208" t="s">
        <v>292</v>
      </c>
      <c r="G194" s="209" t="s">
        <v>185</v>
      </c>
      <c r="H194" s="210">
        <v>7.3799999999999999</v>
      </c>
      <c r="I194" s="211"/>
      <c r="J194" s="212">
        <f>ROUND(I194*H194,2)</f>
        <v>0</v>
      </c>
      <c r="K194" s="208" t="s">
        <v>137</v>
      </c>
      <c r="L194" s="46"/>
      <c r="M194" s="213" t="s">
        <v>19</v>
      </c>
      <c r="N194" s="214" t="s">
        <v>46</v>
      </c>
      <c r="O194" s="86"/>
      <c r="P194" s="215">
        <f>O194*H194</f>
        <v>0</v>
      </c>
      <c r="Q194" s="215">
        <v>0.041529999999999997</v>
      </c>
      <c r="R194" s="215">
        <f>Q194*H194</f>
        <v>0.30649139999999997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138</v>
      </c>
      <c r="AT194" s="217" t="s">
        <v>133</v>
      </c>
      <c r="AU194" s="217" t="s">
        <v>84</v>
      </c>
      <c r="AY194" s="19" t="s">
        <v>131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138</v>
      </c>
      <c r="BM194" s="217" t="s">
        <v>293</v>
      </c>
    </row>
    <row r="195" s="2" customFormat="1">
      <c r="A195" s="40"/>
      <c r="B195" s="41"/>
      <c r="C195" s="42"/>
      <c r="D195" s="219" t="s">
        <v>140</v>
      </c>
      <c r="E195" s="42"/>
      <c r="F195" s="220" t="s">
        <v>294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140</v>
      </c>
      <c r="AU195" s="19" t="s">
        <v>84</v>
      </c>
    </row>
    <row r="196" s="13" customFormat="1">
      <c r="A196" s="13"/>
      <c r="B196" s="224"/>
      <c r="C196" s="225"/>
      <c r="D196" s="226" t="s">
        <v>142</v>
      </c>
      <c r="E196" s="227" t="s">
        <v>19</v>
      </c>
      <c r="F196" s="228" t="s">
        <v>295</v>
      </c>
      <c r="G196" s="225"/>
      <c r="H196" s="229">
        <v>4.0499999999999998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142</v>
      </c>
      <c r="AU196" s="235" t="s">
        <v>84</v>
      </c>
      <c r="AV196" s="13" t="s">
        <v>84</v>
      </c>
      <c r="AW196" s="13" t="s">
        <v>36</v>
      </c>
      <c r="AX196" s="13" t="s">
        <v>75</v>
      </c>
      <c r="AY196" s="235" t="s">
        <v>131</v>
      </c>
    </row>
    <row r="197" s="13" customFormat="1">
      <c r="A197" s="13"/>
      <c r="B197" s="224"/>
      <c r="C197" s="225"/>
      <c r="D197" s="226" t="s">
        <v>142</v>
      </c>
      <c r="E197" s="227" t="s">
        <v>19</v>
      </c>
      <c r="F197" s="228" t="s">
        <v>296</v>
      </c>
      <c r="G197" s="225"/>
      <c r="H197" s="229">
        <v>1.6799999999999999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142</v>
      </c>
      <c r="AU197" s="235" t="s">
        <v>84</v>
      </c>
      <c r="AV197" s="13" t="s">
        <v>84</v>
      </c>
      <c r="AW197" s="13" t="s">
        <v>36</v>
      </c>
      <c r="AX197" s="13" t="s">
        <v>75</v>
      </c>
      <c r="AY197" s="235" t="s">
        <v>131</v>
      </c>
    </row>
    <row r="198" s="13" customFormat="1">
      <c r="A198" s="13"/>
      <c r="B198" s="224"/>
      <c r="C198" s="225"/>
      <c r="D198" s="226" t="s">
        <v>142</v>
      </c>
      <c r="E198" s="227" t="s">
        <v>19</v>
      </c>
      <c r="F198" s="228" t="s">
        <v>297</v>
      </c>
      <c r="G198" s="225"/>
      <c r="H198" s="229">
        <v>1.6499999999999999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142</v>
      </c>
      <c r="AU198" s="235" t="s">
        <v>84</v>
      </c>
      <c r="AV198" s="13" t="s">
        <v>84</v>
      </c>
      <c r="AW198" s="13" t="s">
        <v>36</v>
      </c>
      <c r="AX198" s="13" t="s">
        <v>75</v>
      </c>
      <c r="AY198" s="235" t="s">
        <v>131</v>
      </c>
    </row>
    <row r="199" s="14" customFormat="1">
      <c r="A199" s="14"/>
      <c r="B199" s="246"/>
      <c r="C199" s="247"/>
      <c r="D199" s="226" t="s">
        <v>142</v>
      </c>
      <c r="E199" s="248" t="s">
        <v>19</v>
      </c>
      <c r="F199" s="249" t="s">
        <v>216</v>
      </c>
      <c r="G199" s="247"/>
      <c r="H199" s="250">
        <v>7.3799999999999999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142</v>
      </c>
      <c r="AU199" s="256" t="s">
        <v>84</v>
      </c>
      <c r="AV199" s="14" t="s">
        <v>138</v>
      </c>
      <c r="AW199" s="14" t="s">
        <v>36</v>
      </c>
      <c r="AX199" s="14" t="s">
        <v>80</v>
      </c>
      <c r="AY199" s="256" t="s">
        <v>131</v>
      </c>
    </row>
    <row r="200" s="12" customFormat="1" ht="22.8" customHeight="1">
      <c r="A200" s="12"/>
      <c r="B200" s="190"/>
      <c r="C200" s="191"/>
      <c r="D200" s="192" t="s">
        <v>74</v>
      </c>
      <c r="E200" s="204" t="s">
        <v>298</v>
      </c>
      <c r="F200" s="204" t="s">
        <v>299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SUM(P201:P209)</f>
        <v>0</v>
      </c>
      <c r="Q200" s="198"/>
      <c r="R200" s="199">
        <f>SUM(R201:R209)</f>
        <v>1.6038109399999998</v>
      </c>
      <c r="S200" s="198"/>
      <c r="T200" s="200">
        <f>SUM(T201:T209)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80</v>
      </c>
      <c r="AT200" s="202" t="s">
        <v>74</v>
      </c>
      <c r="AU200" s="202" t="s">
        <v>80</v>
      </c>
      <c r="AY200" s="201" t="s">
        <v>131</v>
      </c>
      <c r="BK200" s="203">
        <f>SUM(BK201:BK209)</f>
        <v>0</v>
      </c>
    </row>
    <row r="201" s="2" customFormat="1" ht="21.75" customHeight="1">
      <c r="A201" s="40"/>
      <c r="B201" s="41"/>
      <c r="C201" s="206" t="s">
        <v>300</v>
      </c>
      <c r="D201" s="206" t="s">
        <v>133</v>
      </c>
      <c r="E201" s="207" t="s">
        <v>301</v>
      </c>
      <c r="F201" s="208" t="s">
        <v>302</v>
      </c>
      <c r="G201" s="209" t="s">
        <v>136</v>
      </c>
      <c r="H201" s="210">
        <v>0.38400000000000001</v>
      </c>
      <c r="I201" s="211"/>
      <c r="J201" s="212">
        <f>ROUND(I201*H201,2)</f>
        <v>0</v>
      </c>
      <c r="K201" s="208" t="s">
        <v>137</v>
      </c>
      <c r="L201" s="46"/>
      <c r="M201" s="213" t="s">
        <v>19</v>
      </c>
      <c r="N201" s="214" t="s">
        <v>46</v>
      </c>
      <c r="O201" s="86"/>
      <c r="P201" s="215">
        <f>O201*H201</f>
        <v>0</v>
      </c>
      <c r="Q201" s="215">
        <v>2.3010199999999998</v>
      </c>
      <c r="R201" s="215">
        <f>Q201*H201</f>
        <v>0.88359167999999999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138</v>
      </c>
      <c r="AT201" s="217" t="s">
        <v>133</v>
      </c>
      <c r="AU201" s="217" t="s">
        <v>84</v>
      </c>
      <c r="AY201" s="19" t="s">
        <v>131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138</v>
      </c>
      <c r="BM201" s="217" t="s">
        <v>303</v>
      </c>
    </row>
    <row r="202" s="2" customFormat="1">
      <c r="A202" s="40"/>
      <c r="B202" s="41"/>
      <c r="C202" s="42"/>
      <c r="D202" s="219" t="s">
        <v>140</v>
      </c>
      <c r="E202" s="42"/>
      <c r="F202" s="220" t="s">
        <v>304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140</v>
      </c>
      <c r="AU202" s="19" t="s">
        <v>84</v>
      </c>
    </row>
    <row r="203" s="13" customFormat="1">
      <c r="A203" s="13"/>
      <c r="B203" s="224"/>
      <c r="C203" s="225"/>
      <c r="D203" s="226" t="s">
        <v>142</v>
      </c>
      <c r="E203" s="227" t="s">
        <v>19</v>
      </c>
      <c r="F203" s="228" t="s">
        <v>305</v>
      </c>
      <c r="G203" s="225"/>
      <c r="H203" s="229">
        <v>0.38400000000000001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142</v>
      </c>
      <c r="AU203" s="235" t="s">
        <v>84</v>
      </c>
      <c r="AV203" s="13" t="s">
        <v>84</v>
      </c>
      <c r="AW203" s="13" t="s">
        <v>36</v>
      </c>
      <c r="AX203" s="13" t="s">
        <v>80</v>
      </c>
      <c r="AY203" s="235" t="s">
        <v>131</v>
      </c>
    </row>
    <row r="204" s="2" customFormat="1" ht="24.15" customHeight="1">
      <c r="A204" s="40"/>
      <c r="B204" s="41"/>
      <c r="C204" s="206" t="s">
        <v>306</v>
      </c>
      <c r="D204" s="206" t="s">
        <v>133</v>
      </c>
      <c r="E204" s="207" t="s">
        <v>307</v>
      </c>
      <c r="F204" s="208" t="s">
        <v>308</v>
      </c>
      <c r="G204" s="209" t="s">
        <v>136</v>
      </c>
      <c r="H204" s="210">
        <v>0.313</v>
      </c>
      <c r="I204" s="211"/>
      <c r="J204" s="212">
        <f>ROUND(I204*H204,2)</f>
        <v>0</v>
      </c>
      <c r="K204" s="208" t="s">
        <v>137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2.3010199999999998</v>
      </c>
      <c r="R204" s="215">
        <f>Q204*H204</f>
        <v>0.72021925999999992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138</v>
      </c>
      <c r="AT204" s="217" t="s">
        <v>133</v>
      </c>
      <c r="AU204" s="217" t="s">
        <v>84</v>
      </c>
      <c r="AY204" s="19" t="s">
        <v>131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138</v>
      </c>
      <c r="BM204" s="217" t="s">
        <v>309</v>
      </c>
    </row>
    <row r="205" s="2" customFormat="1">
      <c r="A205" s="40"/>
      <c r="B205" s="41"/>
      <c r="C205" s="42"/>
      <c r="D205" s="219" t="s">
        <v>140</v>
      </c>
      <c r="E205" s="42"/>
      <c r="F205" s="220" t="s">
        <v>310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140</v>
      </c>
      <c r="AU205" s="19" t="s">
        <v>84</v>
      </c>
    </row>
    <row r="206" s="13" customFormat="1">
      <c r="A206" s="13"/>
      <c r="B206" s="224"/>
      <c r="C206" s="225"/>
      <c r="D206" s="226" t="s">
        <v>142</v>
      </c>
      <c r="E206" s="227" t="s">
        <v>19</v>
      </c>
      <c r="F206" s="228" t="s">
        <v>311</v>
      </c>
      <c r="G206" s="225"/>
      <c r="H206" s="229">
        <v>0.313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142</v>
      </c>
      <c r="AU206" s="235" t="s">
        <v>84</v>
      </c>
      <c r="AV206" s="13" t="s">
        <v>84</v>
      </c>
      <c r="AW206" s="13" t="s">
        <v>36</v>
      </c>
      <c r="AX206" s="13" t="s">
        <v>80</v>
      </c>
      <c r="AY206" s="235" t="s">
        <v>131</v>
      </c>
    </row>
    <row r="207" s="2" customFormat="1" ht="21.75" customHeight="1">
      <c r="A207" s="40"/>
      <c r="B207" s="41"/>
      <c r="C207" s="206" t="s">
        <v>312</v>
      </c>
      <c r="D207" s="206" t="s">
        <v>133</v>
      </c>
      <c r="E207" s="207" t="s">
        <v>313</v>
      </c>
      <c r="F207" s="208" t="s">
        <v>314</v>
      </c>
      <c r="G207" s="209" t="s">
        <v>136</v>
      </c>
      <c r="H207" s="210">
        <v>0.69699999999999995</v>
      </c>
      <c r="I207" s="211"/>
      <c r="J207" s="212">
        <f>ROUND(I207*H207,2)</f>
        <v>0</v>
      </c>
      <c r="K207" s="208" t="s">
        <v>137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138</v>
      </c>
      <c r="AT207" s="217" t="s">
        <v>133</v>
      </c>
      <c r="AU207" s="217" t="s">
        <v>84</v>
      </c>
      <c r="AY207" s="19" t="s">
        <v>131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138</v>
      </c>
      <c r="BM207" s="217" t="s">
        <v>315</v>
      </c>
    </row>
    <row r="208" s="2" customFormat="1">
      <c r="A208" s="40"/>
      <c r="B208" s="41"/>
      <c r="C208" s="42"/>
      <c r="D208" s="219" t="s">
        <v>140</v>
      </c>
      <c r="E208" s="42"/>
      <c r="F208" s="220" t="s">
        <v>316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140</v>
      </c>
      <c r="AU208" s="19" t="s">
        <v>84</v>
      </c>
    </row>
    <row r="209" s="13" customFormat="1">
      <c r="A209" s="13"/>
      <c r="B209" s="224"/>
      <c r="C209" s="225"/>
      <c r="D209" s="226" t="s">
        <v>142</v>
      </c>
      <c r="E209" s="227" t="s">
        <v>19</v>
      </c>
      <c r="F209" s="228" t="s">
        <v>317</v>
      </c>
      <c r="G209" s="225"/>
      <c r="H209" s="229">
        <v>0.69699999999999995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142</v>
      </c>
      <c r="AU209" s="235" t="s">
        <v>84</v>
      </c>
      <c r="AV209" s="13" t="s">
        <v>84</v>
      </c>
      <c r="AW209" s="13" t="s">
        <v>36</v>
      </c>
      <c r="AX209" s="13" t="s">
        <v>80</v>
      </c>
      <c r="AY209" s="235" t="s">
        <v>131</v>
      </c>
    </row>
    <row r="210" s="12" customFormat="1" ht="22.8" customHeight="1">
      <c r="A210" s="12"/>
      <c r="B210" s="190"/>
      <c r="C210" s="191"/>
      <c r="D210" s="192" t="s">
        <v>74</v>
      </c>
      <c r="E210" s="204" t="s">
        <v>298</v>
      </c>
      <c r="F210" s="204" t="s">
        <v>299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SUM(P211:P213)</f>
        <v>0</v>
      </c>
      <c r="Q210" s="198"/>
      <c r="R210" s="199">
        <f>SUM(R211:R213)</f>
        <v>0.059090000000000004</v>
      </c>
      <c r="S210" s="198"/>
      <c r="T210" s="200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80</v>
      </c>
      <c r="AT210" s="202" t="s">
        <v>74</v>
      </c>
      <c r="AU210" s="202" t="s">
        <v>80</v>
      </c>
      <c r="AY210" s="201" t="s">
        <v>131</v>
      </c>
      <c r="BK210" s="203">
        <f>SUM(BK211:BK213)</f>
        <v>0</v>
      </c>
    </row>
    <row r="211" s="2" customFormat="1" ht="24.15" customHeight="1">
      <c r="A211" s="40"/>
      <c r="B211" s="41"/>
      <c r="C211" s="206" t="s">
        <v>318</v>
      </c>
      <c r="D211" s="206" t="s">
        <v>133</v>
      </c>
      <c r="E211" s="207" t="s">
        <v>319</v>
      </c>
      <c r="F211" s="208" t="s">
        <v>320</v>
      </c>
      <c r="G211" s="209" t="s">
        <v>321</v>
      </c>
      <c r="H211" s="210">
        <v>1</v>
      </c>
      <c r="I211" s="211"/>
      <c r="J211" s="212">
        <f>ROUND(I211*H211,2)</f>
        <v>0</v>
      </c>
      <c r="K211" s="208" t="s">
        <v>137</v>
      </c>
      <c r="L211" s="46"/>
      <c r="M211" s="213" t="s">
        <v>19</v>
      </c>
      <c r="N211" s="214" t="s">
        <v>46</v>
      </c>
      <c r="O211" s="86"/>
      <c r="P211" s="215">
        <f>O211*H211</f>
        <v>0</v>
      </c>
      <c r="Q211" s="215">
        <v>0.04684</v>
      </c>
      <c r="R211" s="215">
        <f>Q211*H211</f>
        <v>0.04684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138</v>
      </c>
      <c r="AT211" s="217" t="s">
        <v>133</v>
      </c>
      <c r="AU211" s="217" t="s">
        <v>84</v>
      </c>
      <c r="AY211" s="19" t="s">
        <v>131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138</v>
      </c>
      <c r="BM211" s="217" t="s">
        <v>322</v>
      </c>
    </row>
    <row r="212" s="2" customFormat="1">
      <c r="A212" s="40"/>
      <c r="B212" s="41"/>
      <c r="C212" s="42"/>
      <c r="D212" s="219" t="s">
        <v>140</v>
      </c>
      <c r="E212" s="42"/>
      <c r="F212" s="220" t="s">
        <v>323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140</v>
      </c>
      <c r="AU212" s="19" t="s">
        <v>84</v>
      </c>
    </row>
    <row r="213" s="2" customFormat="1" ht="21.75" customHeight="1">
      <c r="A213" s="40"/>
      <c r="B213" s="41"/>
      <c r="C213" s="236" t="s">
        <v>324</v>
      </c>
      <c r="D213" s="236" t="s">
        <v>164</v>
      </c>
      <c r="E213" s="237" t="s">
        <v>325</v>
      </c>
      <c r="F213" s="238" t="s">
        <v>326</v>
      </c>
      <c r="G213" s="239" t="s">
        <v>321</v>
      </c>
      <c r="H213" s="240">
        <v>1</v>
      </c>
      <c r="I213" s="241"/>
      <c r="J213" s="242">
        <f>ROUND(I213*H213,2)</f>
        <v>0</v>
      </c>
      <c r="K213" s="238" t="s">
        <v>137</v>
      </c>
      <c r="L213" s="243"/>
      <c r="M213" s="244" t="s">
        <v>19</v>
      </c>
      <c r="N213" s="245" t="s">
        <v>46</v>
      </c>
      <c r="O213" s="86"/>
      <c r="P213" s="215">
        <f>O213*H213</f>
        <v>0</v>
      </c>
      <c r="Q213" s="215">
        <v>0.012250000000000001</v>
      </c>
      <c r="R213" s="215">
        <f>Q213*H213</f>
        <v>0.012250000000000001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168</v>
      </c>
      <c r="AT213" s="217" t="s">
        <v>164</v>
      </c>
      <c r="AU213" s="217" t="s">
        <v>84</v>
      </c>
      <c r="AY213" s="19" t="s">
        <v>131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138</v>
      </c>
      <c r="BM213" s="217" t="s">
        <v>327</v>
      </c>
    </row>
    <row r="214" s="12" customFormat="1" ht="22.8" customHeight="1">
      <c r="A214" s="12"/>
      <c r="B214" s="190"/>
      <c r="C214" s="191"/>
      <c r="D214" s="192" t="s">
        <v>74</v>
      </c>
      <c r="E214" s="204" t="s">
        <v>328</v>
      </c>
      <c r="F214" s="204" t="s">
        <v>329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SUM(P215:P224)</f>
        <v>0</v>
      </c>
      <c r="Q214" s="198"/>
      <c r="R214" s="199">
        <f>SUM(R215:R224)</f>
        <v>0.015807999999999999</v>
      </c>
      <c r="S214" s="198"/>
      <c r="T214" s="200">
        <f>SUM(T215:T224)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80</v>
      </c>
      <c r="AT214" s="202" t="s">
        <v>74</v>
      </c>
      <c r="AU214" s="202" t="s">
        <v>80</v>
      </c>
      <c r="AY214" s="201" t="s">
        <v>131</v>
      </c>
      <c r="BK214" s="203">
        <f>SUM(BK215:BK224)</f>
        <v>0</v>
      </c>
    </row>
    <row r="215" s="2" customFormat="1" ht="24.15" customHeight="1">
      <c r="A215" s="40"/>
      <c r="B215" s="41"/>
      <c r="C215" s="206" t="s">
        <v>330</v>
      </c>
      <c r="D215" s="206" t="s">
        <v>133</v>
      </c>
      <c r="E215" s="207" t="s">
        <v>331</v>
      </c>
      <c r="F215" s="208" t="s">
        <v>332</v>
      </c>
      <c r="G215" s="209" t="s">
        <v>185</v>
      </c>
      <c r="H215" s="210">
        <v>121.59999999999999</v>
      </c>
      <c r="I215" s="211"/>
      <c r="J215" s="212">
        <f>ROUND(I215*H215,2)</f>
        <v>0</v>
      </c>
      <c r="K215" s="208" t="s">
        <v>137</v>
      </c>
      <c r="L215" s="46"/>
      <c r="M215" s="213" t="s">
        <v>19</v>
      </c>
      <c r="N215" s="214" t="s">
        <v>46</v>
      </c>
      <c r="O215" s="86"/>
      <c r="P215" s="215">
        <f>O215*H215</f>
        <v>0</v>
      </c>
      <c r="Q215" s="215">
        <v>0.00012999999999999999</v>
      </c>
      <c r="R215" s="215">
        <f>Q215*H215</f>
        <v>0.015807999999999999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138</v>
      </c>
      <c r="AT215" s="217" t="s">
        <v>133</v>
      </c>
      <c r="AU215" s="217" t="s">
        <v>84</v>
      </c>
      <c r="AY215" s="19" t="s">
        <v>131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138</v>
      </c>
      <c r="BM215" s="217" t="s">
        <v>333</v>
      </c>
    </row>
    <row r="216" s="2" customFormat="1">
      <c r="A216" s="40"/>
      <c r="B216" s="41"/>
      <c r="C216" s="42"/>
      <c r="D216" s="219" t="s">
        <v>140</v>
      </c>
      <c r="E216" s="42"/>
      <c r="F216" s="220" t="s">
        <v>334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140</v>
      </c>
      <c r="AU216" s="19" t="s">
        <v>84</v>
      </c>
    </row>
    <row r="217" s="13" customFormat="1">
      <c r="A217" s="13"/>
      <c r="B217" s="224"/>
      <c r="C217" s="225"/>
      <c r="D217" s="226" t="s">
        <v>142</v>
      </c>
      <c r="E217" s="227" t="s">
        <v>19</v>
      </c>
      <c r="F217" s="228" t="s">
        <v>236</v>
      </c>
      <c r="G217" s="225"/>
      <c r="H217" s="229">
        <v>46.700000000000003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142</v>
      </c>
      <c r="AU217" s="235" t="s">
        <v>84</v>
      </c>
      <c r="AV217" s="13" t="s">
        <v>84</v>
      </c>
      <c r="AW217" s="13" t="s">
        <v>36</v>
      </c>
      <c r="AX217" s="13" t="s">
        <v>75</v>
      </c>
      <c r="AY217" s="235" t="s">
        <v>131</v>
      </c>
    </row>
    <row r="218" s="13" customFormat="1">
      <c r="A218" s="13"/>
      <c r="B218" s="224"/>
      <c r="C218" s="225"/>
      <c r="D218" s="226" t="s">
        <v>142</v>
      </c>
      <c r="E218" s="227" t="s">
        <v>19</v>
      </c>
      <c r="F218" s="228" t="s">
        <v>237</v>
      </c>
      <c r="G218" s="225"/>
      <c r="H218" s="229">
        <v>63.299999999999997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142</v>
      </c>
      <c r="AU218" s="235" t="s">
        <v>84</v>
      </c>
      <c r="AV218" s="13" t="s">
        <v>84</v>
      </c>
      <c r="AW218" s="13" t="s">
        <v>36</v>
      </c>
      <c r="AX218" s="13" t="s">
        <v>75</v>
      </c>
      <c r="AY218" s="235" t="s">
        <v>131</v>
      </c>
    </row>
    <row r="219" s="13" customFormat="1">
      <c r="A219" s="13"/>
      <c r="B219" s="224"/>
      <c r="C219" s="225"/>
      <c r="D219" s="226" t="s">
        <v>142</v>
      </c>
      <c r="E219" s="227" t="s">
        <v>19</v>
      </c>
      <c r="F219" s="228" t="s">
        <v>238</v>
      </c>
      <c r="G219" s="225"/>
      <c r="H219" s="229">
        <v>6.2000000000000002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142</v>
      </c>
      <c r="AU219" s="235" t="s">
        <v>84</v>
      </c>
      <c r="AV219" s="13" t="s">
        <v>84</v>
      </c>
      <c r="AW219" s="13" t="s">
        <v>36</v>
      </c>
      <c r="AX219" s="13" t="s">
        <v>75</v>
      </c>
      <c r="AY219" s="235" t="s">
        <v>131</v>
      </c>
    </row>
    <row r="220" s="13" customFormat="1">
      <c r="A220" s="13"/>
      <c r="B220" s="224"/>
      <c r="C220" s="225"/>
      <c r="D220" s="226" t="s">
        <v>142</v>
      </c>
      <c r="E220" s="227" t="s">
        <v>19</v>
      </c>
      <c r="F220" s="228" t="s">
        <v>239</v>
      </c>
      <c r="G220" s="225"/>
      <c r="H220" s="229">
        <v>1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142</v>
      </c>
      <c r="AU220" s="235" t="s">
        <v>84</v>
      </c>
      <c r="AV220" s="13" t="s">
        <v>84</v>
      </c>
      <c r="AW220" s="13" t="s">
        <v>36</v>
      </c>
      <c r="AX220" s="13" t="s">
        <v>75</v>
      </c>
      <c r="AY220" s="235" t="s">
        <v>131</v>
      </c>
    </row>
    <row r="221" s="13" customFormat="1">
      <c r="A221" s="13"/>
      <c r="B221" s="224"/>
      <c r="C221" s="225"/>
      <c r="D221" s="226" t="s">
        <v>142</v>
      </c>
      <c r="E221" s="227" t="s">
        <v>19</v>
      </c>
      <c r="F221" s="228" t="s">
        <v>240</v>
      </c>
      <c r="G221" s="225"/>
      <c r="H221" s="229">
        <v>1.6000000000000001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142</v>
      </c>
      <c r="AU221" s="235" t="s">
        <v>84</v>
      </c>
      <c r="AV221" s="13" t="s">
        <v>84</v>
      </c>
      <c r="AW221" s="13" t="s">
        <v>36</v>
      </c>
      <c r="AX221" s="13" t="s">
        <v>75</v>
      </c>
      <c r="AY221" s="235" t="s">
        <v>131</v>
      </c>
    </row>
    <row r="222" s="13" customFormat="1">
      <c r="A222" s="13"/>
      <c r="B222" s="224"/>
      <c r="C222" s="225"/>
      <c r="D222" s="226" t="s">
        <v>142</v>
      </c>
      <c r="E222" s="227" t="s">
        <v>19</v>
      </c>
      <c r="F222" s="228" t="s">
        <v>241</v>
      </c>
      <c r="G222" s="225"/>
      <c r="H222" s="229">
        <v>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142</v>
      </c>
      <c r="AU222" s="235" t="s">
        <v>84</v>
      </c>
      <c r="AV222" s="13" t="s">
        <v>84</v>
      </c>
      <c r="AW222" s="13" t="s">
        <v>36</v>
      </c>
      <c r="AX222" s="13" t="s">
        <v>75</v>
      </c>
      <c r="AY222" s="235" t="s">
        <v>131</v>
      </c>
    </row>
    <row r="223" s="13" customFormat="1">
      <c r="A223" s="13"/>
      <c r="B223" s="224"/>
      <c r="C223" s="225"/>
      <c r="D223" s="226" t="s">
        <v>142</v>
      </c>
      <c r="E223" s="227" t="s">
        <v>19</v>
      </c>
      <c r="F223" s="228" t="s">
        <v>242</v>
      </c>
      <c r="G223" s="225"/>
      <c r="H223" s="229">
        <v>1.8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142</v>
      </c>
      <c r="AU223" s="235" t="s">
        <v>84</v>
      </c>
      <c r="AV223" s="13" t="s">
        <v>84</v>
      </c>
      <c r="AW223" s="13" t="s">
        <v>36</v>
      </c>
      <c r="AX223" s="13" t="s">
        <v>75</v>
      </c>
      <c r="AY223" s="235" t="s">
        <v>131</v>
      </c>
    </row>
    <row r="224" s="14" customFormat="1">
      <c r="A224" s="14"/>
      <c r="B224" s="246"/>
      <c r="C224" s="247"/>
      <c r="D224" s="226" t="s">
        <v>142</v>
      </c>
      <c r="E224" s="248" t="s">
        <v>19</v>
      </c>
      <c r="F224" s="249" t="s">
        <v>216</v>
      </c>
      <c r="G224" s="247"/>
      <c r="H224" s="250">
        <v>121.59999999999999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142</v>
      </c>
      <c r="AU224" s="256" t="s">
        <v>84</v>
      </c>
      <c r="AV224" s="14" t="s">
        <v>138</v>
      </c>
      <c r="AW224" s="14" t="s">
        <v>36</v>
      </c>
      <c r="AX224" s="14" t="s">
        <v>80</v>
      </c>
      <c r="AY224" s="256" t="s">
        <v>131</v>
      </c>
    </row>
    <row r="225" s="12" customFormat="1" ht="22.8" customHeight="1">
      <c r="A225" s="12"/>
      <c r="B225" s="190"/>
      <c r="C225" s="191"/>
      <c r="D225" s="192" t="s">
        <v>74</v>
      </c>
      <c r="E225" s="204" t="s">
        <v>335</v>
      </c>
      <c r="F225" s="204" t="s">
        <v>336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SUM(P226:P229)</f>
        <v>0</v>
      </c>
      <c r="Q225" s="198"/>
      <c r="R225" s="199">
        <f>SUM(R226:R229)</f>
        <v>0.00030000000000000003</v>
      </c>
      <c r="S225" s="198"/>
      <c r="T225" s="200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80</v>
      </c>
      <c r="AT225" s="202" t="s">
        <v>74</v>
      </c>
      <c r="AU225" s="202" t="s">
        <v>80</v>
      </c>
      <c r="AY225" s="201" t="s">
        <v>131</v>
      </c>
      <c r="BK225" s="203">
        <f>SUM(BK226:BK229)</f>
        <v>0</v>
      </c>
    </row>
    <row r="226" s="2" customFormat="1" ht="16.5" customHeight="1">
      <c r="A226" s="40"/>
      <c r="B226" s="41"/>
      <c r="C226" s="206" t="s">
        <v>337</v>
      </c>
      <c r="D226" s="206" t="s">
        <v>133</v>
      </c>
      <c r="E226" s="207" t="s">
        <v>338</v>
      </c>
      <c r="F226" s="208" t="s">
        <v>339</v>
      </c>
      <c r="G226" s="209" t="s">
        <v>185</v>
      </c>
      <c r="H226" s="210">
        <v>30</v>
      </c>
      <c r="I226" s="211"/>
      <c r="J226" s="212">
        <f>ROUND(I226*H226,2)</f>
        <v>0</v>
      </c>
      <c r="K226" s="208" t="s">
        <v>137</v>
      </c>
      <c r="L226" s="46"/>
      <c r="M226" s="213" t="s">
        <v>19</v>
      </c>
      <c r="N226" s="214" t="s">
        <v>46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138</v>
      </c>
      <c r="AT226" s="217" t="s">
        <v>133</v>
      </c>
      <c r="AU226" s="217" t="s">
        <v>84</v>
      </c>
      <c r="AY226" s="19" t="s">
        <v>131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138</v>
      </c>
      <c r="BM226" s="217" t="s">
        <v>340</v>
      </c>
    </row>
    <row r="227" s="2" customFormat="1">
      <c r="A227" s="40"/>
      <c r="B227" s="41"/>
      <c r="C227" s="42"/>
      <c r="D227" s="219" t="s">
        <v>140</v>
      </c>
      <c r="E227" s="42"/>
      <c r="F227" s="220" t="s">
        <v>341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140</v>
      </c>
      <c r="AU227" s="19" t="s">
        <v>84</v>
      </c>
    </row>
    <row r="228" s="2" customFormat="1" ht="16.5" customHeight="1">
      <c r="A228" s="40"/>
      <c r="B228" s="41"/>
      <c r="C228" s="206" t="s">
        <v>342</v>
      </c>
      <c r="D228" s="206" t="s">
        <v>133</v>
      </c>
      <c r="E228" s="207" t="s">
        <v>343</v>
      </c>
      <c r="F228" s="208" t="s">
        <v>344</v>
      </c>
      <c r="G228" s="209" t="s">
        <v>185</v>
      </c>
      <c r="H228" s="210">
        <v>30</v>
      </c>
      <c r="I228" s="211"/>
      <c r="J228" s="212">
        <f>ROUND(I228*H228,2)</f>
        <v>0</v>
      </c>
      <c r="K228" s="208" t="s">
        <v>137</v>
      </c>
      <c r="L228" s="46"/>
      <c r="M228" s="213" t="s">
        <v>19</v>
      </c>
      <c r="N228" s="214" t="s">
        <v>46</v>
      </c>
      <c r="O228" s="86"/>
      <c r="P228" s="215">
        <f>O228*H228</f>
        <v>0</v>
      </c>
      <c r="Q228" s="215">
        <v>1.0000000000000001E-05</v>
      </c>
      <c r="R228" s="215">
        <f>Q228*H228</f>
        <v>0.00030000000000000003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138</v>
      </c>
      <c r="AT228" s="217" t="s">
        <v>133</v>
      </c>
      <c r="AU228" s="217" t="s">
        <v>84</v>
      </c>
      <c r="AY228" s="19" t="s">
        <v>131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138</v>
      </c>
      <c r="BM228" s="217" t="s">
        <v>345</v>
      </c>
    </row>
    <row r="229" s="2" customFormat="1">
      <c r="A229" s="40"/>
      <c r="B229" s="41"/>
      <c r="C229" s="42"/>
      <c r="D229" s="219" t="s">
        <v>140</v>
      </c>
      <c r="E229" s="42"/>
      <c r="F229" s="220" t="s">
        <v>346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140</v>
      </c>
      <c r="AU229" s="19" t="s">
        <v>84</v>
      </c>
    </row>
    <row r="230" s="12" customFormat="1" ht="22.8" customHeight="1">
      <c r="A230" s="12"/>
      <c r="B230" s="190"/>
      <c r="C230" s="191"/>
      <c r="D230" s="192" t="s">
        <v>74</v>
      </c>
      <c r="E230" s="204" t="s">
        <v>347</v>
      </c>
      <c r="F230" s="204" t="s">
        <v>348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SUM(P231:P311)</f>
        <v>0</v>
      </c>
      <c r="Q230" s="198"/>
      <c r="R230" s="199">
        <f>SUM(R231:R311)</f>
        <v>0</v>
      </c>
      <c r="S230" s="198"/>
      <c r="T230" s="200">
        <f>SUM(T231:T311)</f>
        <v>5.1323240000000006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80</v>
      </c>
      <c r="AT230" s="202" t="s">
        <v>74</v>
      </c>
      <c r="AU230" s="202" t="s">
        <v>80</v>
      </c>
      <c r="AY230" s="201" t="s">
        <v>131</v>
      </c>
      <c r="BK230" s="203">
        <f>SUM(BK231:BK311)</f>
        <v>0</v>
      </c>
    </row>
    <row r="231" s="2" customFormat="1" ht="16.5" customHeight="1">
      <c r="A231" s="40"/>
      <c r="B231" s="41"/>
      <c r="C231" s="206" t="s">
        <v>349</v>
      </c>
      <c r="D231" s="206" t="s">
        <v>133</v>
      </c>
      <c r="E231" s="207" t="s">
        <v>350</v>
      </c>
      <c r="F231" s="208" t="s">
        <v>351</v>
      </c>
      <c r="G231" s="209" t="s">
        <v>185</v>
      </c>
      <c r="H231" s="210">
        <v>3.5600000000000001</v>
      </c>
      <c r="I231" s="211"/>
      <c r="J231" s="212">
        <f>ROUND(I231*H231,2)</f>
        <v>0</v>
      </c>
      <c r="K231" s="208" t="s">
        <v>137</v>
      </c>
      <c r="L231" s="46"/>
      <c r="M231" s="213" t="s">
        <v>19</v>
      </c>
      <c r="N231" s="214" t="s">
        <v>46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0.0040000000000000001</v>
      </c>
      <c r="T231" s="216">
        <f>S231*H231</f>
        <v>0.014240000000000001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138</v>
      </c>
      <c r="AT231" s="217" t="s">
        <v>133</v>
      </c>
      <c r="AU231" s="217" t="s">
        <v>84</v>
      </c>
      <c r="AY231" s="19" t="s">
        <v>131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138</v>
      </c>
      <c r="BM231" s="217" t="s">
        <v>352</v>
      </c>
    </row>
    <row r="232" s="2" customFormat="1">
      <c r="A232" s="40"/>
      <c r="B232" s="41"/>
      <c r="C232" s="42"/>
      <c r="D232" s="219" t="s">
        <v>140</v>
      </c>
      <c r="E232" s="42"/>
      <c r="F232" s="220" t="s">
        <v>353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140</v>
      </c>
      <c r="AU232" s="19" t="s">
        <v>84</v>
      </c>
    </row>
    <row r="233" s="13" customFormat="1">
      <c r="A233" s="13"/>
      <c r="B233" s="224"/>
      <c r="C233" s="225"/>
      <c r="D233" s="226" t="s">
        <v>142</v>
      </c>
      <c r="E233" s="227" t="s">
        <v>19</v>
      </c>
      <c r="F233" s="228" t="s">
        <v>354</v>
      </c>
      <c r="G233" s="225"/>
      <c r="H233" s="229">
        <v>2.5600000000000001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142</v>
      </c>
      <c r="AU233" s="235" t="s">
        <v>84</v>
      </c>
      <c r="AV233" s="13" t="s">
        <v>84</v>
      </c>
      <c r="AW233" s="13" t="s">
        <v>36</v>
      </c>
      <c r="AX233" s="13" t="s">
        <v>75</v>
      </c>
      <c r="AY233" s="235" t="s">
        <v>131</v>
      </c>
    </row>
    <row r="234" s="13" customFormat="1">
      <c r="A234" s="13"/>
      <c r="B234" s="224"/>
      <c r="C234" s="225"/>
      <c r="D234" s="226" t="s">
        <v>142</v>
      </c>
      <c r="E234" s="227" t="s">
        <v>19</v>
      </c>
      <c r="F234" s="228" t="s">
        <v>355</v>
      </c>
      <c r="G234" s="225"/>
      <c r="H234" s="229">
        <v>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142</v>
      </c>
      <c r="AU234" s="235" t="s">
        <v>84</v>
      </c>
      <c r="AV234" s="13" t="s">
        <v>84</v>
      </c>
      <c r="AW234" s="13" t="s">
        <v>36</v>
      </c>
      <c r="AX234" s="13" t="s">
        <v>75</v>
      </c>
      <c r="AY234" s="235" t="s">
        <v>131</v>
      </c>
    </row>
    <row r="235" s="14" customFormat="1">
      <c r="A235" s="14"/>
      <c r="B235" s="246"/>
      <c r="C235" s="247"/>
      <c r="D235" s="226" t="s">
        <v>142</v>
      </c>
      <c r="E235" s="248" t="s">
        <v>19</v>
      </c>
      <c r="F235" s="249" t="s">
        <v>216</v>
      </c>
      <c r="G235" s="247"/>
      <c r="H235" s="250">
        <v>3.5600000000000001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142</v>
      </c>
      <c r="AU235" s="256" t="s">
        <v>84</v>
      </c>
      <c r="AV235" s="14" t="s">
        <v>138</v>
      </c>
      <c r="AW235" s="14" t="s">
        <v>36</v>
      </c>
      <c r="AX235" s="14" t="s">
        <v>80</v>
      </c>
      <c r="AY235" s="256" t="s">
        <v>131</v>
      </c>
    </row>
    <row r="236" s="2" customFormat="1" ht="16.5" customHeight="1">
      <c r="A236" s="40"/>
      <c r="B236" s="41"/>
      <c r="C236" s="206" t="s">
        <v>180</v>
      </c>
      <c r="D236" s="206" t="s">
        <v>133</v>
      </c>
      <c r="E236" s="207" t="s">
        <v>356</v>
      </c>
      <c r="F236" s="208" t="s">
        <v>357</v>
      </c>
      <c r="G236" s="209" t="s">
        <v>136</v>
      </c>
      <c r="H236" s="210">
        <v>0.38400000000000001</v>
      </c>
      <c r="I236" s="211"/>
      <c r="J236" s="212">
        <f>ROUND(I236*H236,2)</f>
        <v>0</v>
      </c>
      <c r="K236" s="208" t="s">
        <v>137</v>
      </c>
      <c r="L236" s="46"/>
      <c r="M236" s="213" t="s">
        <v>19</v>
      </c>
      <c r="N236" s="214" t="s">
        <v>46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2.2000000000000002</v>
      </c>
      <c r="T236" s="216">
        <f>S236*H236</f>
        <v>0.84480000000000011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138</v>
      </c>
      <c r="AT236" s="217" t="s">
        <v>133</v>
      </c>
      <c r="AU236" s="217" t="s">
        <v>84</v>
      </c>
      <c r="AY236" s="19" t="s">
        <v>131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138</v>
      </c>
      <c r="BM236" s="217" t="s">
        <v>358</v>
      </c>
    </row>
    <row r="237" s="2" customFormat="1">
      <c r="A237" s="40"/>
      <c r="B237" s="41"/>
      <c r="C237" s="42"/>
      <c r="D237" s="219" t="s">
        <v>140</v>
      </c>
      <c r="E237" s="42"/>
      <c r="F237" s="220" t="s">
        <v>359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140</v>
      </c>
      <c r="AU237" s="19" t="s">
        <v>84</v>
      </c>
    </row>
    <row r="238" s="13" customFormat="1">
      <c r="A238" s="13"/>
      <c r="B238" s="224"/>
      <c r="C238" s="225"/>
      <c r="D238" s="226" t="s">
        <v>142</v>
      </c>
      <c r="E238" s="227" t="s">
        <v>19</v>
      </c>
      <c r="F238" s="228" t="s">
        <v>305</v>
      </c>
      <c r="G238" s="225"/>
      <c r="H238" s="229">
        <v>0.38400000000000001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142</v>
      </c>
      <c r="AU238" s="235" t="s">
        <v>84</v>
      </c>
      <c r="AV238" s="13" t="s">
        <v>84</v>
      </c>
      <c r="AW238" s="13" t="s">
        <v>36</v>
      </c>
      <c r="AX238" s="13" t="s">
        <v>80</v>
      </c>
      <c r="AY238" s="235" t="s">
        <v>131</v>
      </c>
    </row>
    <row r="239" s="2" customFormat="1" ht="24.15" customHeight="1">
      <c r="A239" s="40"/>
      <c r="B239" s="41"/>
      <c r="C239" s="206" t="s">
        <v>360</v>
      </c>
      <c r="D239" s="206" t="s">
        <v>133</v>
      </c>
      <c r="E239" s="207" t="s">
        <v>361</v>
      </c>
      <c r="F239" s="208" t="s">
        <v>362</v>
      </c>
      <c r="G239" s="209" t="s">
        <v>185</v>
      </c>
      <c r="H239" s="210">
        <v>7.7999999999999998</v>
      </c>
      <c r="I239" s="211"/>
      <c r="J239" s="212">
        <f>ROUND(I239*H239,2)</f>
        <v>0</v>
      </c>
      <c r="K239" s="208" t="s">
        <v>137</v>
      </c>
      <c r="L239" s="46"/>
      <c r="M239" s="213" t="s">
        <v>19</v>
      </c>
      <c r="N239" s="214" t="s">
        <v>46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0.035000000000000003</v>
      </c>
      <c r="T239" s="216">
        <f>S239*H239</f>
        <v>0.27300000000000002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138</v>
      </c>
      <c r="AT239" s="217" t="s">
        <v>133</v>
      </c>
      <c r="AU239" s="217" t="s">
        <v>84</v>
      </c>
      <c r="AY239" s="19" t="s">
        <v>131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138</v>
      </c>
      <c r="BM239" s="217" t="s">
        <v>363</v>
      </c>
    </row>
    <row r="240" s="2" customFormat="1">
      <c r="A240" s="40"/>
      <c r="B240" s="41"/>
      <c r="C240" s="42"/>
      <c r="D240" s="219" t="s">
        <v>140</v>
      </c>
      <c r="E240" s="42"/>
      <c r="F240" s="220" t="s">
        <v>364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140</v>
      </c>
      <c r="AU240" s="19" t="s">
        <v>84</v>
      </c>
    </row>
    <row r="241" s="13" customFormat="1">
      <c r="A241" s="13"/>
      <c r="B241" s="224"/>
      <c r="C241" s="225"/>
      <c r="D241" s="226" t="s">
        <v>142</v>
      </c>
      <c r="E241" s="227" t="s">
        <v>19</v>
      </c>
      <c r="F241" s="228" t="s">
        <v>365</v>
      </c>
      <c r="G241" s="225"/>
      <c r="H241" s="229">
        <v>6.2000000000000002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142</v>
      </c>
      <c r="AU241" s="235" t="s">
        <v>84</v>
      </c>
      <c r="AV241" s="13" t="s">
        <v>84</v>
      </c>
      <c r="AW241" s="13" t="s">
        <v>36</v>
      </c>
      <c r="AX241" s="13" t="s">
        <v>75</v>
      </c>
      <c r="AY241" s="235" t="s">
        <v>131</v>
      </c>
    </row>
    <row r="242" s="13" customFormat="1">
      <c r="A242" s="13"/>
      <c r="B242" s="224"/>
      <c r="C242" s="225"/>
      <c r="D242" s="226" t="s">
        <v>142</v>
      </c>
      <c r="E242" s="227" t="s">
        <v>19</v>
      </c>
      <c r="F242" s="228" t="s">
        <v>366</v>
      </c>
      <c r="G242" s="225"/>
      <c r="H242" s="229">
        <v>1.6000000000000001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142</v>
      </c>
      <c r="AU242" s="235" t="s">
        <v>84</v>
      </c>
      <c r="AV242" s="13" t="s">
        <v>84</v>
      </c>
      <c r="AW242" s="13" t="s">
        <v>36</v>
      </c>
      <c r="AX242" s="13" t="s">
        <v>75</v>
      </c>
      <c r="AY242" s="235" t="s">
        <v>131</v>
      </c>
    </row>
    <row r="243" s="14" customFormat="1">
      <c r="A243" s="14"/>
      <c r="B243" s="246"/>
      <c r="C243" s="247"/>
      <c r="D243" s="226" t="s">
        <v>142</v>
      </c>
      <c r="E243" s="248" t="s">
        <v>19</v>
      </c>
      <c r="F243" s="249" t="s">
        <v>216</v>
      </c>
      <c r="G243" s="247"/>
      <c r="H243" s="250">
        <v>7.7999999999999998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142</v>
      </c>
      <c r="AU243" s="256" t="s">
        <v>84</v>
      </c>
      <c r="AV243" s="14" t="s">
        <v>138</v>
      </c>
      <c r="AW243" s="14" t="s">
        <v>36</v>
      </c>
      <c r="AX243" s="14" t="s">
        <v>80</v>
      </c>
      <c r="AY243" s="256" t="s">
        <v>131</v>
      </c>
    </row>
    <row r="244" s="2" customFormat="1" ht="24.15" customHeight="1">
      <c r="A244" s="40"/>
      <c r="B244" s="41"/>
      <c r="C244" s="206" t="s">
        <v>367</v>
      </c>
      <c r="D244" s="206" t="s">
        <v>133</v>
      </c>
      <c r="E244" s="207" t="s">
        <v>368</v>
      </c>
      <c r="F244" s="208" t="s">
        <v>369</v>
      </c>
      <c r="G244" s="209" t="s">
        <v>185</v>
      </c>
      <c r="H244" s="210">
        <v>1.8</v>
      </c>
      <c r="I244" s="211"/>
      <c r="J244" s="212">
        <f>ROUND(I244*H244,2)</f>
        <v>0</v>
      </c>
      <c r="K244" s="208" t="s">
        <v>137</v>
      </c>
      <c r="L244" s="46"/>
      <c r="M244" s="213" t="s">
        <v>19</v>
      </c>
      <c r="N244" s="214" t="s">
        <v>46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0.075999999999999998</v>
      </c>
      <c r="T244" s="216">
        <f>S244*H244</f>
        <v>0.13680000000000001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138</v>
      </c>
      <c r="AT244" s="217" t="s">
        <v>133</v>
      </c>
      <c r="AU244" s="217" t="s">
        <v>84</v>
      </c>
      <c r="AY244" s="19" t="s">
        <v>131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138</v>
      </c>
      <c r="BM244" s="217" t="s">
        <v>370</v>
      </c>
    </row>
    <row r="245" s="2" customFormat="1">
      <c r="A245" s="40"/>
      <c r="B245" s="41"/>
      <c r="C245" s="42"/>
      <c r="D245" s="219" t="s">
        <v>140</v>
      </c>
      <c r="E245" s="42"/>
      <c r="F245" s="220" t="s">
        <v>371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140</v>
      </c>
      <c r="AU245" s="19" t="s">
        <v>84</v>
      </c>
    </row>
    <row r="246" s="13" customFormat="1">
      <c r="A246" s="13"/>
      <c r="B246" s="224"/>
      <c r="C246" s="225"/>
      <c r="D246" s="226" t="s">
        <v>142</v>
      </c>
      <c r="E246" s="227" t="s">
        <v>19</v>
      </c>
      <c r="F246" s="228" t="s">
        <v>372</v>
      </c>
      <c r="G246" s="225"/>
      <c r="H246" s="229">
        <v>1.8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142</v>
      </c>
      <c r="AU246" s="235" t="s">
        <v>84</v>
      </c>
      <c r="AV246" s="13" t="s">
        <v>84</v>
      </c>
      <c r="AW246" s="13" t="s">
        <v>36</v>
      </c>
      <c r="AX246" s="13" t="s">
        <v>80</v>
      </c>
      <c r="AY246" s="235" t="s">
        <v>131</v>
      </c>
    </row>
    <row r="247" s="2" customFormat="1" ht="33" customHeight="1">
      <c r="A247" s="40"/>
      <c r="B247" s="41"/>
      <c r="C247" s="206" t="s">
        <v>373</v>
      </c>
      <c r="D247" s="206" t="s">
        <v>133</v>
      </c>
      <c r="E247" s="207" t="s">
        <v>374</v>
      </c>
      <c r="F247" s="208" t="s">
        <v>375</v>
      </c>
      <c r="G247" s="209" t="s">
        <v>321</v>
      </c>
      <c r="H247" s="210">
        <v>2</v>
      </c>
      <c r="I247" s="211"/>
      <c r="J247" s="212">
        <f>ROUND(I247*H247,2)</f>
        <v>0</v>
      </c>
      <c r="K247" s="208" t="s">
        <v>137</v>
      </c>
      <c r="L247" s="46"/>
      <c r="M247" s="213" t="s">
        <v>19</v>
      </c>
      <c r="N247" s="214" t="s">
        <v>46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0.001</v>
      </c>
      <c r="T247" s="216">
        <f>S247*H247</f>
        <v>0.002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138</v>
      </c>
      <c r="AT247" s="217" t="s">
        <v>133</v>
      </c>
      <c r="AU247" s="217" t="s">
        <v>84</v>
      </c>
      <c r="AY247" s="19" t="s">
        <v>131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138</v>
      </c>
      <c r="BM247" s="217" t="s">
        <v>376</v>
      </c>
    </row>
    <row r="248" s="2" customFormat="1">
      <c r="A248" s="40"/>
      <c r="B248" s="41"/>
      <c r="C248" s="42"/>
      <c r="D248" s="219" t="s">
        <v>140</v>
      </c>
      <c r="E248" s="42"/>
      <c r="F248" s="220" t="s">
        <v>377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140</v>
      </c>
      <c r="AU248" s="19" t="s">
        <v>84</v>
      </c>
    </row>
    <row r="249" s="13" customFormat="1">
      <c r="A249" s="13"/>
      <c r="B249" s="224"/>
      <c r="C249" s="225"/>
      <c r="D249" s="226" t="s">
        <v>142</v>
      </c>
      <c r="E249" s="227" t="s">
        <v>19</v>
      </c>
      <c r="F249" s="228" t="s">
        <v>378</v>
      </c>
      <c r="G249" s="225"/>
      <c r="H249" s="229">
        <v>2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142</v>
      </c>
      <c r="AU249" s="235" t="s">
        <v>84</v>
      </c>
      <c r="AV249" s="13" t="s">
        <v>84</v>
      </c>
      <c r="AW249" s="13" t="s">
        <v>36</v>
      </c>
      <c r="AX249" s="13" t="s">
        <v>80</v>
      </c>
      <c r="AY249" s="235" t="s">
        <v>131</v>
      </c>
    </row>
    <row r="250" s="2" customFormat="1" ht="33" customHeight="1">
      <c r="A250" s="40"/>
      <c r="B250" s="41"/>
      <c r="C250" s="206" t="s">
        <v>379</v>
      </c>
      <c r="D250" s="206" t="s">
        <v>133</v>
      </c>
      <c r="E250" s="207" t="s">
        <v>380</v>
      </c>
      <c r="F250" s="208" t="s">
        <v>381</v>
      </c>
      <c r="G250" s="209" t="s">
        <v>321</v>
      </c>
      <c r="H250" s="210">
        <v>1</v>
      </c>
      <c r="I250" s="211"/>
      <c r="J250" s="212">
        <f>ROUND(I250*H250,2)</f>
        <v>0</v>
      </c>
      <c r="K250" s="208" t="s">
        <v>137</v>
      </c>
      <c r="L250" s="46"/>
      <c r="M250" s="213" t="s">
        <v>19</v>
      </c>
      <c r="N250" s="214" t="s">
        <v>46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0.002</v>
      </c>
      <c r="T250" s="216">
        <f>S250*H250</f>
        <v>0.002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138</v>
      </c>
      <c r="AT250" s="217" t="s">
        <v>133</v>
      </c>
      <c r="AU250" s="217" t="s">
        <v>84</v>
      </c>
      <c r="AY250" s="19" t="s">
        <v>131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138</v>
      </c>
      <c r="BM250" s="217" t="s">
        <v>382</v>
      </c>
    </row>
    <row r="251" s="2" customFormat="1">
      <c r="A251" s="40"/>
      <c r="B251" s="41"/>
      <c r="C251" s="42"/>
      <c r="D251" s="219" t="s">
        <v>140</v>
      </c>
      <c r="E251" s="42"/>
      <c r="F251" s="220" t="s">
        <v>383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140</v>
      </c>
      <c r="AU251" s="19" t="s">
        <v>84</v>
      </c>
    </row>
    <row r="252" s="13" customFormat="1">
      <c r="A252" s="13"/>
      <c r="B252" s="224"/>
      <c r="C252" s="225"/>
      <c r="D252" s="226" t="s">
        <v>142</v>
      </c>
      <c r="E252" s="227" t="s">
        <v>19</v>
      </c>
      <c r="F252" s="228" t="s">
        <v>384</v>
      </c>
      <c r="G252" s="225"/>
      <c r="H252" s="229">
        <v>1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142</v>
      </c>
      <c r="AU252" s="235" t="s">
        <v>84</v>
      </c>
      <c r="AV252" s="13" t="s">
        <v>84</v>
      </c>
      <c r="AW252" s="13" t="s">
        <v>36</v>
      </c>
      <c r="AX252" s="13" t="s">
        <v>80</v>
      </c>
      <c r="AY252" s="235" t="s">
        <v>131</v>
      </c>
    </row>
    <row r="253" s="2" customFormat="1" ht="24.15" customHeight="1">
      <c r="A253" s="40"/>
      <c r="B253" s="41"/>
      <c r="C253" s="206" t="s">
        <v>385</v>
      </c>
      <c r="D253" s="206" t="s">
        <v>133</v>
      </c>
      <c r="E253" s="207" t="s">
        <v>386</v>
      </c>
      <c r="F253" s="208" t="s">
        <v>387</v>
      </c>
      <c r="G253" s="209" t="s">
        <v>321</v>
      </c>
      <c r="H253" s="210">
        <v>2</v>
      </c>
      <c r="I253" s="211"/>
      <c r="J253" s="212">
        <f>ROUND(I253*H253,2)</f>
        <v>0</v>
      </c>
      <c r="K253" s="208" t="s">
        <v>137</v>
      </c>
      <c r="L253" s="46"/>
      <c r="M253" s="213" t="s">
        <v>19</v>
      </c>
      <c r="N253" s="214" t="s">
        <v>46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0.073999999999999996</v>
      </c>
      <c r="T253" s="216">
        <f>S253*H253</f>
        <v>0.14799999999999999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138</v>
      </c>
      <c r="AT253" s="217" t="s">
        <v>133</v>
      </c>
      <c r="AU253" s="217" t="s">
        <v>84</v>
      </c>
      <c r="AY253" s="19" t="s">
        <v>131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138</v>
      </c>
      <c r="BM253" s="217" t="s">
        <v>388</v>
      </c>
    </row>
    <row r="254" s="2" customFormat="1">
      <c r="A254" s="40"/>
      <c r="B254" s="41"/>
      <c r="C254" s="42"/>
      <c r="D254" s="219" t="s">
        <v>140</v>
      </c>
      <c r="E254" s="42"/>
      <c r="F254" s="220" t="s">
        <v>389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140</v>
      </c>
      <c r="AU254" s="19" t="s">
        <v>84</v>
      </c>
    </row>
    <row r="255" s="2" customFormat="1" ht="24.15" customHeight="1">
      <c r="A255" s="40"/>
      <c r="B255" s="41"/>
      <c r="C255" s="206" t="s">
        <v>390</v>
      </c>
      <c r="D255" s="206" t="s">
        <v>133</v>
      </c>
      <c r="E255" s="207" t="s">
        <v>391</v>
      </c>
      <c r="F255" s="208" t="s">
        <v>392</v>
      </c>
      <c r="G255" s="209" t="s">
        <v>185</v>
      </c>
      <c r="H255" s="210">
        <v>3.1589999999999998</v>
      </c>
      <c r="I255" s="211"/>
      <c r="J255" s="212">
        <f>ROUND(I255*H255,2)</f>
        <v>0</v>
      </c>
      <c r="K255" s="208" t="s">
        <v>137</v>
      </c>
      <c r="L255" s="46"/>
      <c r="M255" s="213" t="s">
        <v>19</v>
      </c>
      <c r="N255" s="214" t="s">
        <v>46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0.17999999999999999</v>
      </c>
      <c r="T255" s="216">
        <f>S255*H255</f>
        <v>0.5686199999999999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138</v>
      </c>
      <c r="AT255" s="217" t="s">
        <v>133</v>
      </c>
      <c r="AU255" s="217" t="s">
        <v>84</v>
      </c>
      <c r="AY255" s="19" t="s">
        <v>131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138</v>
      </c>
      <c r="BM255" s="217" t="s">
        <v>393</v>
      </c>
    </row>
    <row r="256" s="2" customFormat="1">
      <c r="A256" s="40"/>
      <c r="B256" s="41"/>
      <c r="C256" s="42"/>
      <c r="D256" s="219" t="s">
        <v>140</v>
      </c>
      <c r="E256" s="42"/>
      <c r="F256" s="220" t="s">
        <v>394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140</v>
      </c>
      <c r="AU256" s="19" t="s">
        <v>84</v>
      </c>
    </row>
    <row r="257" s="13" customFormat="1">
      <c r="A257" s="13"/>
      <c r="B257" s="224"/>
      <c r="C257" s="225"/>
      <c r="D257" s="226" t="s">
        <v>142</v>
      </c>
      <c r="E257" s="227" t="s">
        <v>19</v>
      </c>
      <c r="F257" s="228" t="s">
        <v>194</v>
      </c>
      <c r="G257" s="225"/>
      <c r="H257" s="229">
        <v>4.9589999999999996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142</v>
      </c>
      <c r="AU257" s="235" t="s">
        <v>84</v>
      </c>
      <c r="AV257" s="13" t="s">
        <v>84</v>
      </c>
      <c r="AW257" s="13" t="s">
        <v>36</v>
      </c>
      <c r="AX257" s="13" t="s">
        <v>75</v>
      </c>
      <c r="AY257" s="235" t="s">
        <v>131</v>
      </c>
    </row>
    <row r="258" s="13" customFormat="1">
      <c r="A258" s="13"/>
      <c r="B258" s="224"/>
      <c r="C258" s="225"/>
      <c r="D258" s="226" t="s">
        <v>142</v>
      </c>
      <c r="E258" s="227" t="s">
        <v>19</v>
      </c>
      <c r="F258" s="228" t="s">
        <v>395</v>
      </c>
      <c r="G258" s="225"/>
      <c r="H258" s="229">
        <v>-1.8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142</v>
      </c>
      <c r="AU258" s="235" t="s">
        <v>84</v>
      </c>
      <c r="AV258" s="13" t="s">
        <v>84</v>
      </c>
      <c r="AW258" s="13" t="s">
        <v>36</v>
      </c>
      <c r="AX258" s="13" t="s">
        <v>75</v>
      </c>
      <c r="AY258" s="235" t="s">
        <v>131</v>
      </c>
    </row>
    <row r="259" s="14" customFormat="1">
      <c r="A259" s="14"/>
      <c r="B259" s="246"/>
      <c r="C259" s="247"/>
      <c r="D259" s="226" t="s">
        <v>142</v>
      </c>
      <c r="E259" s="248" t="s">
        <v>19</v>
      </c>
      <c r="F259" s="249" t="s">
        <v>216</v>
      </c>
      <c r="G259" s="247"/>
      <c r="H259" s="250">
        <v>3.1589999999999998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142</v>
      </c>
      <c r="AU259" s="256" t="s">
        <v>84</v>
      </c>
      <c r="AV259" s="14" t="s">
        <v>138</v>
      </c>
      <c r="AW259" s="14" t="s">
        <v>36</v>
      </c>
      <c r="AX259" s="14" t="s">
        <v>80</v>
      </c>
      <c r="AY259" s="256" t="s">
        <v>131</v>
      </c>
    </row>
    <row r="260" s="2" customFormat="1" ht="24.15" customHeight="1">
      <c r="A260" s="40"/>
      <c r="B260" s="41"/>
      <c r="C260" s="206" t="s">
        <v>396</v>
      </c>
      <c r="D260" s="206" t="s">
        <v>133</v>
      </c>
      <c r="E260" s="207" t="s">
        <v>397</v>
      </c>
      <c r="F260" s="208" t="s">
        <v>398</v>
      </c>
      <c r="G260" s="209" t="s">
        <v>321</v>
      </c>
      <c r="H260" s="210">
        <v>6</v>
      </c>
      <c r="I260" s="211"/>
      <c r="J260" s="212">
        <f>ROUND(I260*H260,2)</f>
        <v>0</v>
      </c>
      <c r="K260" s="208" t="s">
        <v>137</v>
      </c>
      <c r="L260" s="46"/>
      <c r="M260" s="213" t="s">
        <v>19</v>
      </c>
      <c r="N260" s="214" t="s">
        <v>46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0.001</v>
      </c>
      <c r="T260" s="216">
        <f>S260*H260</f>
        <v>0.0060000000000000001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138</v>
      </c>
      <c r="AT260" s="217" t="s">
        <v>133</v>
      </c>
      <c r="AU260" s="217" t="s">
        <v>84</v>
      </c>
      <c r="AY260" s="19" t="s">
        <v>131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138</v>
      </c>
      <c r="BM260" s="217" t="s">
        <v>399</v>
      </c>
    </row>
    <row r="261" s="2" customFormat="1">
      <c r="A261" s="40"/>
      <c r="B261" s="41"/>
      <c r="C261" s="42"/>
      <c r="D261" s="219" t="s">
        <v>140</v>
      </c>
      <c r="E261" s="42"/>
      <c r="F261" s="220" t="s">
        <v>400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140</v>
      </c>
      <c r="AU261" s="19" t="s">
        <v>84</v>
      </c>
    </row>
    <row r="262" s="13" customFormat="1">
      <c r="A262" s="13"/>
      <c r="B262" s="224"/>
      <c r="C262" s="225"/>
      <c r="D262" s="226" t="s">
        <v>142</v>
      </c>
      <c r="E262" s="227" t="s">
        <v>19</v>
      </c>
      <c r="F262" s="228" t="s">
        <v>401</v>
      </c>
      <c r="G262" s="225"/>
      <c r="H262" s="229">
        <v>6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142</v>
      </c>
      <c r="AU262" s="235" t="s">
        <v>84</v>
      </c>
      <c r="AV262" s="13" t="s">
        <v>84</v>
      </c>
      <c r="AW262" s="13" t="s">
        <v>36</v>
      </c>
      <c r="AX262" s="13" t="s">
        <v>80</v>
      </c>
      <c r="AY262" s="235" t="s">
        <v>131</v>
      </c>
    </row>
    <row r="263" s="2" customFormat="1" ht="21.75" customHeight="1">
      <c r="A263" s="40"/>
      <c r="B263" s="41"/>
      <c r="C263" s="206" t="s">
        <v>402</v>
      </c>
      <c r="D263" s="206" t="s">
        <v>133</v>
      </c>
      <c r="E263" s="207" t="s">
        <v>403</v>
      </c>
      <c r="F263" s="208" t="s">
        <v>404</v>
      </c>
      <c r="G263" s="209" t="s">
        <v>200</v>
      </c>
      <c r="H263" s="210">
        <v>27</v>
      </c>
      <c r="I263" s="211"/>
      <c r="J263" s="212">
        <f>ROUND(I263*H263,2)</f>
        <v>0</v>
      </c>
      <c r="K263" s="208" t="s">
        <v>137</v>
      </c>
      <c r="L263" s="46"/>
      <c r="M263" s="213" t="s">
        <v>19</v>
      </c>
      <c r="N263" s="214" t="s">
        <v>46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0.002</v>
      </c>
      <c r="T263" s="216">
        <f>S263*H263</f>
        <v>0.053999999999999999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138</v>
      </c>
      <c r="AT263" s="217" t="s">
        <v>133</v>
      </c>
      <c r="AU263" s="217" t="s">
        <v>84</v>
      </c>
      <c r="AY263" s="19" t="s">
        <v>131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138</v>
      </c>
      <c r="BM263" s="217" t="s">
        <v>405</v>
      </c>
    </row>
    <row r="264" s="2" customFormat="1">
      <c r="A264" s="40"/>
      <c r="B264" s="41"/>
      <c r="C264" s="42"/>
      <c r="D264" s="219" t="s">
        <v>140</v>
      </c>
      <c r="E264" s="42"/>
      <c r="F264" s="220" t="s">
        <v>406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140</v>
      </c>
      <c r="AU264" s="19" t="s">
        <v>84</v>
      </c>
    </row>
    <row r="265" s="13" customFormat="1">
      <c r="A265" s="13"/>
      <c r="B265" s="224"/>
      <c r="C265" s="225"/>
      <c r="D265" s="226" t="s">
        <v>142</v>
      </c>
      <c r="E265" s="227" t="s">
        <v>19</v>
      </c>
      <c r="F265" s="228" t="s">
        <v>407</v>
      </c>
      <c r="G265" s="225"/>
      <c r="H265" s="229">
        <v>27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142</v>
      </c>
      <c r="AU265" s="235" t="s">
        <v>84</v>
      </c>
      <c r="AV265" s="13" t="s">
        <v>84</v>
      </c>
      <c r="AW265" s="13" t="s">
        <v>36</v>
      </c>
      <c r="AX265" s="13" t="s">
        <v>80</v>
      </c>
      <c r="AY265" s="235" t="s">
        <v>131</v>
      </c>
    </row>
    <row r="266" s="2" customFormat="1" ht="21.75" customHeight="1">
      <c r="A266" s="40"/>
      <c r="B266" s="41"/>
      <c r="C266" s="206" t="s">
        <v>408</v>
      </c>
      <c r="D266" s="206" t="s">
        <v>133</v>
      </c>
      <c r="E266" s="207" t="s">
        <v>409</v>
      </c>
      <c r="F266" s="208" t="s">
        <v>410</v>
      </c>
      <c r="G266" s="209" t="s">
        <v>200</v>
      </c>
      <c r="H266" s="210">
        <v>11.199999999999999</v>
      </c>
      <c r="I266" s="211"/>
      <c r="J266" s="212">
        <f>ROUND(I266*H266,2)</f>
        <v>0</v>
      </c>
      <c r="K266" s="208" t="s">
        <v>137</v>
      </c>
      <c r="L266" s="46"/>
      <c r="M266" s="213" t="s">
        <v>19</v>
      </c>
      <c r="N266" s="214" t="s">
        <v>46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0.0040000000000000001</v>
      </c>
      <c r="T266" s="216">
        <f>S266*H266</f>
        <v>0.0448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138</v>
      </c>
      <c r="AT266" s="217" t="s">
        <v>133</v>
      </c>
      <c r="AU266" s="217" t="s">
        <v>84</v>
      </c>
      <c r="AY266" s="19" t="s">
        <v>131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138</v>
      </c>
      <c r="BM266" s="217" t="s">
        <v>411</v>
      </c>
    </row>
    <row r="267" s="2" customFormat="1">
      <c r="A267" s="40"/>
      <c r="B267" s="41"/>
      <c r="C267" s="42"/>
      <c r="D267" s="219" t="s">
        <v>140</v>
      </c>
      <c r="E267" s="42"/>
      <c r="F267" s="220" t="s">
        <v>412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140</v>
      </c>
      <c r="AU267" s="19" t="s">
        <v>84</v>
      </c>
    </row>
    <row r="268" s="13" customFormat="1">
      <c r="A268" s="13"/>
      <c r="B268" s="224"/>
      <c r="C268" s="225"/>
      <c r="D268" s="226" t="s">
        <v>142</v>
      </c>
      <c r="E268" s="227" t="s">
        <v>19</v>
      </c>
      <c r="F268" s="228" t="s">
        <v>413</v>
      </c>
      <c r="G268" s="225"/>
      <c r="H268" s="229">
        <v>11.199999999999999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142</v>
      </c>
      <c r="AU268" s="235" t="s">
        <v>84</v>
      </c>
      <c r="AV268" s="13" t="s">
        <v>84</v>
      </c>
      <c r="AW268" s="13" t="s">
        <v>36</v>
      </c>
      <c r="AX268" s="13" t="s">
        <v>80</v>
      </c>
      <c r="AY268" s="235" t="s">
        <v>131</v>
      </c>
    </row>
    <row r="269" s="2" customFormat="1" ht="21.75" customHeight="1">
      <c r="A269" s="40"/>
      <c r="B269" s="41"/>
      <c r="C269" s="206" t="s">
        <v>414</v>
      </c>
      <c r="D269" s="206" t="s">
        <v>133</v>
      </c>
      <c r="E269" s="207" t="s">
        <v>415</v>
      </c>
      <c r="F269" s="208" t="s">
        <v>416</v>
      </c>
      <c r="G269" s="209" t="s">
        <v>200</v>
      </c>
      <c r="H269" s="210">
        <v>13</v>
      </c>
      <c r="I269" s="211"/>
      <c r="J269" s="212">
        <f>ROUND(I269*H269,2)</f>
        <v>0</v>
      </c>
      <c r="K269" s="208" t="s">
        <v>137</v>
      </c>
      <c r="L269" s="46"/>
      <c r="M269" s="213" t="s">
        <v>19</v>
      </c>
      <c r="N269" s="214" t="s">
        <v>46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0.012999999999999999</v>
      </c>
      <c r="T269" s="216">
        <f>S269*H269</f>
        <v>0.16899999999999998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138</v>
      </c>
      <c r="AT269" s="217" t="s">
        <v>133</v>
      </c>
      <c r="AU269" s="217" t="s">
        <v>84</v>
      </c>
      <c r="AY269" s="19" t="s">
        <v>131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138</v>
      </c>
      <c r="BM269" s="217" t="s">
        <v>417</v>
      </c>
    </row>
    <row r="270" s="2" customFormat="1">
      <c r="A270" s="40"/>
      <c r="B270" s="41"/>
      <c r="C270" s="42"/>
      <c r="D270" s="219" t="s">
        <v>140</v>
      </c>
      <c r="E270" s="42"/>
      <c r="F270" s="220" t="s">
        <v>418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140</v>
      </c>
      <c r="AU270" s="19" t="s">
        <v>84</v>
      </c>
    </row>
    <row r="271" s="13" customFormat="1">
      <c r="A271" s="13"/>
      <c r="B271" s="224"/>
      <c r="C271" s="225"/>
      <c r="D271" s="226" t="s">
        <v>142</v>
      </c>
      <c r="E271" s="227" t="s">
        <v>19</v>
      </c>
      <c r="F271" s="228" t="s">
        <v>419</v>
      </c>
      <c r="G271" s="225"/>
      <c r="H271" s="229">
        <v>13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142</v>
      </c>
      <c r="AU271" s="235" t="s">
        <v>84</v>
      </c>
      <c r="AV271" s="13" t="s">
        <v>84</v>
      </c>
      <c r="AW271" s="13" t="s">
        <v>36</v>
      </c>
      <c r="AX271" s="13" t="s">
        <v>80</v>
      </c>
      <c r="AY271" s="235" t="s">
        <v>131</v>
      </c>
    </row>
    <row r="272" s="2" customFormat="1" ht="21.75" customHeight="1">
      <c r="A272" s="40"/>
      <c r="B272" s="41"/>
      <c r="C272" s="206" t="s">
        <v>420</v>
      </c>
      <c r="D272" s="206" t="s">
        <v>133</v>
      </c>
      <c r="E272" s="207" t="s">
        <v>421</v>
      </c>
      <c r="F272" s="208" t="s">
        <v>422</v>
      </c>
      <c r="G272" s="209" t="s">
        <v>200</v>
      </c>
      <c r="H272" s="210">
        <v>15</v>
      </c>
      <c r="I272" s="211"/>
      <c r="J272" s="212">
        <f>ROUND(I272*H272,2)</f>
        <v>0</v>
      </c>
      <c r="K272" s="208" t="s">
        <v>137</v>
      </c>
      <c r="L272" s="46"/>
      <c r="M272" s="213" t="s">
        <v>19</v>
      </c>
      <c r="N272" s="214" t="s">
        <v>46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0.0089999999999999993</v>
      </c>
      <c r="T272" s="216">
        <f>S272*H272</f>
        <v>0.13499999999999998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138</v>
      </c>
      <c r="AT272" s="217" t="s">
        <v>133</v>
      </c>
      <c r="AU272" s="217" t="s">
        <v>84</v>
      </c>
      <c r="AY272" s="19" t="s">
        <v>131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138</v>
      </c>
      <c r="BM272" s="217" t="s">
        <v>423</v>
      </c>
    </row>
    <row r="273" s="2" customFormat="1">
      <c r="A273" s="40"/>
      <c r="B273" s="41"/>
      <c r="C273" s="42"/>
      <c r="D273" s="219" t="s">
        <v>140</v>
      </c>
      <c r="E273" s="42"/>
      <c r="F273" s="220" t="s">
        <v>424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140</v>
      </c>
      <c r="AU273" s="19" t="s">
        <v>84</v>
      </c>
    </row>
    <row r="274" s="13" customFormat="1">
      <c r="A274" s="13"/>
      <c r="B274" s="224"/>
      <c r="C274" s="225"/>
      <c r="D274" s="226" t="s">
        <v>142</v>
      </c>
      <c r="E274" s="227" t="s">
        <v>19</v>
      </c>
      <c r="F274" s="228" t="s">
        <v>425</v>
      </c>
      <c r="G274" s="225"/>
      <c r="H274" s="229">
        <v>15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142</v>
      </c>
      <c r="AU274" s="235" t="s">
        <v>84</v>
      </c>
      <c r="AV274" s="13" t="s">
        <v>84</v>
      </c>
      <c r="AW274" s="13" t="s">
        <v>36</v>
      </c>
      <c r="AX274" s="13" t="s">
        <v>80</v>
      </c>
      <c r="AY274" s="235" t="s">
        <v>131</v>
      </c>
    </row>
    <row r="275" s="2" customFormat="1" ht="24.15" customHeight="1">
      <c r="A275" s="40"/>
      <c r="B275" s="41"/>
      <c r="C275" s="206" t="s">
        <v>426</v>
      </c>
      <c r="D275" s="206" t="s">
        <v>133</v>
      </c>
      <c r="E275" s="207" t="s">
        <v>427</v>
      </c>
      <c r="F275" s="208" t="s">
        <v>428</v>
      </c>
      <c r="G275" s="209" t="s">
        <v>200</v>
      </c>
      <c r="H275" s="210">
        <v>2</v>
      </c>
      <c r="I275" s="211"/>
      <c r="J275" s="212">
        <f>ROUND(I275*H275,2)</f>
        <v>0</v>
      </c>
      <c r="K275" s="208" t="s">
        <v>137</v>
      </c>
      <c r="L275" s="46"/>
      <c r="M275" s="213" t="s">
        <v>19</v>
      </c>
      <c r="N275" s="214" t="s">
        <v>46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0.040000000000000001</v>
      </c>
      <c r="T275" s="216">
        <f>S275*H275</f>
        <v>0.080000000000000002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138</v>
      </c>
      <c r="AT275" s="217" t="s">
        <v>133</v>
      </c>
      <c r="AU275" s="217" t="s">
        <v>84</v>
      </c>
      <c r="AY275" s="19" t="s">
        <v>131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138</v>
      </c>
      <c r="BM275" s="217" t="s">
        <v>429</v>
      </c>
    </row>
    <row r="276" s="2" customFormat="1">
      <c r="A276" s="40"/>
      <c r="B276" s="41"/>
      <c r="C276" s="42"/>
      <c r="D276" s="219" t="s">
        <v>140</v>
      </c>
      <c r="E276" s="42"/>
      <c r="F276" s="220" t="s">
        <v>430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140</v>
      </c>
      <c r="AU276" s="19" t="s">
        <v>84</v>
      </c>
    </row>
    <row r="277" s="13" customFormat="1">
      <c r="A277" s="13"/>
      <c r="B277" s="224"/>
      <c r="C277" s="225"/>
      <c r="D277" s="226" t="s">
        <v>142</v>
      </c>
      <c r="E277" s="227" t="s">
        <v>19</v>
      </c>
      <c r="F277" s="228" t="s">
        <v>431</v>
      </c>
      <c r="G277" s="225"/>
      <c r="H277" s="229">
        <v>2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142</v>
      </c>
      <c r="AU277" s="235" t="s">
        <v>84</v>
      </c>
      <c r="AV277" s="13" t="s">
        <v>84</v>
      </c>
      <c r="AW277" s="13" t="s">
        <v>36</v>
      </c>
      <c r="AX277" s="13" t="s">
        <v>80</v>
      </c>
      <c r="AY277" s="235" t="s">
        <v>131</v>
      </c>
    </row>
    <row r="278" s="2" customFormat="1" ht="24.15" customHeight="1">
      <c r="A278" s="40"/>
      <c r="B278" s="41"/>
      <c r="C278" s="206" t="s">
        <v>432</v>
      </c>
      <c r="D278" s="206" t="s">
        <v>133</v>
      </c>
      <c r="E278" s="207" t="s">
        <v>433</v>
      </c>
      <c r="F278" s="208" t="s">
        <v>434</v>
      </c>
      <c r="G278" s="209" t="s">
        <v>200</v>
      </c>
      <c r="H278" s="210">
        <v>3</v>
      </c>
      <c r="I278" s="211"/>
      <c r="J278" s="212">
        <f>ROUND(I278*H278,2)</f>
        <v>0</v>
      </c>
      <c r="K278" s="208" t="s">
        <v>137</v>
      </c>
      <c r="L278" s="46"/>
      <c r="M278" s="213" t="s">
        <v>19</v>
      </c>
      <c r="N278" s="214" t="s">
        <v>46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0.002</v>
      </c>
      <c r="T278" s="216">
        <f>S278*H278</f>
        <v>0.0060000000000000001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138</v>
      </c>
      <c r="AT278" s="217" t="s">
        <v>133</v>
      </c>
      <c r="AU278" s="217" t="s">
        <v>84</v>
      </c>
      <c r="AY278" s="19" t="s">
        <v>131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138</v>
      </c>
      <c r="BM278" s="217" t="s">
        <v>435</v>
      </c>
    </row>
    <row r="279" s="2" customFormat="1">
      <c r="A279" s="40"/>
      <c r="B279" s="41"/>
      <c r="C279" s="42"/>
      <c r="D279" s="219" t="s">
        <v>140</v>
      </c>
      <c r="E279" s="42"/>
      <c r="F279" s="220" t="s">
        <v>436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140</v>
      </c>
      <c r="AU279" s="19" t="s">
        <v>84</v>
      </c>
    </row>
    <row r="280" s="13" customFormat="1">
      <c r="A280" s="13"/>
      <c r="B280" s="224"/>
      <c r="C280" s="225"/>
      <c r="D280" s="226" t="s">
        <v>142</v>
      </c>
      <c r="E280" s="227" t="s">
        <v>19</v>
      </c>
      <c r="F280" s="228" t="s">
        <v>230</v>
      </c>
      <c r="G280" s="225"/>
      <c r="H280" s="229">
        <v>3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142</v>
      </c>
      <c r="AU280" s="235" t="s">
        <v>84</v>
      </c>
      <c r="AV280" s="13" t="s">
        <v>84</v>
      </c>
      <c r="AW280" s="13" t="s">
        <v>36</v>
      </c>
      <c r="AX280" s="13" t="s">
        <v>80</v>
      </c>
      <c r="AY280" s="235" t="s">
        <v>131</v>
      </c>
    </row>
    <row r="281" s="2" customFormat="1" ht="24.15" customHeight="1">
      <c r="A281" s="40"/>
      <c r="B281" s="41"/>
      <c r="C281" s="206" t="s">
        <v>437</v>
      </c>
      <c r="D281" s="206" t="s">
        <v>133</v>
      </c>
      <c r="E281" s="207" t="s">
        <v>438</v>
      </c>
      <c r="F281" s="208" t="s">
        <v>439</v>
      </c>
      <c r="G281" s="209" t="s">
        <v>200</v>
      </c>
      <c r="H281" s="210">
        <v>2.5</v>
      </c>
      <c r="I281" s="211"/>
      <c r="J281" s="212">
        <f>ROUND(I281*H281,2)</f>
        <v>0</v>
      </c>
      <c r="K281" s="208" t="s">
        <v>137</v>
      </c>
      <c r="L281" s="46"/>
      <c r="M281" s="213" t="s">
        <v>19</v>
      </c>
      <c r="N281" s="214" t="s">
        <v>46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0.16500000000000001</v>
      </c>
      <c r="T281" s="216">
        <f>S281*H281</f>
        <v>0.41250000000000003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138</v>
      </c>
      <c r="AT281" s="217" t="s">
        <v>133</v>
      </c>
      <c r="AU281" s="217" t="s">
        <v>84</v>
      </c>
      <c r="AY281" s="19" t="s">
        <v>131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138</v>
      </c>
      <c r="BM281" s="217" t="s">
        <v>440</v>
      </c>
    </row>
    <row r="282" s="2" customFormat="1">
      <c r="A282" s="40"/>
      <c r="B282" s="41"/>
      <c r="C282" s="42"/>
      <c r="D282" s="219" t="s">
        <v>140</v>
      </c>
      <c r="E282" s="42"/>
      <c r="F282" s="220" t="s">
        <v>441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140</v>
      </c>
      <c r="AU282" s="19" t="s">
        <v>84</v>
      </c>
    </row>
    <row r="283" s="13" customFormat="1">
      <c r="A283" s="13"/>
      <c r="B283" s="224"/>
      <c r="C283" s="225"/>
      <c r="D283" s="226" t="s">
        <v>142</v>
      </c>
      <c r="E283" s="227" t="s">
        <v>19</v>
      </c>
      <c r="F283" s="228" t="s">
        <v>442</v>
      </c>
      <c r="G283" s="225"/>
      <c r="H283" s="229">
        <v>2.5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142</v>
      </c>
      <c r="AU283" s="235" t="s">
        <v>84</v>
      </c>
      <c r="AV283" s="13" t="s">
        <v>84</v>
      </c>
      <c r="AW283" s="13" t="s">
        <v>36</v>
      </c>
      <c r="AX283" s="13" t="s">
        <v>80</v>
      </c>
      <c r="AY283" s="235" t="s">
        <v>131</v>
      </c>
    </row>
    <row r="284" s="2" customFormat="1" ht="24.15" customHeight="1">
      <c r="A284" s="40"/>
      <c r="B284" s="41"/>
      <c r="C284" s="206" t="s">
        <v>443</v>
      </c>
      <c r="D284" s="206" t="s">
        <v>133</v>
      </c>
      <c r="E284" s="207" t="s">
        <v>444</v>
      </c>
      <c r="F284" s="208" t="s">
        <v>445</v>
      </c>
      <c r="G284" s="209" t="s">
        <v>200</v>
      </c>
      <c r="H284" s="210">
        <v>2.5</v>
      </c>
      <c r="I284" s="211"/>
      <c r="J284" s="212">
        <f>ROUND(I284*H284,2)</f>
        <v>0</v>
      </c>
      <c r="K284" s="208" t="s">
        <v>137</v>
      </c>
      <c r="L284" s="46"/>
      <c r="M284" s="213" t="s">
        <v>19</v>
      </c>
      <c r="N284" s="214" t="s">
        <v>46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0.055</v>
      </c>
      <c r="T284" s="216">
        <f>S284*H284</f>
        <v>0.13750000000000001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138</v>
      </c>
      <c r="AT284" s="217" t="s">
        <v>133</v>
      </c>
      <c r="AU284" s="217" t="s">
        <v>84</v>
      </c>
      <c r="AY284" s="19" t="s">
        <v>131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80</v>
      </c>
      <c r="BK284" s="218">
        <f>ROUND(I284*H284,2)</f>
        <v>0</v>
      </c>
      <c r="BL284" s="19" t="s">
        <v>138</v>
      </c>
      <c r="BM284" s="217" t="s">
        <v>446</v>
      </c>
    </row>
    <row r="285" s="2" customFormat="1">
      <c r="A285" s="40"/>
      <c r="B285" s="41"/>
      <c r="C285" s="42"/>
      <c r="D285" s="219" t="s">
        <v>140</v>
      </c>
      <c r="E285" s="42"/>
      <c r="F285" s="220" t="s">
        <v>447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140</v>
      </c>
      <c r="AU285" s="19" t="s">
        <v>84</v>
      </c>
    </row>
    <row r="286" s="2" customFormat="1" ht="16.5" customHeight="1">
      <c r="A286" s="40"/>
      <c r="B286" s="41"/>
      <c r="C286" s="206" t="s">
        <v>448</v>
      </c>
      <c r="D286" s="206" t="s">
        <v>133</v>
      </c>
      <c r="E286" s="207" t="s">
        <v>449</v>
      </c>
      <c r="F286" s="208" t="s">
        <v>450</v>
      </c>
      <c r="G286" s="209" t="s">
        <v>200</v>
      </c>
      <c r="H286" s="210">
        <v>2.5</v>
      </c>
      <c r="I286" s="211"/>
      <c r="J286" s="212">
        <f>ROUND(I286*H286,2)</f>
        <v>0</v>
      </c>
      <c r="K286" s="208" t="s">
        <v>137</v>
      </c>
      <c r="L286" s="46"/>
      <c r="M286" s="213" t="s">
        <v>19</v>
      </c>
      <c r="N286" s="214" t="s">
        <v>46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138</v>
      </c>
      <c r="AT286" s="217" t="s">
        <v>133</v>
      </c>
      <c r="AU286" s="217" t="s">
        <v>84</v>
      </c>
      <c r="AY286" s="19" t="s">
        <v>131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138</v>
      </c>
      <c r="BM286" s="217" t="s">
        <v>451</v>
      </c>
    </row>
    <row r="287" s="2" customFormat="1">
      <c r="A287" s="40"/>
      <c r="B287" s="41"/>
      <c r="C287" s="42"/>
      <c r="D287" s="219" t="s">
        <v>140</v>
      </c>
      <c r="E287" s="42"/>
      <c r="F287" s="220" t="s">
        <v>452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140</v>
      </c>
      <c r="AU287" s="19" t="s">
        <v>84</v>
      </c>
    </row>
    <row r="288" s="13" customFormat="1">
      <c r="A288" s="13"/>
      <c r="B288" s="224"/>
      <c r="C288" s="225"/>
      <c r="D288" s="226" t="s">
        <v>142</v>
      </c>
      <c r="E288" s="227" t="s">
        <v>19</v>
      </c>
      <c r="F288" s="228" t="s">
        <v>453</v>
      </c>
      <c r="G288" s="225"/>
      <c r="H288" s="229">
        <v>2.5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142</v>
      </c>
      <c r="AU288" s="235" t="s">
        <v>84</v>
      </c>
      <c r="AV288" s="13" t="s">
        <v>84</v>
      </c>
      <c r="AW288" s="13" t="s">
        <v>36</v>
      </c>
      <c r="AX288" s="13" t="s">
        <v>80</v>
      </c>
      <c r="AY288" s="235" t="s">
        <v>131</v>
      </c>
    </row>
    <row r="289" s="2" customFormat="1" ht="21.75" customHeight="1">
      <c r="A289" s="40"/>
      <c r="B289" s="41"/>
      <c r="C289" s="206" t="s">
        <v>454</v>
      </c>
      <c r="D289" s="206" t="s">
        <v>133</v>
      </c>
      <c r="E289" s="207" t="s">
        <v>455</v>
      </c>
      <c r="F289" s="208" t="s">
        <v>456</v>
      </c>
      <c r="G289" s="209" t="s">
        <v>185</v>
      </c>
      <c r="H289" s="210">
        <v>121.59999999999999</v>
      </c>
      <c r="I289" s="211"/>
      <c r="J289" s="212">
        <f>ROUND(I289*H289,2)</f>
        <v>0</v>
      </c>
      <c r="K289" s="208" t="s">
        <v>137</v>
      </c>
      <c r="L289" s="46"/>
      <c r="M289" s="213" t="s">
        <v>19</v>
      </c>
      <c r="N289" s="214" t="s">
        <v>46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0.0040000000000000001</v>
      </c>
      <c r="T289" s="216">
        <f>S289*H289</f>
        <v>0.4864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138</v>
      </c>
      <c r="AT289" s="217" t="s">
        <v>133</v>
      </c>
      <c r="AU289" s="217" t="s">
        <v>84</v>
      </c>
      <c r="AY289" s="19" t="s">
        <v>131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138</v>
      </c>
      <c r="BM289" s="217" t="s">
        <v>457</v>
      </c>
    </row>
    <row r="290" s="2" customFormat="1">
      <c r="A290" s="40"/>
      <c r="B290" s="41"/>
      <c r="C290" s="42"/>
      <c r="D290" s="219" t="s">
        <v>140</v>
      </c>
      <c r="E290" s="42"/>
      <c r="F290" s="220" t="s">
        <v>458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140</v>
      </c>
      <c r="AU290" s="19" t="s">
        <v>84</v>
      </c>
    </row>
    <row r="291" s="13" customFormat="1">
      <c r="A291" s="13"/>
      <c r="B291" s="224"/>
      <c r="C291" s="225"/>
      <c r="D291" s="226" t="s">
        <v>142</v>
      </c>
      <c r="E291" s="227" t="s">
        <v>19</v>
      </c>
      <c r="F291" s="228" t="s">
        <v>236</v>
      </c>
      <c r="G291" s="225"/>
      <c r="H291" s="229">
        <v>46.700000000000003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142</v>
      </c>
      <c r="AU291" s="235" t="s">
        <v>84</v>
      </c>
      <c r="AV291" s="13" t="s">
        <v>84</v>
      </c>
      <c r="AW291" s="13" t="s">
        <v>36</v>
      </c>
      <c r="AX291" s="13" t="s">
        <v>75</v>
      </c>
      <c r="AY291" s="235" t="s">
        <v>131</v>
      </c>
    </row>
    <row r="292" s="13" customFormat="1">
      <c r="A292" s="13"/>
      <c r="B292" s="224"/>
      <c r="C292" s="225"/>
      <c r="D292" s="226" t="s">
        <v>142</v>
      </c>
      <c r="E292" s="227" t="s">
        <v>19</v>
      </c>
      <c r="F292" s="228" t="s">
        <v>237</v>
      </c>
      <c r="G292" s="225"/>
      <c r="H292" s="229">
        <v>63.299999999999997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142</v>
      </c>
      <c r="AU292" s="235" t="s">
        <v>84</v>
      </c>
      <c r="AV292" s="13" t="s">
        <v>84</v>
      </c>
      <c r="AW292" s="13" t="s">
        <v>36</v>
      </c>
      <c r="AX292" s="13" t="s">
        <v>75</v>
      </c>
      <c r="AY292" s="235" t="s">
        <v>131</v>
      </c>
    </row>
    <row r="293" s="13" customFormat="1">
      <c r="A293" s="13"/>
      <c r="B293" s="224"/>
      <c r="C293" s="225"/>
      <c r="D293" s="226" t="s">
        <v>142</v>
      </c>
      <c r="E293" s="227" t="s">
        <v>19</v>
      </c>
      <c r="F293" s="228" t="s">
        <v>238</v>
      </c>
      <c r="G293" s="225"/>
      <c r="H293" s="229">
        <v>6.2000000000000002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142</v>
      </c>
      <c r="AU293" s="235" t="s">
        <v>84</v>
      </c>
      <c r="AV293" s="13" t="s">
        <v>84</v>
      </c>
      <c r="AW293" s="13" t="s">
        <v>36</v>
      </c>
      <c r="AX293" s="13" t="s">
        <v>75</v>
      </c>
      <c r="AY293" s="235" t="s">
        <v>131</v>
      </c>
    </row>
    <row r="294" s="13" customFormat="1">
      <c r="A294" s="13"/>
      <c r="B294" s="224"/>
      <c r="C294" s="225"/>
      <c r="D294" s="226" t="s">
        <v>142</v>
      </c>
      <c r="E294" s="227" t="s">
        <v>19</v>
      </c>
      <c r="F294" s="228" t="s">
        <v>239</v>
      </c>
      <c r="G294" s="225"/>
      <c r="H294" s="229">
        <v>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142</v>
      </c>
      <c r="AU294" s="235" t="s">
        <v>84</v>
      </c>
      <c r="AV294" s="13" t="s">
        <v>84</v>
      </c>
      <c r="AW294" s="13" t="s">
        <v>36</v>
      </c>
      <c r="AX294" s="13" t="s">
        <v>75</v>
      </c>
      <c r="AY294" s="235" t="s">
        <v>131</v>
      </c>
    </row>
    <row r="295" s="13" customFormat="1">
      <c r="A295" s="13"/>
      <c r="B295" s="224"/>
      <c r="C295" s="225"/>
      <c r="D295" s="226" t="s">
        <v>142</v>
      </c>
      <c r="E295" s="227" t="s">
        <v>19</v>
      </c>
      <c r="F295" s="228" t="s">
        <v>240</v>
      </c>
      <c r="G295" s="225"/>
      <c r="H295" s="229">
        <v>1.6000000000000001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142</v>
      </c>
      <c r="AU295" s="235" t="s">
        <v>84</v>
      </c>
      <c r="AV295" s="13" t="s">
        <v>84</v>
      </c>
      <c r="AW295" s="13" t="s">
        <v>36</v>
      </c>
      <c r="AX295" s="13" t="s">
        <v>75</v>
      </c>
      <c r="AY295" s="235" t="s">
        <v>131</v>
      </c>
    </row>
    <row r="296" s="13" customFormat="1">
      <c r="A296" s="13"/>
      <c r="B296" s="224"/>
      <c r="C296" s="225"/>
      <c r="D296" s="226" t="s">
        <v>142</v>
      </c>
      <c r="E296" s="227" t="s">
        <v>19</v>
      </c>
      <c r="F296" s="228" t="s">
        <v>241</v>
      </c>
      <c r="G296" s="225"/>
      <c r="H296" s="229">
        <v>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142</v>
      </c>
      <c r="AU296" s="235" t="s">
        <v>84</v>
      </c>
      <c r="AV296" s="13" t="s">
        <v>84</v>
      </c>
      <c r="AW296" s="13" t="s">
        <v>36</v>
      </c>
      <c r="AX296" s="13" t="s">
        <v>75</v>
      </c>
      <c r="AY296" s="235" t="s">
        <v>131</v>
      </c>
    </row>
    <row r="297" s="13" customFormat="1">
      <c r="A297" s="13"/>
      <c r="B297" s="224"/>
      <c r="C297" s="225"/>
      <c r="D297" s="226" t="s">
        <v>142</v>
      </c>
      <c r="E297" s="227" t="s">
        <v>19</v>
      </c>
      <c r="F297" s="228" t="s">
        <v>242</v>
      </c>
      <c r="G297" s="225"/>
      <c r="H297" s="229">
        <v>1.8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142</v>
      </c>
      <c r="AU297" s="235" t="s">
        <v>84</v>
      </c>
      <c r="AV297" s="13" t="s">
        <v>84</v>
      </c>
      <c r="AW297" s="13" t="s">
        <v>36</v>
      </c>
      <c r="AX297" s="13" t="s">
        <v>75</v>
      </c>
      <c r="AY297" s="235" t="s">
        <v>131</v>
      </c>
    </row>
    <row r="298" s="14" customFormat="1">
      <c r="A298" s="14"/>
      <c r="B298" s="246"/>
      <c r="C298" s="247"/>
      <c r="D298" s="226" t="s">
        <v>142</v>
      </c>
      <c r="E298" s="248" t="s">
        <v>19</v>
      </c>
      <c r="F298" s="249" t="s">
        <v>216</v>
      </c>
      <c r="G298" s="247"/>
      <c r="H298" s="250">
        <v>121.59999999999999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142</v>
      </c>
      <c r="AU298" s="256" t="s">
        <v>84</v>
      </c>
      <c r="AV298" s="14" t="s">
        <v>138</v>
      </c>
      <c r="AW298" s="14" t="s">
        <v>36</v>
      </c>
      <c r="AX298" s="14" t="s">
        <v>80</v>
      </c>
      <c r="AY298" s="256" t="s">
        <v>131</v>
      </c>
    </row>
    <row r="299" s="2" customFormat="1" ht="24.15" customHeight="1">
      <c r="A299" s="40"/>
      <c r="B299" s="41"/>
      <c r="C299" s="206" t="s">
        <v>459</v>
      </c>
      <c r="D299" s="206" t="s">
        <v>133</v>
      </c>
      <c r="E299" s="207" t="s">
        <v>460</v>
      </c>
      <c r="F299" s="208" t="s">
        <v>461</v>
      </c>
      <c r="G299" s="209" t="s">
        <v>185</v>
      </c>
      <c r="H299" s="210">
        <v>167.166</v>
      </c>
      <c r="I299" s="211"/>
      <c r="J299" s="212">
        <f>ROUND(I299*H299,2)</f>
        <v>0</v>
      </c>
      <c r="K299" s="208" t="s">
        <v>137</v>
      </c>
      <c r="L299" s="46"/>
      <c r="M299" s="213" t="s">
        <v>19</v>
      </c>
      <c r="N299" s="214" t="s">
        <v>46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0.0040000000000000001</v>
      </c>
      <c r="T299" s="216">
        <f>S299*H299</f>
        <v>0.66866400000000004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138</v>
      </c>
      <c r="AT299" s="217" t="s">
        <v>133</v>
      </c>
      <c r="AU299" s="217" t="s">
        <v>84</v>
      </c>
      <c r="AY299" s="19" t="s">
        <v>131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138</v>
      </c>
      <c r="BM299" s="217" t="s">
        <v>462</v>
      </c>
    </row>
    <row r="300" s="2" customFormat="1">
      <c r="A300" s="40"/>
      <c r="B300" s="41"/>
      <c r="C300" s="42"/>
      <c r="D300" s="219" t="s">
        <v>140</v>
      </c>
      <c r="E300" s="42"/>
      <c r="F300" s="220" t="s">
        <v>463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140</v>
      </c>
      <c r="AU300" s="19" t="s">
        <v>84</v>
      </c>
    </row>
    <row r="301" s="13" customFormat="1">
      <c r="A301" s="13"/>
      <c r="B301" s="224"/>
      <c r="C301" s="225"/>
      <c r="D301" s="226" t="s">
        <v>142</v>
      </c>
      <c r="E301" s="227" t="s">
        <v>19</v>
      </c>
      <c r="F301" s="228" t="s">
        <v>278</v>
      </c>
      <c r="G301" s="225"/>
      <c r="H301" s="229">
        <v>75.659999999999997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142</v>
      </c>
      <c r="AU301" s="235" t="s">
        <v>84</v>
      </c>
      <c r="AV301" s="13" t="s">
        <v>84</v>
      </c>
      <c r="AW301" s="13" t="s">
        <v>36</v>
      </c>
      <c r="AX301" s="13" t="s">
        <v>75</v>
      </c>
      <c r="AY301" s="235" t="s">
        <v>131</v>
      </c>
    </row>
    <row r="302" s="13" customFormat="1">
      <c r="A302" s="13"/>
      <c r="B302" s="224"/>
      <c r="C302" s="225"/>
      <c r="D302" s="226" t="s">
        <v>142</v>
      </c>
      <c r="E302" s="227" t="s">
        <v>19</v>
      </c>
      <c r="F302" s="228" t="s">
        <v>279</v>
      </c>
      <c r="G302" s="225"/>
      <c r="H302" s="229">
        <v>68.406000000000006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142</v>
      </c>
      <c r="AU302" s="235" t="s">
        <v>84</v>
      </c>
      <c r="AV302" s="13" t="s">
        <v>84</v>
      </c>
      <c r="AW302" s="13" t="s">
        <v>36</v>
      </c>
      <c r="AX302" s="13" t="s">
        <v>75</v>
      </c>
      <c r="AY302" s="235" t="s">
        <v>131</v>
      </c>
    </row>
    <row r="303" s="13" customFormat="1">
      <c r="A303" s="13"/>
      <c r="B303" s="224"/>
      <c r="C303" s="225"/>
      <c r="D303" s="226" t="s">
        <v>142</v>
      </c>
      <c r="E303" s="227" t="s">
        <v>19</v>
      </c>
      <c r="F303" s="228" t="s">
        <v>280</v>
      </c>
      <c r="G303" s="225"/>
      <c r="H303" s="229">
        <v>5.9939999999999998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142</v>
      </c>
      <c r="AU303" s="235" t="s">
        <v>84</v>
      </c>
      <c r="AV303" s="13" t="s">
        <v>84</v>
      </c>
      <c r="AW303" s="13" t="s">
        <v>36</v>
      </c>
      <c r="AX303" s="13" t="s">
        <v>75</v>
      </c>
      <c r="AY303" s="235" t="s">
        <v>131</v>
      </c>
    </row>
    <row r="304" s="13" customFormat="1">
      <c r="A304" s="13"/>
      <c r="B304" s="224"/>
      <c r="C304" s="225"/>
      <c r="D304" s="226" t="s">
        <v>142</v>
      </c>
      <c r="E304" s="227" t="s">
        <v>19</v>
      </c>
      <c r="F304" s="228" t="s">
        <v>281</v>
      </c>
      <c r="G304" s="225"/>
      <c r="H304" s="229">
        <v>2.3999999999999999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142</v>
      </c>
      <c r="AU304" s="235" t="s">
        <v>84</v>
      </c>
      <c r="AV304" s="13" t="s">
        <v>84</v>
      </c>
      <c r="AW304" s="13" t="s">
        <v>36</v>
      </c>
      <c r="AX304" s="13" t="s">
        <v>75</v>
      </c>
      <c r="AY304" s="235" t="s">
        <v>131</v>
      </c>
    </row>
    <row r="305" s="13" customFormat="1">
      <c r="A305" s="13"/>
      <c r="B305" s="224"/>
      <c r="C305" s="225"/>
      <c r="D305" s="226" t="s">
        <v>142</v>
      </c>
      <c r="E305" s="227" t="s">
        <v>19</v>
      </c>
      <c r="F305" s="228" t="s">
        <v>282</v>
      </c>
      <c r="G305" s="225"/>
      <c r="H305" s="229">
        <v>3.1499999999999999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142</v>
      </c>
      <c r="AU305" s="235" t="s">
        <v>84</v>
      </c>
      <c r="AV305" s="13" t="s">
        <v>84</v>
      </c>
      <c r="AW305" s="13" t="s">
        <v>36</v>
      </c>
      <c r="AX305" s="13" t="s">
        <v>75</v>
      </c>
      <c r="AY305" s="235" t="s">
        <v>131</v>
      </c>
    </row>
    <row r="306" s="13" customFormat="1">
      <c r="A306" s="13"/>
      <c r="B306" s="224"/>
      <c r="C306" s="225"/>
      <c r="D306" s="226" t="s">
        <v>142</v>
      </c>
      <c r="E306" s="227" t="s">
        <v>19</v>
      </c>
      <c r="F306" s="228" t="s">
        <v>283</v>
      </c>
      <c r="G306" s="225"/>
      <c r="H306" s="229">
        <v>4.7999999999999998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142</v>
      </c>
      <c r="AU306" s="235" t="s">
        <v>84</v>
      </c>
      <c r="AV306" s="13" t="s">
        <v>84</v>
      </c>
      <c r="AW306" s="13" t="s">
        <v>36</v>
      </c>
      <c r="AX306" s="13" t="s">
        <v>75</v>
      </c>
      <c r="AY306" s="235" t="s">
        <v>131</v>
      </c>
    </row>
    <row r="307" s="13" customFormat="1">
      <c r="A307" s="13"/>
      <c r="B307" s="224"/>
      <c r="C307" s="225"/>
      <c r="D307" s="226" t="s">
        <v>142</v>
      </c>
      <c r="E307" s="227" t="s">
        <v>19</v>
      </c>
      <c r="F307" s="228" t="s">
        <v>284</v>
      </c>
      <c r="G307" s="225"/>
      <c r="H307" s="229">
        <v>6.7560000000000002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142</v>
      </c>
      <c r="AU307" s="235" t="s">
        <v>84</v>
      </c>
      <c r="AV307" s="13" t="s">
        <v>84</v>
      </c>
      <c r="AW307" s="13" t="s">
        <v>36</v>
      </c>
      <c r="AX307" s="13" t="s">
        <v>75</v>
      </c>
      <c r="AY307" s="235" t="s">
        <v>131</v>
      </c>
    </row>
    <row r="308" s="14" customFormat="1">
      <c r="A308" s="14"/>
      <c r="B308" s="246"/>
      <c r="C308" s="247"/>
      <c r="D308" s="226" t="s">
        <v>142</v>
      </c>
      <c r="E308" s="248" t="s">
        <v>19</v>
      </c>
      <c r="F308" s="249" t="s">
        <v>216</v>
      </c>
      <c r="G308" s="247"/>
      <c r="H308" s="250">
        <v>167.16600000000003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142</v>
      </c>
      <c r="AU308" s="256" t="s">
        <v>84</v>
      </c>
      <c r="AV308" s="14" t="s">
        <v>138</v>
      </c>
      <c r="AW308" s="14" t="s">
        <v>36</v>
      </c>
      <c r="AX308" s="14" t="s">
        <v>80</v>
      </c>
      <c r="AY308" s="256" t="s">
        <v>131</v>
      </c>
    </row>
    <row r="309" s="2" customFormat="1" ht="24.15" customHeight="1">
      <c r="A309" s="40"/>
      <c r="B309" s="41"/>
      <c r="C309" s="206" t="s">
        <v>464</v>
      </c>
      <c r="D309" s="206" t="s">
        <v>133</v>
      </c>
      <c r="E309" s="207" t="s">
        <v>465</v>
      </c>
      <c r="F309" s="208" t="s">
        <v>466</v>
      </c>
      <c r="G309" s="209" t="s">
        <v>185</v>
      </c>
      <c r="H309" s="210">
        <v>20.5</v>
      </c>
      <c r="I309" s="211"/>
      <c r="J309" s="212">
        <f>ROUND(I309*H309,2)</f>
        <v>0</v>
      </c>
      <c r="K309" s="208" t="s">
        <v>137</v>
      </c>
      <c r="L309" s="46"/>
      <c r="M309" s="213" t="s">
        <v>19</v>
      </c>
      <c r="N309" s="214" t="s">
        <v>46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0.045999999999999999</v>
      </c>
      <c r="T309" s="216">
        <f>S309*H309</f>
        <v>0.94299999999999995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138</v>
      </c>
      <c r="AT309" s="217" t="s">
        <v>133</v>
      </c>
      <c r="AU309" s="217" t="s">
        <v>84</v>
      </c>
      <c r="AY309" s="19" t="s">
        <v>131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138</v>
      </c>
      <c r="BM309" s="217" t="s">
        <v>467</v>
      </c>
    </row>
    <row r="310" s="2" customFormat="1">
      <c r="A310" s="40"/>
      <c r="B310" s="41"/>
      <c r="C310" s="42"/>
      <c r="D310" s="219" t="s">
        <v>140</v>
      </c>
      <c r="E310" s="42"/>
      <c r="F310" s="220" t="s">
        <v>468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140</v>
      </c>
      <c r="AU310" s="19" t="s">
        <v>84</v>
      </c>
    </row>
    <row r="311" s="13" customFormat="1">
      <c r="A311" s="13"/>
      <c r="B311" s="224"/>
      <c r="C311" s="225"/>
      <c r="D311" s="226" t="s">
        <v>142</v>
      </c>
      <c r="E311" s="227" t="s">
        <v>19</v>
      </c>
      <c r="F311" s="228" t="s">
        <v>261</v>
      </c>
      <c r="G311" s="225"/>
      <c r="H311" s="229">
        <v>20.5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142</v>
      </c>
      <c r="AU311" s="235" t="s">
        <v>84</v>
      </c>
      <c r="AV311" s="13" t="s">
        <v>84</v>
      </c>
      <c r="AW311" s="13" t="s">
        <v>36</v>
      </c>
      <c r="AX311" s="13" t="s">
        <v>80</v>
      </c>
      <c r="AY311" s="235" t="s">
        <v>131</v>
      </c>
    </row>
    <row r="312" s="12" customFormat="1" ht="22.8" customHeight="1">
      <c r="A312" s="12"/>
      <c r="B312" s="190"/>
      <c r="C312" s="191"/>
      <c r="D312" s="192" t="s">
        <v>74</v>
      </c>
      <c r="E312" s="204" t="s">
        <v>469</v>
      </c>
      <c r="F312" s="204" t="s">
        <v>470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SUM(P313:P321)</f>
        <v>0</v>
      </c>
      <c r="Q312" s="198"/>
      <c r="R312" s="199">
        <f>SUM(R313:R321)</f>
        <v>0</v>
      </c>
      <c r="S312" s="198"/>
      <c r="T312" s="200">
        <f>SUM(T313:T321)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80</v>
      </c>
      <c r="AT312" s="202" t="s">
        <v>74</v>
      </c>
      <c r="AU312" s="202" t="s">
        <v>80</v>
      </c>
      <c r="AY312" s="201" t="s">
        <v>131</v>
      </c>
      <c r="BK312" s="203">
        <f>SUM(BK313:BK321)</f>
        <v>0</v>
      </c>
    </row>
    <row r="313" s="2" customFormat="1" ht="21.75" customHeight="1">
      <c r="A313" s="40"/>
      <c r="B313" s="41"/>
      <c r="C313" s="206" t="s">
        <v>471</v>
      </c>
      <c r="D313" s="206" t="s">
        <v>133</v>
      </c>
      <c r="E313" s="207" t="s">
        <v>472</v>
      </c>
      <c r="F313" s="208" t="s">
        <v>473</v>
      </c>
      <c r="G313" s="209" t="s">
        <v>167</v>
      </c>
      <c r="H313" s="210">
        <v>5.1989999999999998</v>
      </c>
      <c r="I313" s="211"/>
      <c r="J313" s="212">
        <f>ROUND(I313*H313,2)</f>
        <v>0</v>
      </c>
      <c r="K313" s="208" t="s">
        <v>137</v>
      </c>
      <c r="L313" s="46"/>
      <c r="M313" s="213" t="s">
        <v>19</v>
      </c>
      <c r="N313" s="214" t="s">
        <v>46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138</v>
      </c>
      <c r="AT313" s="217" t="s">
        <v>133</v>
      </c>
      <c r="AU313" s="217" t="s">
        <v>84</v>
      </c>
      <c r="AY313" s="19" t="s">
        <v>131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138</v>
      </c>
      <c r="BM313" s="217" t="s">
        <v>474</v>
      </c>
    </row>
    <row r="314" s="2" customFormat="1">
      <c r="A314" s="40"/>
      <c r="B314" s="41"/>
      <c r="C314" s="42"/>
      <c r="D314" s="219" t="s">
        <v>140</v>
      </c>
      <c r="E314" s="42"/>
      <c r="F314" s="220" t="s">
        <v>475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140</v>
      </c>
      <c r="AU314" s="19" t="s">
        <v>84</v>
      </c>
    </row>
    <row r="315" s="2" customFormat="1" ht="24.15" customHeight="1">
      <c r="A315" s="40"/>
      <c r="B315" s="41"/>
      <c r="C315" s="206" t="s">
        <v>476</v>
      </c>
      <c r="D315" s="206" t="s">
        <v>133</v>
      </c>
      <c r="E315" s="207" t="s">
        <v>477</v>
      </c>
      <c r="F315" s="208" t="s">
        <v>478</v>
      </c>
      <c r="G315" s="209" t="s">
        <v>167</v>
      </c>
      <c r="H315" s="210">
        <v>98.781000000000006</v>
      </c>
      <c r="I315" s="211"/>
      <c r="J315" s="212">
        <f>ROUND(I315*H315,2)</f>
        <v>0</v>
      </c>
      <c r="K315" s="208" t="s">
        <v>137</v>
      </c>
      <c r="L315" s="46"/>
      <c r="M315" s="213" t="s">
        <v>19</v>
      </c>
      <c r="N315" s="214" t="s">
        <v>46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138</v>
      </c>
      <c r="AT315" s="217" t="s">
        <v>133</v>
      </c>
      <c r="AU315" s="217" t="s">
        <v>84</v>
      </c>
      <c r="AY315" s="19" t="s">
        <v>131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138</v>
      </c>
      <c r="BM315" s="217" t="s">
        <v>479</v>
      </c>
    </row>
    <row r="316" s="2" customFormat="1">
      <c r="A316" s="40"/>
      <c r="B316" s="41"/>
      <c r="C316" s="42"/>
      <c r="D316" s="219" t="s">
        <v>140</v>
      </c>
      <c r="E316" s="42"/>
      <c r="F316" s="220" t="s">
        <v>480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140</v>
      </c>
      <c r="AU316" s="19" t="s">
        <v>84</v>
      </c>
    </row>
    <row r="317" s="13" customFormat="1">
      <c r="A317" s="13"/>
      <c r="B317" s="224"/>
      <c r="C317" s="225"/>
      <c r="D317" s="226" t="s">
        <v>142</v>
      </c>
      <c r="E317" s="225"/>
      <c r="F317" s="228" t="s">
        <v>481</v>
      </c>
      <c r="G317" s="225"/>
      <c r="H317" s="229">
        <v>98.781000000000006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142</v>
      </c>
      <c r="AU317" s="235" t="s">
        <v>84</v>
      </c>
      <c r="AV317" s="13" t="s">
        <v>84</v>
      </c>
      <c r="AW317" s="13" t="s">
        <v>4</v>
      </c>
      <c r="AX317" s="13" t="s">
        <v>80</v>
      </c>
      <c r="AY317" s="235" t="s">
        <v>131</v>
      </c>
    </row>
    <row r="318" s="2" customFormat="1" ht="21.75" customHeight="1">
      <c r="A318" s="40"/>
      <c r="B318" s="41"/>
      <c r="C318" s="236" t="s">
        <v>482</v>
      </c>
      <c r="D318" s="236" t="s">
        <v>164</v>
      </c>
      <c r="E318" s="237" t="s">
        <v>483</v>
      </c>
      <c r="F318" s="238" t="s">
        <v>484</v>
      </c>
      <c r="G318" s="239" t="s">
        <v>167</v>
      </c>
      <c r="H318" s="240">
        <v>1.395</v>
      </c>
      <c r="I318" s="241"/>
      <c r="J318" s="242">
        <f>ROUND(I318*H318,2)</f>
        <v>0</v>
      </c>
      <c r="K318" s="238" t="s">
        <v>137</v>
      </c>
      <c r="L318" s="243"/>
      <c r="M318" s="244" t="s">
        <v>19</v>
      </c>
      <c r="N318" s="245" t="s">
        <v>46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168</v>
      </c>
      <c r="AT318" s="217" t="s">
        <v>164</v>
      </c>
      <c r="AU318" s="217" t="s">
        <v>84</v>
      </c>
      <c r="AY318" s="19" t="s">
        <v>131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138</v>
      </c>
      <c r="BM318" s="217" t="s">
        <v>485</v>
      </c>
    </row>
    <row r="319" s="2" customFormat="1" ht="21.75" customHeight="1">
      <c r="A319" s="40"/>
      <c r="B319" s="41"/>
      <c r="C319" s="236" t="s">
        <v>486</v>
      </c>
      <c r="D319" s="236" t="s">
        <v>164</v>
      </c>
      <c r="E319" s="237" t="s">
        <v>487</v>
      </c>
      <c r="F319" s="238" t="s">
        <v>488</v>
      </c>
      <c r="G319" s="239" t="s">
        <v>167</v>
      </c>
      <c r="H319" s="240">
        <v>3.3650000000000002</v>
      </c>
      <c r="I319" s="241"/>
      <c r="J319" s="242">
        <f>ROUND(I319*H319,2)</f>
        <v>0</v>
      </c>
      <c r="K319" s="238" t="s">
        <v>137</v>
      </c>
      <c r="L319" s="243"/>
      <c r="M319" s="244" t="s">
        <v>19</v>
      </c>
      <c r="N319" s="245" t="s">
        <v>46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168</v>
      </c>
      <c r="AT319" s="217" t="s">
        <v>164</v>
      </c>
      <c r="AU319" s="217" t="s">
        <v>84</v>
      </c>
      <c r="AY319" s="19" t="s">
        <v>131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138</v>
      </c>
      <c r="BM319" s="217" t="s">
        <v>489</v>
      </c>
    </row>
    <row r="320" s="2" customFormat="1" ht="21.75" customHeight="1">
      <c r="A320" s="40"/>
      <c r="B320" s="41"/>
      <c r="C320" s="236" t="s">
        <v>490</v>
      </c>
      <c r="D320" s="236" t="s">
        <v>164</v>
      </c>
      <c r="E320" s="237" t="s">
        <v>491</v>
      </c>
      <c r="F320" s="238" t="s">
        <v>492</v>
      </c>
      <c r="G320" s="239" t="s">
        <v>167</v>
      </c>
      <c r="H320" s="240">
        <v>0.27300000000000002</v>
      </c>
      <c r="I320" s="241"/>
      <c r="J320" s="242">
        <f>ROUND(I320*H320,2)</f>
        <v>0</v>
      </c>
      <c r="K320" s="238" t="s">
        <v>137</v>
      </c>
      <c r="L320" s="243"/>
      <c r="M320" s="244" t="s">
        <v>19</v>
      </c>
      <c r="N320" s="245" t="s">
        <v>46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168</v>
      </c>
      <c r="AT320" s="217" t="s">
        <v>164</v>
      </c>
      <c r="AU320" s="217" t="s">
        <v>84</v>
      </c>
      <c r="AY320" s="19" t="s">
        <v>131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138</v>
      </c>
      <c r="BM320" s="217" t="s">
        <v>493</v>
      </c>
    </row>
    <row r="321" s="2" customFormat="1" ht="16.5" customHeight="1">
      <c r="A321" s="40"/>
      <c r="B321" s="41"/>
      <c r="C321" s="236" t="s">
        <v>494</v>
      </c>
      <c r="D321" s="236" t="s">
        <v>164</v>
      </c>
      <c r="E321" s="237" t="s">
        <v>495</v>
      </c>
      <c r="F321" s="238" t="s">
        <v>496</v>
      </c>
      <c r="G321" s="239" t="s">
        <v>167</v>
      </c>
      <c r="H321" s="240">
        <v>0.16600000000000001</v>
      </c>
      <c r="I321" s="241"/>
      <c r="J321" s="242">
        <f>ROUND(I321*H321,2)</f>
        <v>0</v>
      </c>
      <c r="K321" s="238" t="s">
        <v>137</v>
      </c>
      <c r="L321" s="243"/>
      <c r="M321" s="244" t="s">
        <v>19</v>
      </c>
      <c r="N321" s="245" t="s">
        <v>46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168</v>
      </c>
      <c r="AT321" s="217" t="s">
        <v>164</v>
      </c>
      <c r="AU321" s="217" t="s">
        <v>84</v>
      </c>
      <c r="AY321" s="19" t="s">
        <v>131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138</v>
      </c>
      <c r="BM321" s="217" t="s">
        <v>497</v>
      </c>
    </row>
    <row r="322" s="12" customFormat="1" ht="22.8" customHeight="1">
      <c r="A322" s="12"/>
      <c r="B322" s="190"/>
      <c r="C322" s="191"/>
      <c r="D322" s="192" t="s">
        <v>74</v>
      </c>
      <c r="E322" s="204" t="s">
        <v>498</v>
      </c>
      <c r="F322" s="204" t="s">
        <v>499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SUM(P323:P324)</f>
        <v>0</v>
      </c>
      <c r="Q322" s="198"/>
      <c r="R322" s="199">
        <f>SUM(R323:R324)</f>
        <v>0</v>
      </c>
      <c r="S322" s="198"/>
      <c r="T322" s="200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80</v>
      </c>
      <c r="AT322" s="202" t="s">
        <v>74</v>
      </c>
      <c r="AU322" s="202" t="s">
        <v>80</v>
      </c>
      <c r="AY322" s="201" t="s">
        <v>131</v>
      </c>
      <c r="BK322" s="203">
        <f>SUM(BK323:BK324)</f>
        <v>0</v>
      </c>
    </row>
    <row r="323" s="2" customFormat="1" ht="33" customHeight="1">
      <c r="A323" s="40"/>
      <c r="B323" s="41"/>
      <c r="C323" s="206" t="s">
        <v>500</v>
      </c>
      <c r="D323" s="206" t="s">
        <v>133</v>
      </c>
      <c r="E323" s="207" t="s">
        <v>501</v>
      </c>
      <c r="F323" s="208" t="s">
        <v>502</v>
      </c>
      <c r="G323" s="209" t="s">
        <v>167</v>
      </c>
      <c r="H323" s="210">
        <v>5.5759999999999996</v>
      </c>
      <c r="I323" s="211"/>
      <c r="J323" s="212">
        <f>ROUND(I323*H323,2)</f>
        <v>0</v>
      </c>
      <c r="K323" s="208" t="s">
        <v>137</v>
      </c>
      <c r="L323" s="46"/>
      <c r="M323" s="213" t="s">
        <v>19</v>
      </c>
      <c r="N323" s="214" t="s">
        <v>46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138</v>
      </c>
      <c r="AT323" s="217" t="s">
        <v>133</v>
      </c>
      <c r="AU323" s="217" t="s">
        <v>84</v>
      </c>
      <c r="AY323" s="19" t="s">
        <v>131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138</v>
      </c>
      <c r="BM323" s="217" t="s">
        <v>503</v>
      </c>
    </row>
    <row r="324" s="2" customFormat="1">
      <c r="A324" s="40"/>
      <c r="B324" s="41"/>
      <c r="C324" s="42"/>
      <c r="D324" s="219" t="s">
        <v>140</v>
      </c>
      <c r="E324" s="42"/>
      <c r="F324" s="220" t="s">
        <v>504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140</v>
      </c>
      <c r="AU324" s="19" t="s">
        <v>84</v>
      </c>
    </row>
    <row r="325" s="12" customFormat="1" ht="25.92" customHeight="1">
      <c r="A325" s="12"/>
      <c r="B325" s="190"/>
      <c r="C325" s="191"/>
      <c r="D325" s="192" t="s">
        <v>74</v>
      </c>
      <c r="E325" s="193" t="s">
        <v>505</v>
      </c>
      <c r="F325" s="193" t="s">
        <v>506</v>
      </c>
      <c r="G325" s="191"/>
      <c r="H325" s="191"/>
      <c r="I325" s="194"/>
      <c r="J325" s="195">
        <f>BK325</f>
        <v>0</v>
      </c>
      <c r="K325" s="191"/>
      <c r="L325" s="196"/>
      <c r="M325" s="197"/>
      <c r="N325" s="198"/>
      <c r="O325" s="198"/>
      <c r="P325" s="199">
        <f>P326+P353+P382+P402+P417+P475+P495+P511+P527+P557+P572</f>
        <v>0</v>
      </c>
      <c r="Q325" s="198"/>
      <c r="R325" s="199">
        <f>R326+R353+R382+R402+R417+R475+R495+R511+R527+R557+R572</f>
        <v>1.3110599599999999</v>
      </c>
      <c r="S325" s="198"/>
      <c r="T325" s="200">
        <f>T326+T353+T382+T402+T417+T475+T495+T511+T527+T557+T572</f>
        <v>0.066416180000000005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84</v>
      </c>
      <c r="AT325" s="202" t="s">
        <v>74</v>
      </c>
      <c r="AU325" s="202" t="s">
        <v>75</v>
      </c>
      <c r="AY325" s="201" t="s">
        <v>131</v>
      </c>
      <c r="BK325" s="203">
        <f>BK326+BK353+BK382+BK402+BK417+BK475+BK495+BK511+BK527+BK557+BK572</f>
        <v>0</v>
      </c>
    </row>
    <row r="326" s="12" customFormat="1" ht="22.8" customHeight="1">
      <c r="A326" s="12"/>
      <c r="B326" s="190"/>
      <c r="C326" s="191"/>
      <c r="D326" s="192" t="s">
        <v>74</v>
      </c>
      <c r="E326" s="204" t="s">
        <v>507</v>
      </c>
      <c r="F326" s="204" t="s">
        <v>508</v>
      </c>
      <c r="G326" s="191"/>
      <c r="H326" s="191"/>
      <c r="I326" s="194"/>
      <c r="J326" s="205">
        <f>BK326</f>
        <v>0</v>
      </c>
      <c r="K326" s="191"/>
      <c r="L326" s="196"/>
      <c r="M326" s="197"/>
      <c r="N326" s="198"/>
      <c r="O326" s="198"/>
      <c r="P326" s="199">
        <f>SUM(P327:P352)</f>
        <v>0</v>
      </c>
      <c r="Q326" s="198"/>
      <c r="R326" s="199">
        <f>SUM(R327:R352)</f>
        <v>0.086441999999999991</v>
      </c>
      <c r="S326" s="198"/>
      <c r="T326" s="200">
        <f>SUM(T327:T352)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84</v>
      </c>
      <c r="AT326" s="202" t="s">
        <v>74</v>
      </c>
      <c r="AU326" s="202" t="s">
        <v>80</v>
      </c>
      <c r="AY326" s="201" t="s">
        <v>131</v>
      </c>
      <c r="BK326" s="203">
        <f>SUM(BK327:BK352)</f>
        <v>0</v>
      </c>
    </row>
    <row r="327" s="2" customFormat="1" ht="21.75" customHeight="1">
      <c r="A327" s="40"/>
      <c r="B327" s="41"/>
      <c r="C327" s="206" t="s">
        <v>223</v>
      </c>
      <c r="D327" s="206" t="s">
        <v>133</v>
      </c>
      <c r="E327" s="207" t="s">
        <v>509</v>
      </c>
      <c r="F327" s="208" t="s">
        <v>510</v>
      </c>
      <c r="G327" s="209" t="s">
        <v>185</v>
      </c>
      <c r="H327" s="210">
        <v>8.6999999999999993</v>
      </c>
      <c r="I327" s="211"/>
      <c r="J327" s="212">
        <f>ROUND(I327*H327,2)</f>
        <v>0</v>
      </c>
      <c r="K327" s="208" t="s">
        <v>137</v>
      </c>
      <c r="L327" s="46"/>
      <c r="M327" s="213" t="s">
        <v>19</v>
      </c>
      <c r="N327" s="214" t="s">
        <v>46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231</v>
      </c>
      <c r="AT327" s="217" t="s">
        <v>133</v>
      </c>
      <c r="AU327" s="217" t="s">
        <v>84</v>
      </c>
      <c r="AY327" s="19" t="s">
        <v>131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231</v>
      </c>
      <c r="BM327" s="217" t="s">
        <v>511</v>
      </c>
    </row>
    <row r="328" s="2" customFormat="1">
      <c r="A328" s="40"/>
      <c r="B328" s="41"/>
      <c r="C328" s="42"/>
      <c r="D328" s="219" t="s">
        <v>140</v>
      </c>
      <c r="E328" s="42"/>
      <c r="F328" s="220" t="s">
        <v>512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140</v>
      </c>
      <c r="AU328" s="19" t="s">
        <v>84</v>
      </c>
    </row>
    <row r="329" s="13" customFormat="1">
      <c r="A329" s="13"/>
      <c r="B329" s="224"/>
      <c r="C329" s="225"/>
      <c r="D329" s="226" t="s">
        <v>142</v>
      </c>
      <c r="E329" s="227" t="s">
        <v>19</v>
      </c>
      <c r="F329" s="228" t="s">
        <v>513</v>
      </c>
      <c r="G329" s="225"/>
      <c r="H329" s="229">
        <v>2.5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142</v>
      </c>
      <c r="AU329" s="235" t="s">
        <v>84</v>
      </c>
      <c r="AV329" s="13" t="s">
        <v>84</v>
      </c>
      <c r="AW329" s="13" t="s">
        <v>36</v>
      </c>
      <c r="AX329" s="13" t="s">
        <v>75</v>
      </c>
      <c r="AY329" s="235" t="s">
        <v>131</v>
      </c>
    </row>
    <row r="330" s="13" customFormat="1">
      <c r="A330" s="13"/>
      <c r="B330" s="224"/>
      <c r="C330" s="225"/>
      <c r="D330" s="226" t="s">
        <v>142</v>
      </c>
      <c r="E330" s="227" t="s">
        <v>19</v>
      </c>
      <c r="F330" s="228" t="s">
        <v>514</v>
      </c>
      <c r="G330" s="225"/>
      <c r="H330" s="229">
        <v>3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142</v>
      </c>
      <c r="AU330" s="235" t="s">
        <v>84</v>
      </c>
      <c r="AV330" s="13" t="s">
        <v>84</v>
      </c>
      <c r="AW330" s="13" t="s">
        <v>36</v>
      </c>
      <c r="AX330" s="13" t="s">
        <v>75</v>
      </c>
      <c r="AY330" s="235" t="s">
        <v>131</v>
      </c>
    </row>
    <row r="331" s="13" customFormat="1">
      <c r="A331" s="13"/>
      <c r="B331" s="224"/>
      <c r="C331" s="225"/>
      <c r="D331" s="226" t="s">
        <v>142</v>
      </c>
      <c r="E331" s="227" t="s">
        <v>19</v>
      </c>
      <c r="F331" s="228" t="s">
        <v>366</v>
      </c>
      <c r="G331" s="225"/>
      <c r="H331" s="229">
        <v>1.6000000000000001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142</v>
      </c>
      <c r="AU331" s="235" t="s">
        <v>84</v>
      </c>
      <c r="AV331" s="13" t="s">
        <v>84</v>
      </c>
      <c r="AW331" s="13" t="s">
        <v>36</v>
      </c>
      <c r="AX331" s="13" t="s">
        <v>75</v>
      </c>
      <c r="AY331" s="235" t="s">
        <v>131</v>
      </c>
    </row>
    <row r="332" s="13" customFormat="1">
      <c r="A332" s="13"/>
      <c r="B332" s="224"/>
      <c r="C332" s="225"/>
      <c r="D332" s="226" t="s">
        <v>142</v>
      </c>
      <c r="E332" s="227" t="s">
        <v>19</v>
      </c>
      <c r="F332" s="228" t="s">
        <v>515</v>
      </c>
      <c r="G332" s="225"/>
      <c r="H332" s="229">
        <v>1.6000000000000001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142</v>
      </c>
      <c r="AU332" s="235" t="s">
        <v>84</v>
      </c>
      <c r="AV332" s="13" t="s">
        <v>84</v>
      </c>
      <c r="AW332" s="13" t="s">
        <v>36</v>
      </c>
      <c r="AX332" s="13" t="s">
        <v>75</v>
      </c>
      <c r="AY332" s="235" t="s">
        <v>131</v>
      </c>
    </row>
    <row r="333" s="14" customFormat="1">
      <c r="A333" s="14"/>
      <c r="B333" s="246"/>
      <c r="C333" s="247"/>
      <c r="D333" s="226" t="s">
        <v>142</v>
      </c>
      <c r="E333" s="248" t="s">
        <v>19</v>
      </c>
      <c r="F333" s="249" t="s">
        <v>516</v>
      </c>
      <c r="G333" s="247"/>
      <c r="H333" s="250">
        <v>8.6999999999999993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142</v>
      </c>
      <c r="AU333" s="256" t="s">
        <v>84</v>
      </c>
      <c r="AV333" s="14" t="s">
        <v>138</v>
      </c>
      <c r="AW333" s="14" t="s">
        <v>36</v>
      </c>
      <c r="AX333" s="14" t="s">
        <v>80</v>
      </c>
      <c r="AY333" s="256" t="s">
        <v>131</v>
      </c>
    </row>
    <row r="334" s="2" customFormat="1" ht="16.5" customHeight="1">
      <c r="A334" s="40"/>
      <c r="B334" s="41"/>
      <c r="C334" s="236" t="s">
        <v>517</v>
      </c>
      <c r="D334" s="236" t="s">
        <v>164</v>
      </c>
      <c r="E334" s="237" t="s">
        <v>518</v>
      </c>
      <c r="F334" s="238" t="s">
        <v>519</v>
      </c>
      <c r="G334" s="239" t="s">
        <v>167</v>
      </c>
      <c r="H334" s="240">
        <v>0.0030000000000000001</v>
      </c>
      <c r="I334" s="241"/>
      <c r="J334" s="242">
        <f>ROUND(I334*H334,2)</f>
        <v>0</v>
      </c>
      <c r="K334" s="238" t="s">
        <v>137</v>
      </c>
      <c r="L334" s="243"/>
      <c r="M334" s="244" t="s">
        <v>19</v>
      </c>
      <c r="N334" s="245" t="s">
        <v>46</v>
      </c>
      <c r="O334" s="86"/>
      <c r="P334" s="215">
        <f>O334*H334</f>
        <v>0</v>
      </c>
      <c r="Q334" s="215">
        <v>1</v>
      </c>
      <c r="R334" s="215">
        <f>Q334*H334</f>
        <v>0.0030000000000000001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342</v>
      </c>
      <c r="AT334" s="217" t="s">
        <v>164</v>
      </c>
      <c r="AU334" s="217" t="s">
        <v>84</v>
      </c>
      <c r="AY334" s="19" t="s">
        <v>131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231</v>
      </c>
      <c r="BM334" s="217" t="s">
        <v>520</v>
      </c>
    </row>
    <row r="335" s="13" customFormat="1">
      <c r="A335" s="13"/>
      <c r="B335" s="224"/>
      <c r="C335" s="225"/>
      <c r="D335" s="226" t="s">
        <v>142</v>
      </c>
      <c r="E335" s="225"/>
      <c r="F335" s="228" t="s">
        <v>521</v>
      </c>
      <c r="G335" s="225"/>
      <c r="H335" s="229">
        <v>0.0030000000000000001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142</v>
      </c>
      <c r="AU335" s="235" t="s">
        <v>84</v>
      </c>
      <c r="AV335" s="13" t="s">
        <v>84</v>
      </c>
      <c r="AW335" s="13" t="s">
        <v>4</v>
      </c>
      <c r="AX335" s="13" t="s">
        <v>80</v>
      </c>
      <c r="AY335" s="235" t="s">
        <v>131</v>
      </c>
    </row>
    <row r="336" s="2" customFormat="1" ht="16.5" customHeight="1">
      <c r="A336" s="40"/>
      <c r="B336" s="41"/>
      <c r="C336" s="206" t="s">
        <v>298</v>
      </c>
      <c r="D336" s="206" t="s">
        <v>133</v>
      </c>
      <c r="E336" s="207" t="s">
        <v>522</v>
      </c>
      <c r="F336" s="208" t="s">
        <v>523</v>
      </c>
      <c r="G336" s="209" t="s">
        <v>185</v>
      </c>
      <c r="H336" s="210">
        <v>8.6999999999999993</v>
      </c>
      <c r="I336" s="211"/>
      <c r="J336" s="212">
        <f>ROUND(I336*H336,2)</f>
        <v>0</v>
      </c>
      <c r="K336" s="208" t="s">
        <v>137</v>
      </c>
      <c r="L336" s="46"/>
      <c r="M336" s="213" t="s">
        <v>19</v>
      </c>
      <c r="N336" s="214" t="s">
        <v>46</v>
      </c>
      <c r="O336" s="86"/>
      <c r="P336" s="215">
        <f>O336*H336</f>
        <v>0</v>
      </c>
      <c r="Q336" s="215">
        <v>0.00040000000000000002</v>
      </c>
      <c r="R336" s="215">
        <f>Q336*H336</f>
        <v>0.00348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231</v>
      </c>
      <c r="AT336" s="217" t="s">
        <v>133</v>
      </c>
      <c r="AU336" s="217" t="s">
        <v>84</v>
      </c>
      <c r="AY336" s="19" t="s">
        <v>131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231</v>
      </c>
      <c r="BM336" s="217" t="s">
        <v>524</v>
      </c>
    </row>
    <row r="337" s="2" customFormat="1">
      <c r="A337" s="40"/>
      <c r="B337" s="41"/>
      <c r="C337" s="42"/>
      <c r="D337" s="219" t="s">
        <v>140</v>
      </c>
      <c r="E337" s="42"/>
      <c r="F337" s="220" t="s">
        <v>525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140</v>
      </c>
      <c r="AU337" s="19" t="s">
        <v>84</v>
      </c>
    </row>
    <row r="338" s="2" customFormat="1" ht="24.15" customHeight="1">
      <c r="A338" s="40"/>
      <c r="B338" s="41"/>
      <c r="C338" s="236" t="s">
        <v>526</v>
      </c>
      <c r="D338" s="236" t="s">
        <v>164</v>
      </c>
      <c r="E338" s="237" t="s">
        <v>527</v>
      </c>
      <c r="F338" s="238" t="s">
        <v>528</v>
      </c>
      <c r="G338" s="239" t="s">
        <v>185</v>
      </c>
      <c r="H338" s="240">
        <v>10.140000000000001</v>
      </c>
      <c r="I338" s="241"/>
      <c r="J338" s="242">
        <f>ROUND(I338*H338,2)</f>
        <v>0</v>
      </c>
      <c r="K338" s="238" t="s">
        <v>137</v>
      </c>
      <c r="L338" s="243"/>
      <c r="M338" s="244" t="s">
        <v>19</v>
      </c>
      <c r="N338" s="245" t="s">
        <v>46</v>
      </c>
      <c r="O338" s="86"/>
      <c r="P338" s="215">
        <f>O338*H338</f>
        <v>0</v>
      </c>
      <c r="Q338" s="215">
        <v>0.0047999999999999996</v>
      </c>
      <c r="R338" s="215">
        <f>Q338*H338</f>
        <v>0.048672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342</v>
      </c>
      <c r="AT338" s="217" t="s">
        <v>164</v>
      </c>
      <c r="AU338" s="217" t="s">
        <v>84</v>
      </c>
      <c r="AY338" s="19" t="s">
        <v>131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80</v>
      </c>
      <c r="BK338" s="218">
        <f>ROUND(I338*H338,2)</f>
        <v>0</v>
      </c>
      <c r="BL338" s="19" t="s">
        <v>231</v>
      </c>
      <c r="BM338" s="217" t="s">
        <v>529</v>
      </c>
    </row>
    <row r="339" s="13" customFormat="1">
      <c r="A339" s="13"/>
      <c r="B339" s="224"/>
      <c r="C339" s="225"/>
      <c r="D339" s="226" t="s">
        <v>142</v>
      </c>
      <c r="E339" s="225"/>
      <c r="F339" s="228" t="s">
        <v>530</v>
      </c>
      <c r="G339" s="225"/>
      <c r="H339" s="229">
        <v>10.140000000000001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142</v>
      </c>
      <c r="AU339" s="235" t="s">
        <v>84</v>
      </c>
      <c r="AV339" s="13" t="s">
        <v>84</v>
      </c>
      <c r="AW339" s="13" t="s">
        <v>4</v>
      </c>
      <c r="AX339" s="13" t="s">
        <v>80</v>
      </c>
      <c r="AY339" s="235" t="s">
        <v>131</v>
      </c>
    </row>
    <row r="340" s="2" customFormat="1" ht="21.75" customHeight="1">
      <c r="A340" s="40"/>
      <c r="B340" s="41"/>
      <c r="C340" s="206" t="s">
        <v>531</v>
      </c>
      <c r="D340" s="206" t="s">
        <v>133</v>
      </c>
      <c r="E340" s="207" t="s">
        <v>532</v>
      </c>
      <c r="F340" s="208" t="s">
        <v>533</v>
      </c>
      <c r="G340" s="209" t="s">
        <v>185</v>
      </c>
      <c r="H340" s="210">
        <v>7.7999999999999998</v>
      </c>
      <c r="I340" s="211"/>
      <c r="J340" s="212">
        <f>ROUND(I340*H340,2)</f>
        <v>0</v>
      </c>
      <c r="K340" s="208" t="s">
        <v>137</v>
      </c>
      <c r="L340" s="46"/>
      <c r="M340" s="213" t="s">
        <v>19</v>
      </c>
      <c r="N340" s="214" t="s">
        <v>46</v>
      </c>
      <c r="O340" s="86"/>
      <c r="P340" s="215">
        <f>O340*H340</f>
        <v>0</v>
      </c>
      <c r="Q340" s="215">
        <v>0.0035000000000000001</v>
      </c>
      <c r="R340" s="215">
        <f>Q340*H340</f>
        <v>0.027300000000000001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231</v>
      </c>
      <c r="AT340" s="217" t="s">
        <v>133</v>
      </c>
      <c r="AU340" s="217" t="s">
        <v>84</v>
      </c>
      <c r="AY340" s="19" t="s">
        <v>131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231</v>
      </c>
      <c r="BM340" s="217" t="s">
        <v>534</v>
      </c>
    </row>
    <row r="341" s="2" customFormat="1">
      <c r="A341" s="40"/>
      <c r="B341" s="41"/>
      <c r="C341" s="42"/>
      <c r="D341" s="219" t="s">
        <v>140</v>
      </c>
      <c r="E341" s="42"/>
      <c r="F341" s="220" t="s">
        <v>535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140</v>
      </c>
      <c r="AU341" s="19" t="s">
        <v>84</v>
      </c>
    </row>
    <row r="342" s="2" customFormat="1" ht="21.75" customHeight="1">
      <c r="A342" s="40"/>
      <c r="B342" s="41"/>
      <c r="C342" s="206" t="s">
        <v>536</v>
      </c>
      <c r="D342" s="206" t="s">
        <v>133</v>
      </c>
      <c r="E342" s="207" t="s">
        <v>537</v>
      </c>
      <c r="F342" s="208" t="s">
        <v>538</v>
      </c>
      <c r="G342" s="209" t="s">
        <v>185</v>
      </c>
      <c r="H342" s="210">
        <v>0.69999999999999996</v>
      </c>
      <c r="I342" s="211"/>
      <c r="J342" s="212">
        <f>ROUND(I342*H342,2)</f>
        <v>0</v>
      </c>
      <c r="K342" s="208" t="s">
        <v>137</v>
      </c>
      <c r="L342" s="46"/>
      <c r="M342" s="213" t="s">
        <v>19</v>
      </c>
      <c r="N342" s="214" t="s">
        <v>46</v>
      </c>
      <c r="O342" s="86"/>
      <c r="P342" s="215">
        <f>O342*H342</f>
        <v>0</v>
      </c>
      <c r="Q342" s="215">
        <v>0.0035000000000000001</v>
      </c>
      <c r="R342" s="215">
        <f>Q342*H342</f>
        <v>0.0024499999999999999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231</v>
      </c>
      <c r="AT342" s="217" t="s">
        <v>133</v>
      </c>
      <c r="AU342" s="217" t="s">
        <v>84</v>
      </c>
      <c r="AY342" s="19" t="s">
        <v>131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231</v>
      </c>
      <c r="BM342" s="217" t="s">
        <v>539</v>
      </c>
    </row>
    <row r="343" s="2" customFormat="1">
      <c r="A343" s="40"/>
      <c r="B343" s="41"/>
      <c r="C343" s="42"/>
      <c r="D343" s="219" t="s">
        <v>140</v>
      </c>
      <c r="E343" s="42"/>
      <c r="F343" s="220" t="s">
        <v>540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140</v>
      </c>
      <c r="AU343" s="19" t="s">
        <v>84</v>
      </c>
    </row>
    <row r="344" s="13" customFormat="1">
      <c r="A344" s="13"/>
      <c r="B344" s="224"/>
      <c r="C344" s="225"/>
      <c r="D344" s="226" t="s">
        <v>142</v>
      </c>
      <c r="E344" s="227" t="s">
        <v>19</v>
      </c>
      <c r="F344" s="228" t="s">
        <v>541</v>
      </c>
      <c r="G344" s="225"/>
      <c r="H344" s="229">
        <v>0.69999999999999996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142</v>
      </c>
      <c r="AU344" s="235" t="s">
        <v>84</v>
      </c>
      <c r="AV344" s="13" t="s">
        <v>84</v>
      </c>
      <c r="AW344" s="13" t="s">
        <v>36</v>
      </c>
      <c r="AX344" s="13" t="s">
        <v>80</v>
      </c>
      <c r="AY344" s="235" t="s">
        <v>131</v>
      </c>
    </row>
    <row r="345" s="2" customFormat="1" ht="16.5" customHeight="1">
      <c r="A345" s="40"/>
      <c r="B345" s="41"/>
      <c r="C345" s="206" t="s">
        <v>542</v>
      </c>
      <c r="D345" s="206" t="s">
        <v>133</v>
      </c>
      <c r="E345" s="207" t="s">
        <v>543</v>
      </c>
      <c r="F345" s="208" t="s">
        <v>544</v>
      </c>
      <c r="G345" s="209" t="s">
        <v>200</v>
      </c>
      <c r="H345" s="210">
        <v>4.7999999999999998</v>
      </c>
      <c r="I345" s="211"/>
      <c r="J345" s="212">
        <f>ROUND(I345*H345,2)</f>
        <v>0</v>
      </c>
      <c r="K345" s="208" t="s">
        <v>545</v>
      </c>
      <c r="L345" s="46"/>
      <c r="M345" s="213" t="s">
        <v>19</v>
      </c>
      <c r="N345" s="214" t="s">
        <v>46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231</v>
      </c>
      <c r="AT345" s="217" t="s">
        <v>133</v>
      </c>
      <c r="AU345" s="217" t="s">
        <v>84</v>
      </c>
      <c r="AY345" s="19" t="s">
        <v>131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231</v>
      </c>
      <c r="BM345" s="217" t="s">
        <v>546</v>
      </c>
    </row>
    <row r="346" s="2" customFormat="1" ht="16.5" customHeight="1">
      <c r="A346" s="40"/>
      <c r="B346" s="41"/>
      <c r="C346" s="206" t="s">
        <v>547</v>
      </c>
      <c r="D346" s="206" t="s">
        <v>133</v>
      </c>
      <c r="E346" s="207" t="s">
        <v>548</v>
      </c>
      <c r="F346" s="208" t="s">
        <v>549</v>
      </c>
      <c r="G346" s="209" t="s">
        <v>321</v>
      </c>
      <c r="H346" s="210">
        <v>2</v>
      </c>
      <c r="I346" s="211"/>
      <c r="J346" s="212">
        <f>ROUND(I346*H346,2)</f>
        <v>0</v>
      </c>
      <c r="K346" s="208" t="s">
        <v>137</v>
      </c>
      <c r="L346" s="46"/>
      <c r="M346" s="213" t="s">
        <v>19</v>
      </c>
      <c r="N346" s="214" t="s">
        <v>46</v>
      </c>
      <c r="O346" s="86"/>
      <c r="P346" s="215">
        <f>O346*H346</f>
        <v>0</v>
      </c>
      <c r="Q346" s="215">
        <v>0.00021000000000000001</v>
      </c>
      <c r="R346" s="215">
        <f>Q346*H346</f>
        <v>0.00042000000000000002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231</v>
      </c>
      <c r="AT346" s="217" t="s">
        <v>133</v>
      </c>
      <c r="AU346" s="217" t="s">
        <v>84</v>
      </c>
      <c r="AY346" s="19" t="s">
        <v>131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231</v>
      </c>
      <c r="BM346" s="217" t="s">
        <v>550</v>
      </c>
    </row>
    <row r="347" s="2" customFormat="1">
      <c r="A347" s="40"/>
      <c r="B347" s="41"/>
      <c r="C347" s="42"/>
      <c r="D347" s="219" t="s">
        <v>140</v>
      </c>
      <c r="E347" s="42"/>
      <c r="F347" s="220" t="s">
        <v>551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140</v>
      </c>
      <c r="AU347" s="19" t="s">
        <v>84</v>
      </c>
    </row>
    <row r="348" s="2" customFormat="1" ht="16.5" customHeight="1">
      <c r="A348" s="40"/>
      <c r="B348" s="41"/>
      <c r="C348" s="206" t="s">
        <v>552</v>
      </c>
      <c r="D348" s="206" t="s">
        <v>133</v>
      </c>
      <c r="E348" s="207" t="s">
        <v>553</v>
      </c>
      <c r="F348" s="208" t="s">
        <v>554</v>
      </c>
      <c r="G348" s="209" t="s">
        <v>200</v>
      </c>
      <c r="H348" s="210">
        <v>3.5</v>
      </c>
      <c r="I348" s="211"/>
      <c r="J348" s="212">
        <f>ROUND(I348*H348,2)</f>
        <v>0</v>
      </c>
      <c r="K348" s="208" t="s">
        <v>137</v>
      </c>
      <c r="L348" s="46"/>
      <c r="M348" s="213" t="s">
        <v>19</v>
      </c>
      <c r="N348" s="214" t="s">
        <v>46</v>
      </c>
      <c r="O348" s="86"/>
      <c r="P348" s="215">
        <f>O348*H348</f>
        <v>0</v>
      </c>
      <c r="Q348" s="215">
        <v>0.00032000000000000003</v>
      </c>
      <c r="R348" s="215">
        <f>Q348*H348</f>
        <v>0.0011200000000000001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231</v>
      </c>
      <c r="AT348" s="217" t="s">
        <v>133</v>
      </c>
      <c r="AU348" s="217" t="s">
        <v>84</v>
      </c>
      <c r="AY348" s="19" t="s">
        <v>131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231</v>
      </c>
      <c r="BM348" s="217" t="s">
        <v>555</v>
      </c>
    </row>
    <row r="349" s="2" customFormat="1">
      <c r="A349" s="40"/>
      <c r="B349" s="41"/>
      <c r="C349" s="42"/>
      <c r="D349" s="219" t="s">
        <v>140</v>
      </c>
      <c r="E349" s="42"/>
      <c r="F349" s="220" t="s">
        <v>556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140</v>
      </c>
      <c r="AU349" s="19" t="s">
        <v>84</v>
      </c>
    </row>
    <row r="350" s="13" customFormat="1">
      <c r="A350" s="13"/>
      <c r="B350" s="224"/>
      <c r="C350" s="225"/>
      <c r="D350" s="226" t="s">
        <v>142</v>
      </c>
      <c r="E350" s="227" t="s">
        <v>19</v>
      </c>
      <c r="F350" s="228" t="s">
        <v>557</v>
      </c>
      <c r="G350" s="225"/>
      <c r="H350" s="229">
        <v>3.5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142</v>
      </c>
      <c r="AU350" s="235" t="s">
        <v>84</v>
      </c>
      <c r="AV350" s="13" t="s">
        <v>84</v>
      </c>
      <c r="AW350" s="13" t="s">
        <v>36</v>
      </c>
      <c r="AX350" s="13" t="s">
        <v>80</v>
      </c>
      <c r="AY350" s="235" t="s">
        <v>131</v>
      </c>
    </row>
    <row r="351" s="2" customFormat="1" ht="24.15" customHeight="1">
      <c r="A351" s="40"/>
      <c r="B351" s="41"/>
      <c r="C351" s="206" t="s">
        <v>558</v>
      </c>
      <c r="D351" s="206" t="s">
        <v>133</v>
      </c>
      <c r="E351" s="207" t="s">
        <v>559</v>
      </c>
      <c r="F351" s="208" t="s">
        <v>560</v>
      </c>
      <c r="G351" s="209" t="s">
        <v>167</v>
      </c>
      <c r="H351" s="210">
        <v>0.085999999999999993</v>
      </c>
      <c r="I351" s="211"/>
      <c r="J351" s="212">
        <f>ROUND(I351*H351,2)</f>
        <v>0</v>
      </c>
      <c r="K351" s="208" t="s">
        <v>137</v>
      </c>
      <c r="L351" s="46"/>
      <c r="M351" s="213" t="s">
        <v>19</v>
      </c>
      <c r="N351" s="214" t="s">
        <v>46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231</v>
      </c>
      <c r="AT351" s="217" t="s">
        <v>133</v>
      </c>
      <c r="AU351" s="217" t="s">
        <v>84</v>
      </c>
      <c r="AY351" s="19" t="s">
        <v>131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231</v>
      </c>
      <c r="BM351" s="217" t="s">
        <v>561</v>
      </c>
    </row>
    <row r="352" s="2" customFormat="1">
      <c r="A352" s="40"/>
      <c r="B352" s="41"/>
      <c r="C352" s="42"/>
      <c r="D352" s="219" t="s">
        <v>140</v>
      </c>
      <c r="E352" s="42"/>
      <c r="F352" s="220" t="s">
        <v>562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140</v>
      </c>
      <c r="AU352" s="19" t="s">
        <v>84</v>
      </c>
    </row>
    <row r="353" s="12" customFormat="1" ht="22.8" customHeight="1">
      <c r="A353" s="12"/>
      <c r="B353" s="190"/>
      <c r="C353" s="191"/>
      <c r="D353" s="192" t="s">
        <v>74</v>
      </c>
      <c r="E353" s="204" t="s">
        <v>563</v>
      </c>
      <c r="F353" s="204" t="s">
        <v>564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SUM(P354:P381)</f>
        <v>0</v>
      </c>
      <c r="Q353" s="198"/>
      <c r="R353" s="199">
        <f>SUM(R354:R381)</f>
        <v>0.014339999999999997</v>
      </c>
      <c r="S353" s="198"/>
      <c r="T353" s="200">
        <f>SUM(T354:T381)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84</v>
      </c>
      <c r="AT353" s="202" t="s">
        <v>74</v>
      </c>
      <c r="AU353" s="202" t="s">
        <v>80</v>
      </c>
      <c r="AY353" s="201" t="s">
        <v>131</v>
      </c>
      <c r="BK353" s="203">
        <f>SUM(BK354:BK381)</f>
        <v>0</v>
      </c>
    </row>
    <row r="354" s="2" customFormat="1" ht="16.5" customHeight="1">
      <c r="A354" s="40"/>
      <c r="B354" s="41"/>
      <c r="C354" s="206" t="s">
        <v>565</v>
      </c>
      <c r="D354" s="206" t="s">
        <v>133</v>
      </c>
      <c r="E354" s="207" t="s">
        <v>566</v>
      </c>
      <c r="F354" s="208" t="s">
        <v>567</v>
      </c>
      <c r="G354" s="209" t="s">
        <v>321</v>
      </c>
      <c r="H354" s="210">
        <v>1</v>
      </c>
      <c r="I354" s="211"/>
      <c r="J354" s="212">
        <f>ROUND(I354*H354,2)</f>
        <v>0</v>
      </c>
      <c r="K354" s="208" t="s">
        <v>137</v>
      </c>
      <c r="L354" s="46"/>
      <c r="M354" s="213" t="s">
        <v>19</v>
      </c>
      <c r="N354" s="214" t="s">
        <v>46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231</v>
      </c>
      <c r="AT354" s="217" t="s">
        <v>133</v>
      </c>
      <c r="AU354" s="217" t="s">
        <v>84</v>
      </c>
      <c r="AY354" s="19" t="s">
        <v>131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231</v>
      </c>
      <c r="BM354" s="217" t="s">
        <v>568</v>
      </c>
    </row>
    <row r="355" s="2" customFormat="1">
      <c r="A355" s="40"/>
      <c r="B355" s="41"/>
      <c r="C355" s="42"/>
      <c r="D355" s="219" t="s">
        <v>140</v>
      </c>
      <c r="E355" s="42"/>
      <c r="F355" s="220" t="s">
        <v>569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140</v>
      </c>
      <c r="AU355" s="19" t="s">
        <v>84</v>
      </c>
    </row>
    <row r="356" s="2" customFormat="1" ht="16.5" customHeight="1">
      <c r="A356" s="40"/>
      <c r="B356" s="41"/>
      <c r="C356" s="206" t="s">
        <v>570</v>
      </c>
      <c r="D356" s="206" t="s">
        <v>133</v>
      </c>
      <c r="E356" s="207" t="s">
        <v>571</v>
      </c>
      <c r="F356" s="208" t="s">
        <v>572</v>
      </c>
      <c r="G356" s="209" t="s">
        <v>200</v>
      </c>
      <c r="H356" s="210">
        <v>1</v>
      </c>
      <c r="I356" s="211"/>
      <c r="J356" s="212">
        <f>ROUND(I356*H356,2)</f>
        <v>0</v>
      </c>
      <c r="K356" s="208" t="s">
        <v>137</v>
      </c>
      <c r="L356" s="46"/>
      <c r="M356" s="213" t="s">
        <v>19</v>
      </c>
      <c r="N356" s="214" t="s">
        <v>46</v>
      </c>
      <c r="O356" s="86"/>
      <c r="P356" s="215">
        <f>O356*H356</f>
        <v>0</v>
      </c>
      <c r="Q356" s="215">
        <v>0.00040000000000000002</v>
      </c>
      <c r="R356" s="215">
        <f>Q356*H356</f>
        <v>0.00040000000000000002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231</v>
      </c>
      <c r="AT356" s="217" t="s">
        <v>133</v>
      </c>
      <c r="AU356" s="217" t="s">
        <v>84</v>
      </c>
      <c r="AY356" s="19" t="s">
        <v>131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231</v>
      </c>
      <c r="BM356" s="217" t="s">
        <v>573</v>
      </c>
    </row>
    <row r="357" s="2" customFormat="1">
      <c r="A357" s="40"/>
      <c r="B357" s="41"/>
      <c r="C357" s="42"/>
      <c r="D357" s="219" t="s">
        <v>140</v>
      </c>
      <c r="E357" s="42"/>
      <c r="F357" s="220" t="s">
        <v>574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140</v>
      </c>
      <c r="AU357" s="19" t="s">
        <v>84</v>
      </c>
    </row>
    <row r="358" s="2" customFormat="1" ht="16.5" customHeight="1">
      <c r="A358" s="40"/>
      <c r="B358" s="41"/>
      <c r="C358" s="206" t="s">
        <v>575</v>
      </c>
      <c r="D358" s="206" t="s">
        <v>133</v>
      </c>
      <c r="E358" s="207" t="s">
        <v>576</v>
      </c>
      <c r="F358" s="208" t="s">
        <v>577</v>
      </c>
      <c r="G358" s="209" t="s">
        <v>200</v>
      </c>
      <c r="H358" s="210">
        <v>5</v>
      </c>
      <c r="I358" s="211"/>
      <c r="J358" s="212">
        <f>ROUND(I358*H358,2)</f>
        <v>0</v>
      </c>
      <c r="K358" s="208" t="s">
        <v>137</v>
      </c>
      <c r="L358" s="46"/>
      <c r="M358" s="213" t="s">
        <v>19</v>
      </c>
      <c r="N358" s="214" t="s">
        <v>46</v>
      </c>
      <c r="O358" s="86"/>
      <c r="P358" s="215">
        <f>O358*H358</f>
        <v>0</v>
      </c>
      <c r="Q358" s="215">
        <v>0.00040999999999999999</v>
      </c>
      <c r="R358" s="215">
        <f>Q358*H358</f>
        <v>0.0020499999999999997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231</v>
      </c>
      <c r="AT358" s="217" t="s">
        <v>133</v>
      </c>
      <c r="AU358" s="217" t="s">
        <v>84</v>
      </c>
      <c r="AY358" s="19" t="s">
        <v>131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231</v>
      </c>
      <c r="BM358" s="217" t="s">
        <v>578</v>
      </c>
    </row>
    <row r="359" s="2" customFormat="1">
      <c r="A359" s="40"/>
      <c r="B359" s="41"/>
      <c r="C359" s="42"/>
      <c r="D359" s="219" t="s">
        <v>140</v>
      </c>
      <c r="E359" s="42"/>
      <c r="F359" s="220" t="s">
        <v>579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140</v>
      </c>
      <c r="AU359" s="19" t="s">
        <v>84</v>
      </c>
    </row>
    <row r="360" s="2" customFormat="1" ht="16.5" customHeight="1">
      <c r="A360" s="40"/>
      <c r="B360" s="41"/>
      <c r="C360" s="206" t="s">
        <v>580</v>
      </c>
      <c r="D360" s="206" t="s">
        <v>133</v>
      </c>
      <c r="E360" s="207" t="s">
        <v>581</v>
      </c>
      <c r="F360" s="208" t="s">
        <v>582</v>
      </c>
      <c r="G360" s="209" t="s">
        <v>200</v>
      </c>
      <c r="H360" s="210">
        <v>2</v>
      </c>
      <c r="I360" s="211"/>
      <c r="J360" s="212">
        <f>ROUND(I360*H360,2)</f>
        <v>0</v>
      </c>
      <c r="K360" s="208" t="s">
        <v>137</v>
      </c>
      <c r="L360" s="46"/>
      <c r="M360" s="213" t="s">
        <v>19</v>
      </c>
      <c r="N360" s="214" t="s">
        <v>46</v>
      </c>
      <c r="O360" s="86"/>
      <c r="P360" s="215">
        <f>O360*H360</f>
        <v>0</v>
      </c>
      <c r="Q360" s="215">
        <v>0.00071000000000000002</v>
      </c>
      <c r="R360" s="215">
        <f>Q360*H360</f>
        <v>0.00142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231</v>
      </c>
      <c r="AT360" s="217" t="s">
        <v>133</v>
      </c>
      <c r="AU360" s="217" t="s">
        <v>84</v>
      </c>
      <c r="AY360" s="19" t="s">
        <v>131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231</v>
      </c>
      <c r="BM360" s="217" t="s">
        <v>583</v>
      </c>
    </row>
    <row r="361" s="2" customFormat="1">
      <c r="A361" s="40"/>
      <c r="B361" s="41"/>
      <c r="C361" s="42"/>
      <c r="D361" s="219" t="s">
        <v>140</v>
      </c>
      <c r="E361" s="42"/>
      <c r="F361" s="220" t="s">
        <v>584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140</v>
      </c>
      <c r="AU361" s="19" t="s">
        <v>84</v>
      </c>
    </row>
    <row r="362" s="2" customFormat="1" ht="16.5" customHeight="1">
      <c r="A362" s="40"/>
      <c r="B362" s="41"/>
      <c r="C362" s="206" t="s">
        <v>585</v>
      </c>
      <c r="D362" s="206" t="s">
        <v>133</v>
      </c>
      <c r="E362" s="207" t="s">
        <v>586</v>
      </c>
      <c r="F362" s="208" t="s">
        <v>587</v>
      </c>
      <c r="G362" s="209" t="s">
        <v>200</v>
      </c>
      <c r="H362" s="210">
        <v>2</v>
      </c>
      <c r="I362" s="211"/>
      <c r="J362" s="212">
        <f>ROUND(I362*H362,2)</f>
        <v>0</v>
      </c>
      <c r="K362" s="208" t="s">
        <v>137</v>
      </c>
      <c r="L362" s="46"/>
      <c r="M362" s="213" t="s">
        <v>19</v>
      </c>
      <c r="N362" s="214" t="s">
        <v>46</v>
      </c>
      <c r="O362" s="86"/>
      <c r="P362" s="215">
        <f>O362*H362</f>
        <v>0</v>
      </c>
      <c r="Q362" s="215">
        <v>0.0022399999999999998</v>
      </c>
      <c r="R362" s="215">
        <f>Q362*H362</f>
        <v>0.0044799999999999996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231</v>
      </c>
      <c r="AT362" s="217" t="s">
        <v>133</v>
      </c>
      <c r="AU362" s="217" t="s">
        <v>84</v>
      </c>
      <c r="AY362" s="19" t="s">
        <v>131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80</v>
      </c>
      <c r="BK362" s="218">
        <f>ROUND(I362*H362,2)</f>
        <v>0</v>
      </c>
      <c r="BL362" s="19" t="s">
        <v>231</v>
      </c>
      <c r="BM362" s="217" t="s">
        <v>588</v>
      </c>
    </row>
    <row r="363" s="2" customFormat="1">
      <c r="A363" s="40"/>
      <c r="B363" s="41"/>
      <c r="C363" s="42"/>
      <c r="D363" s="219" t="s">
        <v>140</v>
      </c>
      <c r="E363" s="42"/>
      <c r="F363" s="220" t="s">
        <v>589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140</v>
      </c>
      <c r="AU363" s="19" t="s">
        <v>84</v>
      </c>
    </row>
    <row r="364" s="2" customFormat="1" ht="16.5" customHeight="1">
      <c r="A364" s="40"/>
      <c r="B364" s="41"/>
      <c r="C364" s="206" t="s">
        <v>590</v>
      </c>
      <c r="D364" s="206" t="s">
        <v>133</v>
      </c>
      <c r="E364" s="207" t="s">
        <v>591</v>
      </c>
      <c r="F364" s="208" t="s">
        <v>592</v>
      </c>
      <c r="G364" s="209" t="s">
        <v>321</v>
      </c>
      <c r="H364" s="210">
        <v>1</v>
      </c>
      <c r="I364" s="211"/>
      <c r="J364" s="212">
        <f>ROUND(I364*H364,2)</f>
        <v>0</v>
      </c>
      <c r="K364" s="208" t="s">
        <v>137</v>
      </c>
      <c r="L364" s="46"/>
      <c r="M364" s="213" t="s">
        <v>19</v>
      </c>
      <c r="N364" s="214" t="s">
        <v>46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231</v>
      </c>
      <c r="AT364" s="217" t="s">
        <v>133</v>
      </c>
      <c r="AU364" s="217" t="s">
        <v>84</v>
      </c>
      <c r="AY364" s="19" t="s">
        <v>131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231</v>
      </c>
      <c r="BM364" s="217" t="s">
        <v>593</v>
      </c>
    </row>
    <row r="365" s="2" customFormat="1">
      <c r="A365" s="40"/>
      <c r="B365" s="41"/>
      <c r="C365" s="42"/>
      <c r="D365" s="219" t="s">
        <v>140</v>
      </c>
      <c r="E365" s="42"/>
      <c r="F365" s="220" t="s">
        <v>594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140</v>
      </c>
      <c r="AU365" s="19" t="s">
        <v>84</v>
      </c>
    </row>
    <row r="366" s="2" customFormat="1" ht="16.5" customHeight="1">
      <c r="A366" s="40"/>
      <c r="B366" s="41"/>
      <c r="C366" s="206" t="s">
        <v>595</v>
      </c>
      <c r="D366" s="206" t="s">
        <v>133</v>
      </c>
      <c r="E366" s="207" t="s">
        <v>596</v>
      </c>
      <c r="F366" s="208" t="s">
        <v>597</v>
      </c>
      <c r="G366" s="209" t="s">
        <v>321</v>
      </c>
      <c r="H366" s="210">
        <v>1</v>
      </c>
      <c r="I366" s="211"/>
      <c r="J366" s="212">
        <f>ROUND(I366*H366,2)</f>
        <v>0</v>
      </c>
      <c r="K366" s="208" t="s">
        <v>137</v>
      </c>
      <c r="L366" s="46"/>
      <c r="M366" s="213" t="s">
        <v>19</v>
      </c>
      <c r="N366" s="214" t="s">
        <v>46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231</v>
      </c>
      <c r="AT366" s="217" t="s">
        <v>133</v>
      </c>
      <c r="AU366" s="217" t="s">
        <v>84</v>
      </c>
      <c r="AY366" s="19" t="s">
        <v>131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231</v>
      </c>
      <c r="BM366" s="217" t="s">
        <v>598</v>
      </c>
    </row>
    <row r="367" s="2" customFormat="1">
      <c r="A367" s="40"/>
      <c r="B367" s="41"/>
      <c r="C367" s="42"/>
      <c r="D367" s="219" t="s">
        <v>140</v>
      </c>
      <c r="E367" s="42"/>
      <c r="F367" s="220" t="s">
        <v>599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140</v>
      </c>
      <c r="AU367" s="19" t="s">
        <v>84</v>
      </c>
    </row>
    <row r="368" s="2" customFormat="1" ht="16.5" customHeight="1">
      <c r="A368" s="40"/>
      <c r="B368" s="41"/>
      <c r="C368" s="206" t="s">
        <v>600</v>
      </c>
      <c r="D368" s="206" t="s">
        <v>133</v>
      </c>
      <c r="E368" s="207" t="s">
        <v>601</v>
      </c>
      <c r="F368" s="208" t="s">
        <v>602</v>
      </c>
      <c r="G368" s="209" t="s">
        <v>321</v>
      </c>
      <c r="H368" s="210">
        <v>1</v>
      </c>
      <c r="I368" s="211"/>
      <c r="J368" s="212">
        <f>ROUND(I368*H368,2)</f>
        <v>0</v>
      </c>
      <c r="K368" s="208" t="s">
        <v>137</v>
      </c>
      <c r="L368" s="46"/>
      <c r="M368" s="213" t="s">
        <v>19</v>
      </c>
      <c r="N368" s="214" t="s">
        <v>46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231</v>
      </c>
      <c r="AT368" s="217" t="s">
        <v>133</v>
      </c>
      <c r="AU368" s="217" t="s">
        <v>84</v>
      </c>
      <c r="AY368" s="19" t="s">
        <v>131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231</v>
      </c>
      <c r="BM368" s="217" t="s">
        <v>603</v>
      </c>
    </row>
    <row r="369" s="2" customFormat="1">
      <c r="A369" s="40"/>
      <c r="B369" s="41"/>
      <c r="C369" s="42"/>
      <c r="D369" s="219" t="s">
        <v>140</v>
      </c>
      <c r="E369" s="42"/>
      <c r="F369" s="220" t="s">
        <v>604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140</v>
      </c>
      <c r="AU369" s="19" t="s">
        <v>84</v>
      </c>
    </row>
    <row r="370" s="2" customFormat="1" ht="16.5" customHeight="1">
      <c r="A370" s="40"/>
      <c r="B370" s="41"/>
      <c r="C370" s="206" t="s">
        <v>605</v>
      </c>
      <c r="D370" s="206" t="s">
        <v>133</v>
      </c>
      <c r="E370" s="207" t="s">
        <v>606</v>
      </c>
      <c r="F370" s="208" t="s">
        <v>607</v>
      </c>
      <c r="G370" s="209" t="s">
        <v>321</v>
      </c>
      <c r="H370" s="210">
        <v>1</v>
      </c>
      <c r="I370" s="211"/>
      <c r="J370" s="212">
        <f>ROUND(I370*H370,2)</f>
        <v>0</v>
      </c>
      <c r="K370" s="208" t="s">
        <v>137</v>
      </c>
      <c r="L370" s="46"/>
      <c r="M370" s="213" t="s">
        <v>19</v>
      </c>
      <c r="N370" s="214" t="s">
        <v>46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231</v>
      </c>
      <c r="AT370" s="217" t="s">
        <v>133</v>
      </c>
      <c r="AU370" s="217" t="s">
        <v>84</v>
      </c>
      <c r="AY370" s="19" t="s">
        <v>131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80</v>
      </c>
      <c r="BK370" s="218">
        <f>ROUND(I370*H370,2)</f>
        <v>0</v>
      </c>
      <c r="BL370" s="19" t="s">
        <v>231</v>
      </c>
      <c r="BM370" s="217" t="s">
        <v>608</v>
      </c>
    </row>
    <row r="371" s="2" customFormat="1">
      <c r="A371" s="40"/>
      <c r="B371" s="41"/>
      <c r="C371" s="42"/>
      <c r="D371" s="219" t="s">
        <v>140</v>
      </c>
      <c r="E371" s="42"/>
      <c r="F371" s="220" t="s">
        <v>609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140</v>
      </c>
      <c r="AU371" s="19" t="s">
        <v>84</v>
      </c>
    </row>
    <row r="372" s="2" customFormat="1" ht="16.5" customHeight="1">
      <c r="A372" s="40"/>
      <c r="B372" s="41"/>
      <c r="C372" s="206" t="s">
        <v>610</v>
      </c>
      <c r="D372" s="206" t="s">
        <v>133</v>
      </c>
      <c r="E372" s="207" t="s">
        <v>611</v>
      </c>
      <c r="F372" s="208" t="s">
        <v>612</v>
      </c>
      <c r="G372" s="209" t="s">
        <v>321</v>
      </c>
      <c r="H372" s="210">
        <v>2</v>
      </c>
      <c r="I372" s="211"/>
      <c r="J372" s="212">
        <f>ROUND(I372*H372,2)</f>
        <v>0</v>
      </c>
      <c r="K372" s="208" t="s">
        <v>137</v>
      </c>
      <c r="L372" s="46"/>
      <c r="M372" s="213" t="s">
        <v>19</v>
      </c>
      <c r="N372" s="214" t="s">
        <v>46</v>
      </c>
      <c r="O372" s="86"/>
      <c r="P372" s="215">
        <f>O372*H372</f>
        <v>0</v>
      </c>
      <c r="Q372" s="215">
        <v>0.00014999999999999999</v>
      </c>
      <c r="R372" s="215">
        <f>Q372*H372</f>
        <v>0.00029999999999999997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231</v>
      </c>
      <c r="AT372" s="217" t="s">
        <v>133</v>
      </c>
      <c r="AU372" s="217" t="s">
        <v>84</v>
      </c>
      <c r="AY372" s="19" t="s">
        <v>131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231</v>
      </c>
      <c r="BM372" s="217" t="s">
        <v>613</v>
      </c>
    </row>
    <row r="373" s="2" customFormat="1">
      <c r="A373" s="40"/>
      <c r="B373" s="41"/>
      <c r="C373" s="42"/>
      <c r="D373" s="219" t="s">
        <v>140</v>
      </c>
      <c r="E373" s="42"/>
      <c r="F373" s="220" t="s">
        <v>614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140</v>
      </c>
      <c r="AU373" s="19" t="s">
        <v>84</v>
      </c>
    </row>
    <row r="374" s="2" customFormat="1" ht="16.5" customHeight="1">
      <c r="A374" s="40"/>
      <c r="B374" s="41"/>
      <c r="C374" s="236" t="s">
        <v>615</v>
      </c>
      <c r="D374" s="236" t="s">
        <v>164</v>
      </c>
      <c r="E374" s="237" t="s">
        <v>616</v>
      </c>
      <c r="F374" s="238" t="s">
        <v>617</v>
      </c>
      <c r="G374" s="239" t="s">
        <v>321</v>
      </c>
      <c r="H374" s="240">
        <v>2</v>
      </c>
      <c r="I374" s="241"/>
      <c r="J374" s="242">
        <f>ROUND(I374*H374,2)</f>
        <v>0</v>
      </c>
      <c r="K374" s="238" t="s">
        <v>545</v>
      </c>
      <c r="L374" s="243"/>
      <c r="M374" s="244" t="s">
        <v>19</v>
      </c>
      <c r="N374" s="245" t="s">
        <v>46</v>
      </c>
      <c r="O374" s="86"/>
      <c r="P374" s="215">
        <f>O374*H374</f>
        <v>0</v>
      </c>
      <c r="Q374" s="215">
        <v>0.0018699999999999999</v>
      </c>
      <c r="R374" s="215">
        <f>Q374*H374</f>
        <v>0.0037399999999999998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342</v>
      </c>
      <c r="AT374" s="217" t="s">
        <v>164</v>
      </c>
      <c r="AU374" s="217" t="s">
        <v>84</v>
      </c>
      <c r="AY374" s="19" t="s">
        <v>131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80</v>
      </c>
      <c r="BK374" s="218">
        <f>ROUND(I374*H374,2)</f>
        <v>0</v>
      </c>
      <c r="BL374" s="19" t="s">
        <v>231</v>
      </c>
      <c r="BM374" s="217" t="s">
        <v>618</v>
      </c>
    </row>
    <row r="375" s="2" customFormat="1" ht="16.5" customHeight="1">
      <c r="A375" s="40"/>
      <c r="B375" s="41"/>
      <c r="C375" s="236" t="s">
        <v>619</v>
      </c>
      <c r="D375" s="236" t="s">
        <v>164</v>
      </c>
      <c r="E375" s="237" t="s">
        <v>620</v>
      </c>
      <c r="F375" s="238" t="s">
        <v>621</v>
      </c>
      <c r="G375" s="239" t="s">
        <v>321</v>
      </c>
      <c r="H375" s="240">
        <v>2</v>
      </c>
      <c r="I375" s="241"/>
      <c r="J375" s="242">
        <f>ROUND(I375*H375,2)</f>
        <v>0</v>
      </c>
      <c r="K375" s="238" t="s">
        <v>545</v>
      </c>
      <c r="L375" s="243"/>
      <c r="M375" s="244" t="s">
        <v>19</v>
      </c>
      <c r="N375" s="245" t="s">
        <v>46</v>
      </c>
      <c r="O375" s="86"/>
      <c r="P375" s="215">
        <f>O375*H375</f>
        <v>0</v>
      </c>
      <c r="Q375" s="215">
        <v>0.00063000000000000003</v>
      </c>
      <c r="R375" s="215">
        <f>Q375*H375</f>
        <v>0.0012600000000000001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342</v>
      </c>
      <c r="AT375" s="217" t="s">
        <v>164</v>
      </c>
      <c r="AU375" s="217" t="s">
        <v>84</v>
      </c>
      <c r="AY375" s="19" t="s">
        <v>131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231</v>
      </c>
      <c r="BM375" s="217" t="s">
        <v>622</v>
      </c>
    </row>
    <row r="376" s="2" customFormat="1" ht="16.5" customHeight="1">
      <c r="A376" s="40"/>
      <c r="B376" s="41"/>
      <c r="C376" s="236" t="s">
        <v>623</v>
      </c>
      <c r="D376" s="236" t="s">
        <v>164</v>
      </c>
      <c r="E376" s="237" t="s">
        <v>624</v>
      </c>
      <c r="F376" s="238" t="s">
        <v>625</v>
      </c>
      <c r="G376" s="239" t="s">
        <v>321</v>
      </c>
      <c r="H376" s="240">
        <v>1</v>
      </c>
      <c r="I376" s="241"/>
      <c r="J376" s="242">
        <f>ROUND(I376*H376,2)</f>
        <v>0</v>
      </c>
      <c r="K376" s="238" t="s">
        <v>545</v>
      </c>
      <c r="L376" s="243"/>
      <c r="M376" s="244" t="s">
        <v>19</v>
      </c>
      <c r="N376" s="245" t="s">
        <v>46</v>
      </c>
      <c r="O376" s="86"/>
      <c r="P376" s="215">
        <f>O376*H376</f>
        <v>0</v>
      </c>
      <c r="Q376" s="215">
        <v>0.00038000000000000002</v>
      </c>
      <c r="R376" s="215">
        <f>Q376*H376</f>
        <v>0.00038000000000000002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342</v>
      </c>
      <c r="AT376" s="217" t="s">
        <v>164</v>
      </c>
      <c r="AU376" s="217" t="s">
        <v>84</v>
      </c>
      <c r="AY376" s="19" t="s">
        <v>131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80</v>
      </c>
      <c r="BK376" s="218">
        <f>ROUND(I376*H376,2)</f>
        <v>0</v>
      </c>
      <c r="BL376" s="19" t="s">
        <v>231</v>
      </c>
      <c r="BM376" s="217" t="s">
        <v>626</v>
      </c>
    </row>
    <row r="377" s="2" customFormat="1" ht="16.5" customHeight="1">
      <c r="A377" s="40"/>
      <c r="B377" s="41"/>
      <c r="C377" s="236" t="s">
        <v>627</v>
      </c>
      <c r="D377" s="236" t="s">
        <v>164</v>
      </c>
      <c r="E377" s="237" t="s">
        <v>628</v>
      </c>
      <c r="F377" s="238" t="s">
        <v>629</v>
      </c>
      <c r="G377" s="239" t="s">
        <v>321</v>
      </c>
      <c r="H377" s="240">
        <v>1</v>
      </c>
      <c r="I377" s="241"/>
      <c r="J377" s="242">
        <f>ROUND(I377*H377,2)</f>
        <v>0</v>
      </c>
      <c r="K377" s="238" t="s">
        <v>545</v>
      </c>
      <c r="L377" s="243"/>
      <c r="M377" s="244" t="s">
        <v>19</v>
      </c>
      <c r="N377" s="245" t="s">
        <v>46</v>
      </c>
      <c r="O377" s="86"/>
      <c r="P377" s="215">
        <f>O377*H377</f>
        <v>0</v>
      </c>
      <c r="Q377" s="215">
        <v>0.00031</v>
      </c>
      <c r="R377" s="215">
        <f>Q377*H377</f>
        <v>0.00031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342</v>
      </c>
      <c r="AT377" s="217" t="s">
        <v>164</v>
      </c>
      <c r="AU377" s="217" t="s">
        <v>84</v>
      </c>
      <c r="AY377" s="19" t="s">
        <v>131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231</v>
      </c>
      <c r="BM377" s="217" t="s">
        <v>630</v>
      </c>
    </row>
    <row r="378" s="2" customFormat="1" ht="16.5" customHeight="1">
      <c r="A378" s="40"/>
      <c r="B378" s="41"/>
      <c r="C378" s="206" t="s">
        <v>631</v>
      </c>
      <c r="D378" s="206" t="s">
        <v>133</v>
      </c>
      <c r="E378" s="207" t="s">
        <v>632</v>
      </c>
      <c r="F378" s="208" t="s">
        <v>633</v>
      </c>
      <c r="G378" s="209" t="s">
        <v>200</v>
      </c>
      <c r="H378" s="210">
        <v>10</v>
      </c>
      <c r="I378" s="211"/>
      <c r="J378" s="212">
        <f>ROUND(I378*H378,2)</f>
        <v>0</v>
      </c>
      <c r="K378" s="208" t="s">
        <v>137</v>
      </c>
      <c r="L378" s="46"/>
      <c r="M378" s="213" t="s">
        <v>19</v>
      </c>
      <c r="N378" s="214" t="s">
        <v>46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231</v>
      </c>
      <c r="AT378" s="217" t="s">
        <v>133</v>
      </c>
      <c r="AU378" s="217" t="s">
        <v>84</v>
      </c>
      <c r="AY378" s="19" t="s">
        <v>131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80</v>
      </c>
      <c r="BK378" s="218">
        <f>ROUND(I378*H378,2)</f>
        <v>0</v>
      </c>
      <c r="BL378" s="19" t="s">
        <v>231</v>
      </c>
      <c r="BM378" s="217" t="s">
        <v>634</v>
      </c>
    </row>
    <row r="379" s="2" customFormat="1">
      <c r="A379" s="40"/>
      <c r="B379" s="41"/>
      <c r="C379" s="42"/>
      <c r="D379" s="219" t="s">
        <v>140</v>
      </c>
      <c r="E379" s="42"/>
      <c r="F379" s="220" t="s">
        <v>635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140</v>
      </c>
      <c r="AU379" s="19" t="s">
        <v>84</v>
      </c>
    </row>
    <row r="380" s="2" customFormat="1" ht="24.15" customHeight="1">
      <c r="A380" s="40"/>
      <c r="B380" s="41"/>
      <c r="C380" s="206" t="s">
        <v>636</v>
      </c>
      <c r="D380" s="206" t="s">
        <v>133</v>
      </c>
      <c r="E380" s="207" t="s">
        <v>637</v>
      </c>
      <c r="F380" s="208" t="s">
        <v>638</v>
      </c>
      <c r="G380" s="209" t="s">
        <v>167</v>
      </c>
      <c r="H380" s="210">
        <v>0.014</v>
      </c>
      <c r="I380" s="211"/>
      <c r="J380" s="212">
        <f>ROUND(I380*H380,2)</f>
        <v>0</v>
      </c>
      <c r="K380" s="208" t="s">
        <v>137</v>
      </c>
      <c r="L380" s="46"/>
      <c r="M380" s="213" t="s">
        <v>19</v>
      </c>
      <c r="N380" s="214" t="s">
        <v>46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231</v>
      </c>
      <c r="AT380" s="217" t="s">
        <v>133</v>
      </c>
      <c r="AU380" s="217" t="s">
        <v>84</v>
      </c>
      <c r="AY380" s="19" t="s">
        <v>131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231</v>
      </c>
      <c r="BM380" s="217" t="s">
        <v>639</v>
      </c>
    </row>
    <row r="381" s="2" customFormat="1">
      <c r="A381" s="40"/>
      <c r="B381" s="41"/>
      <c r="C381" s="42"/>
      <c r="D381" s="219" t="s">
        <v>140</v>
      </c>
      <c r="E381" s="42"/>
      <c r="F381" s="220" t="s">
        <v>640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140</v>
      </c>
      <c r="AU381" s="19" t="s">
        <v>84</v>
      </c>
    </row>
    <row r="382" s="12" customFormat="1" ht="22.8" customHeight="1">
      <c r="A382" s="12"/>
      <c r="B382" s="190"/>
      <c r="C382" s="191"/>
      <c r="D382" s="192" t="s">
        <v>74</v>
      </c>
      <c r="E382" s="204" t="s">
        <v>641</v>
      </c>
      <c r="F382" s="204" t="s">
        <v>642</v>
      </c>
      <c r="G382" s="191"/>
      <c r="H382" s="191"/>
      <c r="I382" s="194"/>
      <c r="J382" s="205">
        <f>BK382</f>
        <v>0</v>
      </c>
      <c r="K382" s="191"/>
      <c r="L382" s="196"/>
      <c r="M382" s="197"/>
      <c r="N382" s="198"/>
      <c r="O382" s="198"/>
      <c r="P382" s="199">
        <f>SUM(P383:P401)</f>
        <v>0</v>
      </c>
      <c r="Q382" s="198"/>
      <c r="R382" s="199">
        <f>SUM(R383:R401)</f>
        <v>0.036140000000000005</v>
      </c>
      <c r="S382" s="198"/>
      <c r="T382" s="200">
        <f>SUM(T383:T401)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1" t="s">
        <v>84</v>
      </c>
      <c r="AT382" s="202" t="s">
        <v>74</v>
      </c>
      <c r="AU382" s="202" t="s">
        <v>80</v>
      </c>
      <c r="AY382" s="201" t="s">
        <v>131</v>
      </c>
      <c r="BK382" s="203">
        <f>SUM(BK383:BK401)</f>
        <v>0</v>
      </c>
    </row>
    <row r="383" s="2" customFormat="1" ht="16.5" customHeight="1">
      <c r="A383" s="40"/>
      <c r="B383" s="41"/>
      <c r="C383" s="206" t="s">
        <v>643</v>
      </c>
      <c r="D383" s="206" t="s">
        <v>133</v>
      </c>
      <c r="E383" s="207" t="s">
        <v>644</v>
      </c>
      <c r="F383" s="208" t="s">
        <v>645</v>
      </c>
      <c r="G383" s="209" t="s">
        <v>321</v>
      </c>
      <c r="H383" s="210">
        <v>1</v>
      </c>
      <c r="I383" s="211"/>
      <c r="J383" s="212">
        <f>ROUND(I383*H383,2)</f>
        <v>0</v>
      </c>
      <c r="K383" s="208" t="s">
        <v>545</v>
      </c>
      <c r="L383" s="46"/>
      <c r="M383" s="213" t="s">
        <v>19</v>
      </c>
      <c r="N383" s="214" t="s">
        <v>46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231</v>
      </c>
      <c r="AT383" s="217" t="s">
        <v>133</v>
      </c>
      <c r="AU383" s="217" t="s">
        <v>84</v>
      </c>
      <c r="AY383" s="19" t="s">
        <v>131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231</v>
      </c>
      <c r="BM383" s="217" t="s">
        <v>646</v>
      </c>
    </row>
    <row r="384" s="2" customFormat="1" ht="21.75" customHeight="1">
      <c r="A384" s="40"/>
      <c r="B384" s="41"/>
      <c r="C384" s="206" t="s">
        <v>647</v>
      </c>
      <c r="D384" s="206" t="s">
        <v>133</v>
      </c>
      <c r="E384" s="207" t="s">
        <v>648</v>
      </c>
      <c r="F384" s="208" t="s">
        <v>649</v>
      </c>
      <c r="G384" s="209" t="s">
        <v>200</v>
      </c>
      <c r="H384" s="210">
        <v>25</v>
      </c>
      <c r="I384" s="211"/>
      <c r="J384" s="212">
        <f>ROUND(I384*H384,2)</f>
        <v>0</v>
      </c>
      <c r="K384" s="208" t="s">
        <v>137</v>
      </c>
      <c r="L384" s="46"/>
      <c r="M384" s="213" t="s">
        <v>19</v>
      </c>
      <c r="N384" s="214" t="s">
        <v>46</v>
      </c>
      <c r="O384" s="86"/>
      <c r="P384" s="215">
        <f>O384*H384</f>
        <v>0</v>
      </c>
      <c r="Q384" s="215">
        <v>0.00084000000000000003</v>
      </c>
      <c r="R384" s="215">
        <f>Q384*H384</f>
        <v>0.021000000000000001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231</v>
      </c>
      <c r="AT384" s="217" t="s">
        <v>133</v>
      </c>
      <c r="AU384" s="217" t="s">
        <v>84</v>
      </c>
      <c r="AY384" s="19" t="s">
        <v>131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231</v>
      </c>
      <c r="BM384" s="217" t="s">
        <v>650</v>
      </c>
    </row>
    <row r="385" s="2" customFormat="1">
      <c r="A385" s="40"/>
      <c r="B385" s="41"/>
      <c r="C385" s="42"/>
      <c r="D385" s="219" t="s">
        <v>140</v>
      </c>
      <c r="E385" s="42"/>
      <c r="F385" s="220" t="s">
        <v>651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140</v>
      </c>
      <c r="AU385" s="19" t="s">
        <v>84</v>
      </c>
    </row>
    <row r="386" s="2" customFormat="1" ht="21.75" customHeight="1">
      <c r="A386" s="40"/>
      <c r="B386" s="41"/>
      <c r="C386" s="206" t="s">
        <v>652</v>
      </c>
      <c r="D386" s="206" t="s">
        <v>133</v>
      </c>
      <c r="E386" s="207" t="s">
        <v>653</v>
      </c>
      <c r="F386" s="208" t="s">
        <v>654</v>
      </c>
      <c r="G386" s="209" t="s">
        <v>200</v>
      </c>
      <c r="H386" s="210">
        <v>5</v>
      </c>
      <c r="I386" s="211"/>
      <c r="J386" s="212">
        <f>ROUND(I386*H386,2)</f>
        <v>0</v>
      </c>
      <c r="K386" s="208" t="s">
        <v>137</v>
      </c>
      <c r="L386" s="46"/>
      <c r="M386" s="213" t="s">
        <v>19</v>
      </c>
      <c r="N386" s="214" t="s">
        <v>46</v>
      </c>
      <c r="O386" s="86"/>
      <c r="P386" s="215">
        <f>O386*H386</f>
        <v>0</v>
      </c>
      <c r="Q386" s="215">
        <v>0.00116</v>
      </c>
      <c r="R386" s="215">
        <f>Q386*H386</f>
        <v>0.0057999999999999996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231</v>
      </c>
      <c r="AT386" s="217" t="s">
        <v>133</v>
      </c>
      <c r="AU386" s="217" t="s">
        <v>84</v>
      </c>
      <c r="AY386" s="19" t="s">
        <v>131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231</v>
      </c>
      <c r="BM386" s="217" t="s">
        <v>655</v>
      </c>
    </row>
    <row r="387" s="2" customFormat="1">
      <c r="A387" s="40"/>
      <c r="B387" s="41"/>
      <c r="C387" s="42"/>
      <c r="D387" s="219" t="s">
        <v>140</v>
      </c>
      <c r="E387" s="42"/>
      <c r="F387" s="220" t="s">
        <v>656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140</v>
      </c>
      <c r="AU387" s="19" t="s">
        <v>84</v>
      </c>
    </row>
    <row r="388" s="2" customFormat="1" ht="24.15" customHeight="1">
      <c r="A388" s="40"/>
      <c r="B388" s="41"/>
      <c r="C388" s="206" t="s">
        <v>657</v>
      </c>
      <c r="D388" s="206" t="s">
        <v>133</v>
      </c>
      <c r="E388" s="207" t="s">
        <v>658</v>
      </c>
      <c r="F388" s="208" t="s">
        <v>659</v>
      </c>
      <c r="G388" s="209" t="s">
        <v>200</v>
      </c>
      <c r="H388" s="210">
        <v>25</v>
      </c>
      <c r="I388" s="211"/>
      <c r="J388" s="212">
        <f>ROUND(I388*H388,2)</f>
        <v>0</v>
      </c>
      <c r="K388" s="208" t="s">
        <v>137</v>
      </c>
      <c r="L388" s="46"/>
      <c r="M388" s="213" t="s">
        <v>19</v>
      </c>
      <c r="N388" s="214" t="s">
        <v>46</v>
      </c>
      <c r="O388" s="86"/>
      <c r="P388" s="215">
        <f>O388*H388</f>
        <v>0</v>
      </c>
      <c r="Q388" s="215">
        <v>6.9999999999999994E-05</v>
      </c>
      <c r="R388" s="215">
        <f>Q388*H388</f>
        <v>0.0017499999999999998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231</v>
      </c>
      <c r="AT388" s="217" t="s">
        <v>133</v>
      </c>
      <c r="AU388" s="217" t="s">
        <v>84</v>
      </c>
      <c r="AY388" s="19" t="s">
        <v>131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231</v>
      </c>
      <c r="BM388" s="217" t="s">
        <v>660</v>
      </c>
    </row>
    <row r="389" s="2" customFormat="1">
      <c r="A389" s="40"/>
      <c r="B389" s="41"/>
      <c r="C389" s="42"/>
      <c r="D389" s="219" t="s">
        <v>140</v>
      </c>
      <c r="E389" s="42"/>
      <c r="F389" s="220" t="s">
        <v>661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140</v>
      </c>
      <c r="AU389" s="19" t="s">
        <v>84</v>
      </c>
    </row>
    <row r="390" s="2" customFormat="1" ht="33" customHeight="1">
      <c r="A390" s="40"/>
      <c r="B390" s="41"/>
      <c r="C390" s="206" t="s">
        <v>662</v>
      </c>
      <c r="D390" s="206" t="s">
        <v>133</v>
      </c>
      <c r="E390" s="207" t="s">
        <v>663</v>
      </c>
      <c r="F390" s="208" t="s">
        <v>664</v>
      </c>
      <c r="G390" s="209" t="s">
        <v>200</v>
      </c>
      <c r="H390" s="210">
        <v>5</v>
      </c>
      <c r="I390" s="211"/>
      <c r="J390" s="212">
        <f>ROUND(I390*H390,2)</f>
        <v>0</v>
      </c>
      <c r="K390" s="208" t="s">
        <v>137</v>
      </c>
      <c r="L390" s="46"/>
      <c r="M390" s="213" t="s">
        <v>19</v>
      </c>
      <c r="N390" s="214" t="s">
        <v>46</v>
      </c>
      <c r="O390" s="86"/>
      <c r="P390" s="215">
        <f>O390*H390</f>
        <v>0</v>
      </c>
      <c r="Q390" s="215">
        <v>9.0000000000000006E-05</v>
      </c>
      <c r="R390" s="215">
        <f>Q390*H390</f>
        <v>0.00045000000000000004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231</v>
      </c>
      <c r="AT390" s="217" t="s">
        <v>133</v>
      </c>
      <c r="AU390" s="217" t="s">
        <v>84</v>
      </c>
      <c r="AY390" s="19" t="s">
        <v>131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231</v>
      </c>
      <c r="BM390" s="217" t="s">
        <v>665</v>
      </c>
    </row>
    <row r="391" s="2" customFormat="1">
      <c r="A391" s="40"/>
      <c r="B391" s="41"/>
      <c r="C391" s="42"/>
      <c r="D391" s="219" t="s">
        <v>140</v>
      </c>
      <c r="E391" s="42"/>
      <c r="F391" s="220" t="s">
        <v>666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140</v>
      </c>
      <c r="AU391" s="19" t="s">
        <v>84</v>
      </c>
    </row>
    <row r="392" s="2" customFormat="1" ht="16.5" customHeight="1">
      <c r="A392" s="40"/>
      <c r="B392" s="41"/>
      <c r="C392" s="206" t="s">
        <v>667</v>
      </c>
      <c r="D392" s="206" t="s">
        <v>133</v>
      </c>
      <c r="E392" s="207" t="s">
        <v>668</v>
      </c>
      <c r="F392" s="208" t="s">
        <v>669</v>
      </c>
      <c r="G392" s="209" t="s">
        <v>321</v>
      </c>
      <c r="H392" s="210">
        <v>8</v>
      </c>
      <c r="I392" s="211"/>
      <c r="J392" s="212">
        <f>ROUND(I392*H392,2)</f>
        <v>0</v>
      </c>
      <c r="K392" s="208" t="s">
        <v>137</v>
      </c>
      <c r="L392" s="46"/>
      <c r="M392" s="213" t="s">
        <v>19</v>
      </c>
      <c r="N392" s="214" t="s">
        <v>46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231</v>
      </c>
      <c r="AT392" s="217" t="s">
        <v>133</v>
      </c>
      <c r="AU392" s="217" t="s">
        <v>84</v>
      </c>
      <c r="AY392" s="19" t="s">
        <v>131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231</v>
      </c>
      <c r="BM392" s="217" t="s">
        <v>670</v>
      </c>
    </row>
    <row r="393" s="2" customFormat="1">
      <c r="A393" s="40"/>
      <c r="B393" s="41"/>
      <c r="C393" s="42"/>
      <c r="D393" s="219" t="s">
        <v>140</v>
      </c>
      <c r="E393" s="42"/>
      <c r="F393" s="220" t="s">
        <v>671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140</v>
      </c>
      <c r="AU393" s="19" t="s">
        <v>84</v>
      </c>
    </row>
    <row r="394" s="2" customFormat="1" ht="16.5" customHeight="1">
      <c r="A394" s="40"/>
      <c r="B394" s="41"/>
      <c r="C394" s="206" t="s">
        <v>672</v>
      </c>
      <c r="D394" s="206" t="s">
        <v>133</v>
      </c>
      <c r="E394" s="207" t="s">
        <v>673</v>
      </c>
      <c r="F394" s="208" t="s">
        <v>674</v>
      </c>
      <c r="G394" s="209" t="s">
        <v>321</v>
      </c>
      <c r="H394" s="210">
        <v>2</v>
      </c>
      <c r="I394" s="211"/>
      <c r="J394" s="212">
        <f>ROUND(I394*H394,2)</f>
        <v>0</v>
      </c>
      <c r="K394" s="208" t="s">
        <v>137</v>
      </c>
      <c r="L394" s="46"/>
      <c r="M394" s="213" t="s">
        <v>19</v>
      </c>
      <c r="N394" s="214" t="s">
        <v>46</v>
      </c>
      <c r="O394" s="86"/>
      <c r="P394" s="215">
        <f>O394*H394</f>
        <v>0</v>
      </c>
      <c r="Q394" s="215">
        <v>0.00056999999999999998</v>
      </c>
      <c r="R394" s="215">
        <f>Q394*H394</f>
        <v>0.00114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231</v>
      </c>
      <c r="AT394" s="217" t="s">
        <v>133</v>
      </c>
      <c r="AU394" s="217" t="s">
        <v>84</v>
      </c>
      <c r="AY394" s="19" t="s">
        <v>131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80</v>
      </c>
      <c r="BK394" s="218">
        <f>ROUND(I394*H394,2)</f>
        <v>0</v>
      </c>
      <c r="BL394" s="19" t="s">
        <v>231</v>
      </c>
      <c r="BM394" s="217" t="s">
        <v>675</v>
      </c>
    </row>
    <row r="395" s="2" customFormat="1">
      <c r="A395" s="40"/>
      <c r="B395" s="41"/>
      <c r="C395" s="42"/>
      <c r="D395" s="219" t="s">
        <v>140</v>
      </c>
      <c r="E395" s="42"/>
      <c r="F395" s="220" t="s">
        <v>676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140</v>
      </c>
      <c r="AU395" s="19" t="s">
        <v>84</v>
      </c>
    </row>
    <row r="396" s="2" customFormat="1" ht="24.15" customHeight="1">
      <c r="A396" s="40"/>
      <c r="B396" s="41"/>
      <c r="C396" s="206" t="s">
        <v>328</v>
      </c>
      <c r="D396" s="206" t="s">
        <v>133</v>
      </c>
      <c r="E396" s="207" t="s">
        <v>677</v>
      </c>
      <c r="F396" s="208" t="s">
        <v>678</v>
      </c>
      <c r="G396" s="209" t="s">
        <v>200</v>
      </c>
      <c r="H396" s="210">
        <v>30</v>
      </c>
      <c r="I396" s="211"/>
      <c r="J396" s="212">
        <f>ROUND(I396*H396,2)</f>
        <v>0</v>
      </c>
      <c r="K396" s="208" t="s">
        <v>137</v>
      </c>
      <c r="L396" s="46"/>
      <c r="M396" s="213" t="s">
        <v>19</v>
      </c>
      <c r="N396" s="214" t="s">
        <v>46</v>
      </c>
      <c r="O396" s="86"/>
      <c r="P396" s="215">
        <f>O396*H396</f>
        <v>0</v>
      </c>
      <c r="Q396" s="215">
        <v>0.00019000000000000001</v>
      </c>
      <c r="R396" s="215">
        <f>Q396*H396</f>
        <v>0.0057000000000000002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231</v>
      </c>
      <c r="AT396" s="217" t="s">
        <v>133</v>
      </c>
      <c r="AU396" s="217" t="s">
        <v>84</v>
      </c>
      <c r="AY396" s="19" t="s">
        <v>131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231</v>
      </c>
      <c r="BM396" s="217" t="s">
        <v>679</v>
      </c>
    </row>
    <row r="397" s="2" customFormat="1">
      <c r="A397" s="40"/>
      <c r="B397" s="41"/>
      <c r="C397" s="42"/>
      <c r="D397" s="219" t="s">
        <v>140</v>
      </c>
      <c r="E397" s="42"/>
      <c r="F397" s="220" t="s">
        <v>680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140</v>
      </c>
      <c r="AU397" s="19" t="s">
        <v>84</v>
      </c>
    </row>
    <row r="398" s="2" customFormat="1" ht="21.75" customHeight="1">
      <c r="A398" s="40"/>
      <c r="B398" s="41"/>
      <c r="C398" s="206" t="s">
        <v>335</v>
      </c>
      <c r="D398" s="206" t="s">
        <v>133</v>
      </c>
      <c r="E398" s="207" t="s">
        <v>681</v>
      </c>
      <c r="F398" s="208" t="s">
        <v>682</v>
      </c>
      <c r="G398" s="209" t="s">
        <v>200</v>
      </c>
      <c r="H398" s="210">
        <v>30</v>
      </c>
      <c r="I398" s="211"/>
      <c r="J398" s="212">
        <f>ROUND(I398*H398,2)</f>
        <v>0</v>
      </c>
      <c r="K398" s="208" t="s">
        <v>137</v>
      </c>
      <c r="L398" s="46"/>
      <c r="M398" s="213" t="s">
        <v>19</v>
      </c>
      <c r="N398" s="214" t="s">
        <v>46</v>
      </c>
      <c r="O398" s="86"/>
      <c r="P398" s="215">
        <f>O398*H398</f>
        <v>0</v>
      </c>
      <c r="Q398" s="215">
        <v>1.0000000000000001E-05</v>
      </c>
      <c r="R398" s="215">
        <f>Q398*H398</f>
        <v>0.00030000000000000003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231</v>
      </c>
      <c r="AT398" s="217" t="s">
        <v>133</v>
      </c>
      <c r="AU398" s="217" t="s">
        <v>84</v>
      </c>
      <c r="AY398" s="19" t="s">
        <v>131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80</v>
      </c>
      <c r="BK398" s="218">
        <f>ROUND(I398*H398,2)</f>
        <v>0</v>
      </c>
      <c r="BL398" s="19" t="s">
        <v>231</v>
      </c>
      <c r="BM398" s="217" t="s">
        <v>683</v>
      </c>
    </row>
    <row r="399" s="2" customFormat="1">
      <c r="A399" s="40"/>
      <c r="B399" s="41"/>
      <c r="C399" s="42"/>
      <c r="D399" s="219" t="s">
        <v>140</v>
      </c>
      <c r="E399" s="42"/>
      <c r="F399" s="220" t="s">
        <v>684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140</v>
      </c>
      <c r="AU399" s="19" t="s">
        <v>84</v>
      </c>
    </row>
    <row r="400" s="2" customFormat="1" ht="24.15" customHeight="1">
      <c r="A400" s="40"/>
      <c r="B400" s="41"/>
      <c r="C400" s="206" t="s">
        <v>347</v>
      </c>
      <c r="D400" s="206" t="s">
        <v>133</v>
      </c>
      <c r="E400" s="207" t="s">
        <v>685</v>
      </c>
      <c r="F400" s="208" t="s">
        <v>686</v>
      </c>
      <c r="G400" s="209" t="s">
        <v>167</v>
      </c>
      <c r="H400" s="210">
        <v>0.035999999999999997</v>
      </c>
      <c r="I400" s="211"/>
      <c r="J400" s="212">
        <f>ROUND(I400*H400,2)</f>
        <v>0</v>
      </c>
      <c r="K400" s="208" t="s">
        <v>137</v>
      </c>
      <c r="L400" s="46"/>
      <c r="M400" s="213" t="s">
        <v>19</v>
      </c>
      <c r="N400" s="214" t="s">
        <v>46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231</v>
      </c>
      <c r="AT400" s="217" t="s">
        <v>133</v>
      </c>
      <c r="AU400" s="217" t="s">
        <v>84</v>
      </c>
      <c r="AY400" s="19" t="s">
        <v>131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80</v>
      </c>
      <c r="BK400" s="218">
        <f>ROUND(I400*H400,2)</f>
        <v>0</v>
      </c>
      <c r="BL400" s="19" t="s">
        <v>231</v>
      </c>
      <c r="BM400" s="217" t="s">
        <v>687</v>
      </c>
    </row>
    <row r="401" s="2" customFormat="1">
      <c r="A401" s="40"/>
      <c r="B401" s="41"/>
      <c r="C401" s="42"/>
      <c r="D401" s="219" t="s">
        <v>140</v>
      </c>
      <c r="E401" s="42"/>
      <c r="F401" s="220" t="s">
        <v>688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140</v>
      </c>
      <c r="AU401" s="19" t="s">
        <v>84</v>
      </c>
    </row>
    <row r="402" s="12" customFormat="1" ht="22.8" customHeight="1">
      <c r="A402" s="12"/>
      <c r="B402" s="190"/>
      <c r="C402" s="191"/>
      <c r="D402" s="192" t="s">
        <v>74</v>
      </c>
      <c r="E402" s="204" t="s">
        <v>689</v>
      </c>
      <c r="F402" s="204" t="s">
        <v>690</v>
      </c>
      <c r="G402" s="191"/>
      <c r="H402" s="191"/>
      <c r="I402" s="194"/>
      <c r="J402" s="205">
        <f>BK402</f>
        <v>0</v>
      </c>
      <c r="K402" s="191"/>
      <c r="L402" s="196"/>
      <c r="M402" s="197"/>
      <c r="N402" s="198"/>
      <c r="O402" s="198"/>
      <c r="P402" s="199">
        <f>SUM(P403:P416)</f>
        <v>0</v>
      </c>
      <c r="Q402" s="198"/>
      <c r="R402" s="199">
        <f>SUM(R403:R416)</f>
        <v>0.095839999999999995</v>
      </c>
      <c r="S402" s="198"/>
      <c r="T402" s="200">
        <f>SUM(T403:T416)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1" t="s">
        <v>84</v>
      </c>
      <c r="AT402" s="202" t="s">
        <v>74</v>
      </c>
      <c r="AU402" s="202" t="s">
        <v>80</v>
      </c>
      <c r="AY402" s="201" t="s">
        <v>131</v>
      </c>
      <c r="BK402" s="203">
        <f>SUM(BK403:BK416)</f>
        <v>0</v>
      </c>
    </row>
    <row r="403" s="2" customFormat="1" ht="16.5" customHeight="1">
      <c r="A403" s="40"/>
      <c r="B403" s="41"/>
      <c r="C403" s="206" t="s">
        <v>691</v>
      </c>
      <c r="D403" s="206" t="s">
        <v>133</v>
      </c>
      <c r="E403" s="207" t="s">
        <v>692</v>
      </c>
      <c r="F403" s="208" t="s">
        <v>693</v>
      </c>
      <c r="G403" s="209" t="s">
        <v>694</v>
      </c>
      <c r="H403" s="210">
        <v>1</v>
      </c>
      <c r="I403" s="211"/>
      <c r="J403" s="212">
        <f>ROUND(I403*H403,2)</f>
        <v>0</v>
      </c>
      <c r="K403" s="208" t="s">
        <v>137</v>
      </c>
      <c r="L403" s="46"/>
      <c r="M403" s="213" t="s">
        <v>19</v>
      </c>
      <c r="N403" s="214" t="s">
        <v>46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231</v>
      </c>
      <c r="AT403" s="217" t="s">
        <v>133</v>
      </c>
      <c r="AU403" s="217" t="s">
        <v>84</v>
      </c>
      <c r="AY403" s="19" t="s">
        <v>131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231</v>
      </c>
      <c r="BM403" s="217" t="s">
        <v>695</v>
      </c>
    </row>
    <row r="404" s="2" customFormat="1">
      <c r="A404" s="40"/>
      <c r="B404" s="41"/>
      <c r="C404" s="42"/>
      <c r="D404" s="219" t="s">
        <v>140</v>
      </c>
      <c r="E404" s="42"/>
      <c r="F404" s="220" t="s">
        <v>696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140</v>
      </c>
      <c r="AU404" s="19" t="s">
        <v>84</v>
      </c>
    </row>
    <row r="405" s="2" customFormat="1" ht="16.5" customHeight="1">
      <c r="A405" s="40"/>
      <c r="B405" s="41"/>
      <c r="C405" s="206" t="s">
        <v>697</v>
      </c>
      <c r="D405" s="206" t="s">
        <v>133</v>
      </c>
      <c r="E405" s="207" t="s">
        <v>698</v>
      </c>
      <c r="F405" s="208" t="s">
        <v>699</v>
      </c>
      <c r="G405" s="209" t="s">
        <v>321</v>
      </c>
      <c r="H405" s="210">
        <v>1</v>
      </c>
      <c r="I405" s="211"/>
      <c r="J405" s="212">
        <f>ROUND(I405*H405,2)</f>
        <v>0</v>
      </c>
      <c r="K405" s="208" t="s">
        <v>137</v>
      </c>
      <c r="L405" s="46"/>
      <c r="M405" s="213" t="s">
        <v>19</v>
      </c>
      <c r="N405" s="214" t="s">
        <v>46</v>
      </c>
      <c r="O405" s="86"/>
      <c r="P405" s="215">
        <f>O405*H405</f>
        <v>0</v>
      </c>
      <c r="Q405" s="215">
        <v>0.00055000000000000003</v>
      </c>
      <c r="R405" s="215">
        <f>Q405*H405</f>
        <v>0.00055000000000000003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231</v>
      </c>
      <c r="AT405" s="217" t="s">
        <v>133</v>
      </c>
      <c r="AU405" s="217" t="s">
        <v>84</v>
      </c>
      <c r="AY405" s="19" t="s">
        <v>131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231</v>
      </c>
      <c r="BM405" s="217" t="s">
        <v>700</v>
      </c>
    </row>
    <row r="406" s="2" customFormat="1">
      <c r="A406" s="40"/>
      <c r="B406" s="41"/>
      <c r="C406" s="42"/>
      <c r="D406" s="219" t="s">
        <v>140</v>
      </c>
      <c r="E406" s="42"/>
      <c r="F406" s="220" t="s">
        <v>701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140</v>
      </c>
      <c r="AU406" s="19" t="s">
        <v>84</v>
      </c>
    </row>
    <row r="407" s="2" customFormat="1" ht="21.75" customHeight="1">
      <c r="A407" s="40"/>
      <c r="B407" s="41"/>
      <c r="C407" s="206" t="s">
        <v>702</v>
      </c>
      <c r="D407" s="206" t="s">
        <v>133</v>
      </c>
      <c r="E407" s="207" t="s">
        <v>703</v>
      </c>
      <c r="F407" s="208" t="s">
        <v>704</v>
      </c>
      <c r="G407" s="209" t="s">
        <v>694</v>
      </c>
      <c r="H407" s="210">
        <v>1</v>
      </c>
      <c r="I407" s="211"/>
      <c r="J407" s="212">
        <f>ROUND(I407*H407,2)</f>
        <v>0</v>
      </c>
      <c r="K407" s="208" t="s">
        <v>137</v>
      </c>
      <c r="L407" s="46"/>
      <c r="M407" s="213" t="s">
        <v>19</v>
      </c>
      <c r="N407" s="214" t="s">
        <v>46</v>
      </c>
      <c r="O407" s="86"/>
      <c r="P407" s="215">
        <f>O407*H407</f>
        <v>0</v>
      </c>
      <c r="Q407" s="215">
        <v>0.014970000000000001</v>
      </c>
      <c r="R407" s="215">
        <f>Q407*H407</f>
        <v>0.014970000000000001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231</v>
      </c>
      <c r="AT407" s="217" t="s">
        <v>133</v>
      </c>
      <c r="AU407" s="217" t="s">
        <v>84</v>
      </c>
      <c r="AY407" s="19" t="s">
        <v>131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80</v>
      </c>
      <c r="BK407" s="218">
        <f>ROUND(I407*H407,2)</f>
        <v>0</v>
      </c>
      <c r="BL407" s="19" t="s">
        <v>231</v>
      </c>
      <c r="BM407" s="217" t="s">
        <v>705</v>
      </c>
    </row>
    <row r="408" s="2" customFormat="1">
      <c r="A408" s="40"/>
      <c r="B408" s="41"/>
      <c r="C408" s="42"/>
      <c r="D408" s="219" t="s">
        <v>140</v>
      </c>
      <c r="E408" s="42"/>
      <c r="F408" s="220" t="s">
        <v>706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140</v>
      </c>
      <c r="AU408" s="19" t="s">
        <v>84</v>
      </c>
    </row>
    <row r="409" s="2" customFormat="1" ht="24.15" customHeight="1">
      <c r="A409" s="40"/>
      <c r="B409" s="41"/>
      <c r="C409" s="206" t="s">
        <v>707</v>
      </c>
      <c r="D409" s="206" t="s">
        <v>133</v>
      </c>
      <c r="E409" s="207" t="s">
        <v>708</v>
      </c>
      <c r="F409" s="208" t="s">
        <v>709</v>
      </c>
      <c r="G409" s="209" t="s">
        <v>694</v>
      </c>
      <c r="H409" s="210">
        <v>1</v>
      </c>
      <c r="I409" s="211"/>
      <c r="J409" s="212">
        <f>ROUND(I409*H409,2)</f>
        <v>0</v>
      </c>
      <c r="K409" s="208" t="s">
        <v>137</v>
      </c>
      <c r="L409" s="46"/>
      <c r="M409" s="213" t="s">
        <v>19</v>
      </c>
      <c r="N409" s="214" t="s">
        <v>46</v>
      </c>
      <c r="O409" s="86"/>
      <c r="P409" s="215">
        <f>O409*H409</f>
        <v>0</v>
      </c>
      <c r="Q409" s="215">
        <v>0.072340000000000002</v>
      </c>
      <c r="R409" s="215">
        <f>Q409*H409</f>
        <v>0.072340000000000002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231</v>
      </c>
      <c r="AT409" s="217" t="s">
        <v>133</v>
      </c>
      <c r="AU409" s="217" t="s">
        <v>84</v>
      </c>
      <c r="AY409" s="19" t="s">
        <v>131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231</v>
      </c>
      <c r="BM409" s="217" t="s">
        <v>710</v>
      </c>
    </row>
    <row r="410" s="2" customFormat="1">
      <c r="A410" s="40"/>
      <c r="B410" s="41"/>
      <c r="C410" s="42"/>
      <c r="D410" s="219" t="s">
        <v>140</v>
      </c>
      <c r="E410" s="42"/>
      <c r="F410" s="220" t="s">
        <v>711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140</v>
      </c>
      <c r="AU410" s="19" t="s">
        <v>84</v>
      </c>
    </row>
    <row r="411" s="2" customFormat="1" ht="16.5" customHeight="1">
      <c r="A411" s="40"/>
      <c r="B411" s="41"/>
      <c r="C411" s="206" t="s">
        <v>712</v>
      </c>
      <c r="D411" s="206" t="s">
        <v>133</v>
      </c>
      <c r="E411" s="207" t="s">
        <v>713</v>
      </c>
      <c r="F411" s="208" t="s">
        <v>714</v>
      </c>
      <c r="G411" s="209" t="s">
        <v>694</v>
      </c>
      <c r="H411" s="210">
        <v>1</v>
      </c>
      <c r="I411" s="211"/>
      <c r="J411" s="212">
        <f>ROUND(I411*H411,2)</f>
        <v>0</v>
      </c>
      <c r="K411" s="208" t="s">
        <v>137</v>
      </c>
      <c r="L411" s="46"/>
      <c r="M411" s="213" t="s">
        <v>19</v>
      </c>
      <c r="N411" s="214" t="s">
        <v>46</v>
      </c>
      <c r="O411" s="86"/>
      <c r="P411" s="215">
        <f>O411*H411</f>
        <v>0</v>
      </c>
      <c r="Q411" s="215">
        <v>0.0018</v>
      </c>
      <c r="R411" s="215">
        <f>Q411*H411</f>
        <v>0.0018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231</v>
      </c>
      <c r="AT411" s="217" t="s">
        <v>133</v>
      </c>
      <c r="AU411" s="217" t="s">
        <v>84</v>
      </c>
      <c r="AY411" s="19" t="s">
        <v>131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80</v>
      </c>
      <c r="BK411" s="218">
        <f>ROUND(I411*H411,2)</f>
        <v>0</v>
      </c>
      <c r="BL411" s="19" t="s">
        <v>231</v>
      </c>
      <c r="BM411" s="217" t="s">
        <v>715</v>
      </c>
    </row>
    <row r="412" s="2" customFormat="1">
      <c r="A412" s="40"/>
      <c r="B412" s="41"/>
      <c r="C412" s="42"/>
      <c r="D412" s="219" t="s">
        <v>140</v>
      </c>
      <c r="E412" s="42"/>
      <c r="F412" s="220" t="s">
        <v>716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140</v>
      </c>
      <c r="AU412" s="19" t="s">
        <v>84</v>
      </c>
    </row>
    <row r="413" s="2" customFormat="1" ht="16.5" customHeight="1">
      <c r="A413" s="40"/>
      <c r="B413" s="41"/>
      <c r="C413" s="206" t="s">
        <v>717</v>
      </c>
      <c r="D413" s="206" t="s">
        <v>133</v>
      </c>
      <c r="E413" s="207" t="s">
        <v>718</v>
      </c>
      <c r="F413" s="208" t="s">
        <v>719</v>
      </c>
      <c r="G413" s="209" t="s">
        <v>694</v>
      </c>
      <c r="H413" s="210">
        <v>2</v>
      </c>
      <c r="I413" s="211"/>
      <c r="J413" s="212">
        <f>ROUND(I413*H413,2)</f>
        <v>0</v>
      </c>
      <c r="K413" s="208" t="s">
        <v>137</v>
      </c>
      <c r="L413" s="46"/>
      <c r="M413" s="213" t="s">
        <v>19</v>
      </c>
      <c r="N413" s="214" t="s">
        <v>46</v>
      </c>
      <c r="O413" s="86"/>
      <c r="P413" s="215">
        <f>O413*H413</f>
        <v>0</v>
      </c>
      <c r="Q413" s="215">
        <v>0.0030899999999999999</v>
      </c>
      <c r="R413" s="215">
        <f>Q413*H413</f>
        <v>0.0061799999999999997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231</v>
      </c>
      <c r="AT413" s="217" t="s">
        <v>133</v>
      </c>
      <c r="AU413" s="217" t="s">
        <v>84</v>
      </c>
      <c r="AY413" s="19" t="s">
        <v>131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231</v>
      </c>
      <c r="BM413" s="217" t="s">
        <v>720</v>
      </c>
    </row>
    <row r="414" s="2" customFormat="1">
      <c r="A414" s="40"/>
      <c r="B414" s="41"/>
      <c r="C414" s="42"/>
      <c r="D414" s="219" t="s">
        <v>140</v>
      </c>
      <c r="E414" s="42"/>
      <c r="F414" s="220" t="s">
        <v>721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140</v>
      </c>
      <c r="AU414" s="19" t="s">
        <v>84</v>
      </c>
    </row>
    <row r="415" s="2" customFormat="1" ht="24.15" customHeight="1">
      <c r="A415" s="40"/>
      <c r="B415" s="41"/>
      <c r="C415" s="206" t="s">
        <v>722</v>
      </c>
      <c r="D415" s="206" t="s">
        <v>133</v>
      </c>
      <c r="E415" s="207" t="s">
        <v>723</v>
      </c>
      <c r="F415" s="208" t="s">
        <v>724</v>
      </c>
      <c r="G415" s="209" t="s">
        <v>167</v>
      </c>
      <c r="H415" s="210">
        <v>0.096000000000000002</v>
      </c>
      <c r="I415" s="211"/>
      <c r="J415" s="212">
        <f>ROUND(I415*H415,2)</f>
        <v>0</v>
      </c>
      <c r="K415" s="208" t="s">
        <v>137</v>
      </c>
      <c r="L415" s="46"/>
      <c r="M415" s="213" t="s">
        <v>19</v>
      </c>
      <c r="N415" s="214" t="s">
        <v>46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231</v>
      </c>
      <c r="AT415" s="217" t="s">
        <v>133</v>
      </c>
      <c r="AU415" s="217" t="s">
        <v>84</v>
      </c>
      <c r="AY415" s="19" t="s">
        <v>131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231</v>
      </c>
      <c r="BM415" s="217" t="s">
        <v>725</v>
      </c>
    </row>
    <row r="416" s="2" customFormat="1">
      <c r="A416" s="40"/>
      <c r="B416" s="41"/>
      <c r="C416" s="42"/>
      <c r="D416" s="219" t="s">
        <v>140</v>
      </c>
      <c r="E416" s="42"/>
      <c r="F416" s="220" t="s">
        <v>726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140</v>
      </c>
      <c r="AU416" s="19" t="s">
        <v>84</v>
      </c>
    </row>
    <row r="417" s="12" customFormat="1" ht="22.8" customHeight="1">
      <c r="A417" s="12"/>
      <c r="B417" s="190"/>
      <c r="C417" s="191"/>
      <c r="D417" s="192" t="s">
        <v>74</v>
      </c>
      <c r="E417" s="204" t="s">
        <v>727</v>
      </c>
      <c r="F417" s="204" t="s">
        <v>728</v>
      </c>
      <c r="G417" s="191"/>
      <c r="H417" s="191"/>
      <c r="I417" s="194"/>
      <c r="J417" s="205">
        <f>BK417</f>
        <v>0</v>
      </c>
      <c r="K417" s="191"/>
      <c r="L417" s="196"/>
      <c r="M417" s="197"/>
      <c r="N417" s="198"/>
      <c r="O417" s="198"/>
      <c r="P417" s="199">
        <f>SUM(P418:P474)</f>
        <v>0</v>
      </c>
      <c r="Q417" s="198"/>
      <c r="R417" s="199">
        <f>SUM(R418:R474)</f>
        <v>0.034159500000000002</v>
      </c>
      <c r="S417" s="198"/>
      <c r="T417" s="200">
        <f>SUM(T418:T474)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1" t="s">
        <v>84</v>
      </c>
      <c r="AT417" s="202" t="s">
        <v>74</v>
      </c>
      <c r="AU417" s="202" t="s">
        <v>80</v>
      </c>
      <c r="AY417" s="201" t="s">
        <v>131</v>
      </c>
      <c r="BK417" s="203">
        <f>SUM(BK418:BK474)</f>
        <v>0</v>
      </c>
    </row>
    <row r="418" s="2" customFormat="1" ht="24.15" customHeight="1">
      <c r="A418" s="40"/>
      <c r="B418" s="41"/>
      <c r="C418" s="206" t="s">
        <v>729</v>
      </c>
      <c r="D418" s="206" t="s">
        <v>133</v>
      </c>
      <c r="E418" s="207" t="s">
        <v>730</v>
      </c>
      <c r="F418" s="208" t="s">
        <v>731</v>
      </c>
      <c r="G418" s="209" t="s">
        <v>321</v>
      </c>
      <c r="H418" s="210">
        <v>2</v>
      </c>
      <c r="I418" s="211"/>
      <c r="J418" s="212">
        <f>ROUND(I418*H418,2)</f>
        <v>0</v>
      </c>
      <c r="K418" s="208" t="s">
        <v>137</v>
      </c>
      <c r="L418" s="46"/>
      <c r="M418" s="213" t="s">
        <v>19</v>
      </c>
      <c r="N418" s="214" t="s">
        <v>46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231</v>
      </c>
      <c r="AT418" s="217" t="s">
        <v>133</v>
      </c>
      <c r="AU418" s="217" t="s">
        <v>84</v>
      </c>
      <c r="AY418" s="19" t="s">
        <v>131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80</v>
      </c>
      <c r="BK418" s="218">
        <f>ROUND(I418*H418,2)</f>
        <v>0</v>
      </c>
      <c r="BL418" s="19" t="s">
        <v>231</v>
      </c>
      <c r="BM418" s="217" t="s">
        <v>732</v>
      </c>
    </row>
    <row r="419" s="2" customFormat="1">
      <c r="A419" s="40"/>
      <c r="B419" s="41"/>
      <c r="C419" s="42"/>
      <c r="D419" s="219" t="s">
        <v>140</v>
      </c>
      <c r="E419" s="42"/>
      <c r="F419" s="220" t="s">
        <v>733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140</v>
      </c>
      <c r="AU419" s="19" t="s">
        <v>84</v>
      </c>
    </row>
    <row r="420" s="2" customFormat="1" ht="16.5" customHeight="1">
      <c r="A420" s="40"/>
      <c r="B420" s="41"/>
      <c r="C420" s="236" t="s">
        <v>734</v>
      </c>
      <c r="D420" s="236" t="s">
        <v>164</v>
      </c>
      <c r="E420" s="237" t="s">
        <v>735</v>
      </c>
      <c r="F420" s="238" t="s">
        <v>736</v>
      </c>
      <c r="G420" s="239" t="s">
        <v>321</v>
      </c>
      <c r="H420" s="240">
        <v>2</v>
      </c>
      <c r="I420" s="241"/>
      <c r="J420" s="242">
        <f>ROUND(I420*H420,2)</f>
        <v>0</v>
      </c>
      <c r="K420" s="238" t="s">
        <v>137</v>
      </c>
      <c r="L420" s="243"/>
      <c r="M420" s="244" t="s">
        <v>19</v>
      </c>
      <c r="N420" s="245" t="s">
        <v>46</v>
      </c>
      <c r="O420" s="86"/>
      <c r="P420" s="215">
        <f>O420*H420</f>
        <v>0</v>
      </c>
      <c r="Q420" s="215">
        <v>4.0000000000000003E-05</v>
      </c>
      <c r="R420" s="215">
        <f>Q420*H420</f>
        <v>8.0000000000000007E-05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342</v>
      </c>
      <c r="AT420" s="217" t="s">
        <v>164</v>
      </c>
      <c r="AU420" s="217" t="s">
        <v>84</v>
      </c>
      <c r="AY420" s="19" t="s">
        <v>131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80</v>
      </c>
      <c r="BK420" s="218">
        <f>ROUND(I420*H420,2)</f>
        <v>0</v>
      </c>
      <c r="BL420" s="19" t="s">
        <v>231</v>
      </c>
      <c r="BM420" s="217" t="s">
        <v>737</v>
      </c>
    </row>
    <row r="421" s="2" customFormat="1" ht="24.15" customHeight="1">
      <c r="A421" s="40"/>
      <c r="B421" s="41"/>
      <c r="C421" s="206" t="s">
        <v>738</v>
      </c>
      <c r="D421" s="206" t="s">
        <v>133</v>
      </c>
      <c r="E421" s="207" t="s">
        <v>739</v>
      </c>
      <c r="F421" s="208" t="s">
        <v>740</v>
      </c>
      <c r="G421" s="209" t="s">
        <v>321</v>
      </c>
      <c r="H421" s="210">
        <v>3</v>
      </c>
      <c r="I421" s="211"/>
      <c r="J421" s="212">
        <f>ROUND(I421*H421,2)</f>
        <v>0</v>
      </c>
      <c r="K421" s="208" t="s">
        <v>137</v>
      </c>
      <c r="L421" s="46"/>
      <c r="M421" s="213" t="s">
        <v>19</v>
      </c>
      <c r="N421" s="214" t="s">
        <v>46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231</v>
      </c>
      <c r="AT421" s="217" t="s">
        <v>133</v>
      </c>
      <c r="AU421" s="217" t="s">
        <v>84</v>
      </c>
      <c r="AY421" s="19" t="s">
        <v>131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231</v>
      </c>
      <c r="BM421" s="217" t="s">
        <v>741</v>
      </c>
    </row>
    <row r="422" s="2" customFormat="1">
      <c r="A422" s="40"/>
      <c r="B422" s="41"/>
      <c r="C422" s="42"/>
      <c r="D422" s="219" t="s">
        <v>140</v>
      </c>
      <c r="E422" s="42"/>
      <c r="F422" s="220" t="s">
        <v>742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140</v>
      </c>
      <c r="AU422" s="19" t="s">
        <v>84</v>
      </c>
    </row>
    <row r="423" s="2" customFormat="1" ht="16.5" customHeight="1">
      <c r="A423" s="40"/>
      <c r="B423" s="41"/>
      <c r="C423" s="236" t="s">
        <v>743</v>
      </c>
      <c r="D423" s="236" t="s">
        <v>164</v>
      </c>
      <c r="E423" s="237" t="s">
        <v>744</v>
      </c>
      <c r="F423" s="238" t="s">
        <v>745</v>
      </c>
      <c r="G423" s="239" t="s">
        <v>321</v>
      </c>
      <c r="H423" s="240">
        <v>3</v>
      </c>
      <c r="I423" s="241"/>
      <c r="J423" s="242">
        <f>ROUND(I423*H423,2)</f>
        <v>0</v>
      </c>
      <c r="K423" s="238" t="s">
        <v>137</v>
      </c>
      <c r="L423" s="243"/>
      <c r="M423" s="244" t="s">
        <v>19</v>
      </c>
      <c r="N423" s="245" t="s">
        <v>46</v>
      </c>
      <c r="O423" s="86"/>
      <c r="P423" s="215">
        <f>O423*H423</f>
        <v>0</v>
      </c>
      <c r="Q423" s="215">
        <v>0.00014999999999999999</v>
      </c>
      <c r="R423" s="215">
        <f>Q423*H423</f>
        <v>0.00044999999999999999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342</v>
      </c>
      <c r="AT423" s="217" t="s">
        <v>164</v>
      </c>
      <c r="AU423" s="217" t="s">
        <v>84</v>
      </c>
      <c r="AY423" s="19" t="s">
        <v>131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231</v>
      </c>
      <c r="BM423" s="217" t="s">
        <v>746</v>
      </c>
    </row>
    <row r="424" s="2" customFormat="1" ht="16.5" customHeight="1">
      <c r="A424" s="40"/>
      <c r="B424" s="41"/>
      <c r="C424" s="236" t="s">
        <v>747</v>
      </c>
      <c r="D424" s="236" t="s">
        <v>164</v>
      </c>
      <c r="E424" s="237" t="s">
        <v>748</v>
      </c>
      <c r="F424" s="238" t="s">
        <v>749</v>
      </c>
      <c r="G424" s="239" t="s">
        <v>321</v>
      </c>
      <c r="H424" s="240">
        <v>3</v>
      </c>
      <c r="I424" s="241"/>
      <c r="J424" s="242">
        <f>ROUND(I424*H424,2)</f>
        <v>0</v>
      </c>
      <c r="K424" s="238" t="s">
        <v>137</v>
      </c>
      <c r="L424" s="243"/>
      <c r="M424" s="244" t="s">
        <v>19</v>
      </c>
      <c r="N424" s="245" t="s">
        <v>46</v>
      </c>
      <c r="O424" s="86"/>
      <c r="P424" s="215">
        <f>O424*H424</f>
        <v>0</v>
      </c>
      <c r="Q424" s="215">
        <v>4.0000000000000003E-05</v>
      </c>
      <c r="R424" s="215">
        <f>Q424*H424</f>
        <v>0.00012000000000000002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342</v>
      </c>
      <c r="AT424" s="217" t="s">
        <v>164</v>
      </c>
      <c r="AU424" s="217" t="s">
        <v>84</v>
      </c>
      <c r="AY424" s="19" t="s">
        <v>131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80</v>
      </c>
      <c r="BK424" s="218">
        <f>ROUND(I424*H424,2)</f>
        <v>0</v>
      </c>
      <c r="BL424" s="19" t="s">
        <v>231</v>
      </c>
      <c r="BM424" s="217" t="s">
        <v>750</v>
      </c>
    </row>
    <row r="425" s="2" customFormat="1" ht="24.15" customHeight="1">
      <c r="A425" s="40"/>
      <c r="B425" s="41"/>
      <c r="C425" s="206" t="s">
        <v>751</v>
      </c>
      <c r="D425" s="206" t="s">
        <v>133</v>
      </c>
      <c r="E425" s="207" t="s">
        <v>752</v>
      </c>
      <c r="F425" s="208" t="s">
        <v>753</v>
      </c>
      <c r="G425" s="209" t="s">
        <v>200</v>
      </c>
      <c r="H425" s="210">
        <v>40</v>
      </c>
      <c r="I425" s="211"/>
      <c r="J425" s="212">
        <f>ROUND(I425*H425,2)</f>
        <v>0</v>
      </c>
      <c r="K425" s="208" t="s">
        <v>137</v>
      </c>
      <c r="L425" s="46"/>
      <c r="M425" s="213" t="s">
        <v>19</v>
      </c>
      <c r="N425" s="214" t="s">
        <v>46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231</v>
      </c>
      <c r="AT425" s="217" t="s">
        <v>133</v>
      </c>
      <c r="AU425" s="217" t="s">
        <v>84</v>
      </c>
      <c r="AY425" s="19" t="s">
        <v>131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231</v>
      </c>
      <c r="BM425" s="217" t="s">
        <v>754</v>
      </c>
    </row>
    <row r="426" s="2" customFormat="1">
      <c r="A426" s="40"/>
      <c r="B426" s="41"/>
      <c r="C426" s="42"/>
      <c r="D426" s="219" t="s">
        <v>140</v>
      </c>
      <c r="E426" s="42"/>
      <c r="F426" s="220" t="s">
        <v>755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140</v>
      </c>
      <c r="AU426" s="19" t="s">
        <v>84</v>
      </c>
    </row>
    <row r="427" s="13" customFormat="1">
      <c r="A427" s="13"/>
      <c r="B427" s="224"/>
      <c r="C427" s="225"/>
      <c r="D427" s="226" t="s">
        <v>142</v>
      </c>
      <c r="E427" s="227" t="s">
        <v>19</v>
      </c>
      <c r="F427" s="228" t="s">
        <v>756</v>
      </c>
      <c r="G427" s="225"/>
      <c r="H427" s="229">
        <v>40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142</v>
      </c>
      <c r="AU427" s="235" t="s">
        <v>84</v>
      </c>
      <c r="AV427" s="13" t="s">
        <v>84</v>
      </c>
      <c r="AW427" s="13" t="s">
        <v>36</v>
      </c>
      <c r="AX427" s="13" t="s">
        <v>80</v>
      </c>
      <c r="AY427" s="235" t="s">
        <v>131</v>
      </c>
    </row>
    <row r="428" s="2" customFormat="1" ht="16.5" customHeight="1">
      <c r="A428" s="40"/>
      <c r="B428" s="41"/>
      <c r="C428" s="236" t="s">
        <v>757</v>
      </c>
      <c r="D428" s="236" t="s">
        <v>164</v>
      </c>
      <c r="E428" s="237" t="s">
        <v>758</v>
      </c>
      <c r="F428" s="238" t="s">
        <v>759</v>
      </c>
      <c r="G428" s="239" t="s">
        <v>200</v>
      </c>
      <c r="H428" s="240">
        <v>46</v>
      </c>
      <c r="I428" s="241"/>
      <c r="J428" s="242">
        <f>ROUND(I428*H428,2)</f>
        <v>0</v>
      </c>
      <c r="K428" s="238" t="s">
        <v>137</v>
      </c>
      <c r="L428" s="243"/>
      <c r="M428" s="244" t="s">
        <v>19</v>
      </c>
      <c r="N428" s="245" t="s">
        <v>46</v>
      </c>
      <c r="O428" s="86"/>
      <c r="P428" s="215">
        <f>O428*H428</f>
        <v>0</v>
      </c>
      <c r="Q428" s="215">
        <v>0.00012</v>
      </c>
      <c r="R428" s="215">
        <f>Q428*H428</f>
        <v>0.0055199999999999997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342</v>
      </c>
      <c r="AT428" s="217" t="s">
        <v>164</v>
      </c>
      <c r="AU428" s="217" t="s">
        <v>84</v>
      </c>
      <c r="AY428" s="19" t="s">
        <v>131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80</v>
      </c>
      <c r="BK428" s="218">
        <f>ROUND(I428*H428,2)</f>
        <v>0</v>
      </c>
      <c r="BL428" s="19" t="s">
        <v>231</v>
      </c>
      <c r="BM428" s="217" t="s">
        <v>760</v>
      </c>
    </row>
    <row r="429" s="13" customFormat="1">
      <c r="A429" s="13"/>
      <c r="B429" s="224"/>
      <c r="C429" s="225"/>
      <c r="D429" s="226" t="s">
        <v>142</v>
      </c>
      <c r="E429" s="225"/>
      <c r="F429" s="228" t="s">
        <v>761</v>
      </c>
      <c r="G429" s="225"/>
      <c r="H429" s="229">
        <v>46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142</v>
      </c>
      <c r="AU429" s="235" t="s">
        <v>84</v>
      </c>
      <c r="AV429" s="13" t="s">
        <v>84</v>
      </c>
      <c r="AW429" s="13" t="s">
        <v>4</v>
      </c>
      <c r="AX429" s="13" t="s">
        <v>80</v>
      </c>
      <c r="AY429" s="235" t="s">
        <v>131</v>
      </c>
    </row>
    <row r="430" s="2" customFormat="1" ht="24.15" customHeight="1">
      <c r="A430" s="40"/>
      <c r="B430" s="41"/>
      <c r="C430" s="206" t="s">
        <v>762</v>
      </c>
      <c r="D430" s="206" t="s">
        <v>133</v>
      </c>
      <c r="E430" s="207" t="s">
        <v>763</v>
      </c>
      <c r="F430" s="208" t="s">
        <v>764</v>
      </c>
      <c r="G430" s="209" t="s">
        <v>200</v>
      </c>
      <c r="H430" s="210">
        <v>55</v>
      </c>
      <c r="I430" s="211"/>
      <c r="J430" s="212">
        <f>ROUND(I430*H430,2)</f>
        <v>0</v>
      </c>
      <c r="K430" s="208" t="s">
        <v>137</v>
      </c>
      <c r="L430" s="46"/>
      <c r="M430" s="213" t="s">
        <v>19</v>
      </c>
      <c r="N430" s="214" t="s">
        <v>46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231</v>
      </c>
      <c r="AT430" s="217" t="s">
        <v>133</v>
      </c>
      <c r="AU430" s="217" t="s">
        <v>84</v>
      </c>
      <c r="AY430" s="19" t="s">
        <v>131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80</v>
      </c>
      <c r="BK430" s="218">
        <f>ROUND(I430*H430,2)</f>
        <v>0</v>
      </c>
      <c r="BL430" s="19" t="s">
        <v>231</v>
      </c>
      <c r="BM430" s="217" t="s">
        <v>765</v>
      </c>
    </row>
    <row r="431" s="2" customFormat="1">
      <c r="A431" s="40"/>
      <c r="B431" s="41"/>
      <c r="C431" s="42"/>
      <c r="D431" s="219" t="s">
        <v>140</v>
      </c>
      <c r="E431" s="42"/>
      <c r="F431" s="220" t="s">
        <v>766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140</v>
      </c>
      <c r="AU431" s="19" t="s">
        <v>84</v>
      </c>
    </row>
    <row r="432" s="13" customFormat="1">
      <c r="A432" s="13"/>
      <c r="B432" s="224"/>
      <c r="C432" s="225"/>
      <c r="D432" s="226" t="s">
        <v>142</v>
      </c>
      <c r="E432" s="227" t="s">
        <v>19</v>
      </c>
      <c r="F432" s="228" t="s">
        <v>767</v>
      </c>
      <c r="G432" s="225"/>
      <c r="H432" s="229">
        <v>30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142</v>
      </c>
      <c r="AU432" s="235" t="s">
        <v>84</v>
      </c>
      <c r="AV432" s="13" t="s">
        <v>84</v>
      </c>
      <c r="AW432" s="13" t="s">
        <v>36</v>
      </c>
      <c r="AX432" s="13" t="s">
        <v>75</v>
      </c>
      <c r="AY432" s="235" t="s">
        <v>131</v>
      </c>
    </row>
    <row r="433" s="13" customFormat="1">
      <c r="A433" s="13"/>
      <c r="B433" s="224"/>
      <c r="C433" s="225"/>
      <c r="D433" s="226" t="s">
        <v>142</v>
      </c>
      <c r="E433" s="227" t="s">
        <v>19</v>
      </c>
      <c r="F433" s="228" t="s">
        <v>768</v>
      </c>
      <c r="G433" s="225"/>
      <c r="H433" s="229">
        <v>25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142</v>
      </c>
      <c r="AU433" s="235" t="s">
        <v>84</v>
      </c>
      <c r="AV433" s="13" t="s">
        <v>84</v>
      </c>
      <c r="AW433" s="13" t="s">
        <v>36</v>
      </c>
      <c r="AX433" s="13" t="s">
        <v>75</v>
      </c>
      <c r="AY433" s="235" t="s">
        <v>131</v>
      </c>
    </row>
    <row r="434" s="14" customFormat="1">
      <c r="A434" s="14"/>
      <c r="B434" s="246"/>
      <c r="C434" s="247"/>
      <c r="D434" s="226" t="s">
        <v>142</v>
      </c>
      <c r="E434" s="248" t="s">
        <v>19</v>
      </c>
      <c r="F434" s="249" t="s">
        <v>216</v>
      </c>
      <c r="G434" s="247"/>
      <c r="H434" s="250">
        <v>55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142</v>
      </c>
      <c r="AU434" s="256" t="s">
        <v>84</v>
      </c>
      <c r="AV434" s="14" t="s">
        <v>138</v>
      </c>
      <c r="AW434" s="14" t="s">
        <v>36</v>
      </c>
      <c r="AX434" s="14" t="s">
        <v>80</v>
      </c>
      <c r="AY434" s="256" t="s">
        <v>131</v>
      </c>
    </row>
    <row r="435" s="2" customFormat="1" ht="16.5" customHeight="1">
      <c r="A435" s="40"/>
      <c r="B435" s="41"/>
      <c r="C435" s="236" t="s">
        <v>769</v>
      </c>
      <c r="D435" s="236" t="s">
        <v>164</v>
      </c>
      <c r="E435" s="237" t="s">
        <v>770</v>
      </c>
      <c r="F435" s="238" t="s">
        <v>771</v>
      </c>
      <c r="G435" s="239" t="s">
        <v>200</v>
      </c>
      <c r="H435" s="240">
        <v>63.25</v>
      </c>
      <c r="I435" s="241"/>
      <c r="J435" s="242">
        <f>ROUND(I435*H435,2)</f>
        <v>0</v>
      </c>
      <c r="K435" s="238" t="s">
        <v>137</v>
      </c>
      <c r="L435" s="243"/>
      <c r="M435" s="244" t="s">
        <v>19</v>
      </c>
      <c r="N435" s="245" t="s">
        <v>46</v>
      </c>
      <c r="O435" s="86"/>
      <c r="P435" s="215">
        <f>O435*H435</f>
        <v>0</v>
      </c>
      <c r="Q435" s="215">
        <v>0.00017000000000000001</v>
      </c>
      <c r="R435" s="215">
        <f>Q435*H435</f>
        <v>0.010752500000000002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342</v>
      </c>
      <c r="AT435" s="217" t="s">
        <v>164</v>
      </c>
      <c r="AU435" s="217" t="s">
        <v>84</v>
      </c>
      <c r="AY435" s="19" t="s">
        <v>131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80</v>
      </c>
      <c r="BK435" s="218">
        <f>ROUND(I435*H435,2)</f>
        <v>0</v>
      </c>
      <c r="BL435" s="19" t="s">
        <v>231</v>
      </c>
      <c r="BM435" s="217" t="s">
        <v>772</v>
      </c>
    </row>
    <row r="436" s="13" customFormat="1">
      <c r="A436" s="13"/>
      <c r="B436" s="224"/>
      <c r="C436" s="225"/>
      <c r="D436" s="226" t="s">
        <v>142</v>
      </c>
      <c r="E436" s="225"/>
      <c r="F436" s="228" t="s">
        <v>773</v>
      </c>
      <c r="G436" s="225"/>
      <c r="H436" s="229">
        <v>63.25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142</v>
      </c>
      <c r="AU436" s="235" t="s">
        <v>84</v>
      </c>
      <c r="AV436" s="13" t="s">
        <v>84</v>
      </c>
      <c r="AW436" s="13" t="s">
        <v>4</v>
      </c>
      <c r="AX436" s="13" t="s">
        <v>80</v>
      </c>
      <c r="AY436" s="235" t="s">
        <v>131</v>
      </c>
    </row>
    <row r="437" s="2" customFormat="1" ht="24.15" customHeight="1">
      <c r="A437" s="40"/>
      <c r="B437" s="41"/>
      <c r="C437" s="206" t="s">
        <v>774</v>
      </c>
      <c r="D437" s="206" t="s">
        <v>133</v>
      </c>
      <c r="E437" s="207" t="s">
        <v>775</v>
      </c>
      <c r="F437" s="208" t="s">
        <v>776</v>
      </c>
      <c r="G437" s="209" t="s">
        <v>321</v>
      </c>
      <c r="H437" s="210">
        <v>1</v>
      </c>
      <c r="I437" s="211"/>
      <c r="J437" s="212">
        <f>ROUND(I437*H437,2)</f>
        <v>0</v>
      </c>
      <c r="K437" s="208" t="s">
        <v>137</v>
      </c>
      <c r="L437" s="46"/>
      <c r="M437" s="213" t="s">
        <v>19</v>
      </c>
      <c r="N437" s="214" t="s">
        <v>46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231</v>
      </c>
      <c r="AT437" s="217" t="s">
        <v>133</v>
      </c>
      <c r="AU437" s="217" t="s">
        <v>84</v>
      </c>
      <c r="AY437" s="19" t="s">
        <v>131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231</v>
      </c>
      <c r="BM437" s="217" t="s">
        <v>777</v>
      </c>
    </row>
    <row r="438" s="2" customFormat="1">
      <c r="A438" s="40"/>
      <c r="B438" s="41"/>
      <c r="C438" s="42"/>
      <c r="D438" s="219" t="s">
        <v>140</v>
      </c>
      <c r="E438" s="42"/>
      <c r="F438" s="220" t="s">
        <v>778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140</v>
      </c>
      <c r="AU438" s="19" t="s">
        <v>84</v>
      </c>
    </row>
    <row r="439" s="2" customFormat="1" ht="16.5" customHeight="1">
      <c r="A439" s="40"/>
      <c r="B439" s="41"/>
      <c r="C439" s="236" t="s">
        <v>779</v>
      </c>
      <c r="D439" s="236" t="s">
        <v>164</v>
      </c>
      <c r="E439" s="237" t="s">
        <v>780</v>
      </c>
      <c r="F439" s="238" t="s">
        <v>781</v>
      </c>
      <c r="G439" s="239" t="s">
        <v>321</v>
      </c>
      <c r="H439" s="240">
        <v>1</v>
      </c>
      <c r="I439" s="241"/>
      <c r="J439" s="242">
        <f>ROUND(I439*H439,2)</f>
        <v>0</v>
      </c>
      <c r="K439" s="238" t="s">
        <v>137</v>
      </c>
      <c r="L439" s="243"/>
      <c r="M439" s="244" t="s">
        <v>19</v>
      </c>
      <c r="N439" s="245" t="s">
        <v>46</v>
      </c>
      <c r="O439" s="86"/>
      <c r="P439" s="215">
        <f>O439*H439</f>
        <v>0</v>
      </c>
      <c r="Q439" s="215">
        <v>4.0000000000000003E-05</v>
      </c>
      <c r="R439" s="215">
        <f>Q439*H439</f>
        <v>4.0000000000000003E-05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342</v>
      </c>
      <c r="AT439" s="217" t="s">
        <v>164</v>
      </c>
      <c r="AU439" s="217" t="s">
        <v>84</v>
      </c>
      <c r="AY439" s="19" t="s">
        <v>131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231</v>
      </c>
      <c r="BM439" s="217" t="s">
        <v>782</v>
      </c>
    </row>
    <row r="440" s="2" customFormat="1" ht="24.15" customHeight="1">
      <c r="A440" s="40"/>
      <c r="B440" s="41"/>
      <c r="C440" s="206" t="s">
        <v>783</v>
      </c>
      <c r="D440" s="206" t="s">
        <v>133</v>
      </c>
      <c r="E440" s="207" t="s">
        <v>784</v>
      </c>
      <c r="F440" s="208" t="s">
        <v>785</v>
      </c>
      <c r="G440" s="209" t="s">
        <v>321</v>
      </c>
      <c r="H440" s="210">
        <v>1</v>
      </c>
      <c r="I440" s="211"/>
      <c r="J440" s="212">
        <f>ROUND(I440*H440,2)</f>
        <v>0</v>
      </c>
      <c r="K440" s="208" t="s">
        <v>137</v>
      </c>
      <c r="L440" s="46"/>
      <c r="M440" s="213" t="s">
        <v>19</v>
      </c>
      <c r="N440" s="214" t="s">
        <v>46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231</v>
      </c>
      <c r="AT440" s="217" t="s">
        <v>133</v>
      </c>
      <c r="AU440" s="217" t="s">
        <v>84</v>
      </c>
      <c r="AY440" s="19" t="s">
        <v>131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80</v>
      </c>
      <c r="BK440" s="218">
        <f>ROUND(I440*H440,2)</f>
        <v>0</v>
      </c>
      <c r="BL440" s="19" t="s">
        <v>231</v>
      </c>
      <c r="BM440" s="217" t="s">
        <v>786</v>
      </c>
    </row>
    <row r="441" s="2" customFormat="1">
      <c r="A441" s="40"/>
      <c r="B441" s="41"/>
      <c r="C441" s="42"/>
      <c r="D441" s="219" t="s">
        <v>140</v>
      </c>
      <c r="E441" s="42"/>
      <c r="F441" s="220" t="s">
        <v>787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140</v>
      </c>
      <c r="AU441" s="19" t="s">
        <v>84</v>
      </c>
    </row>
    <row r="442" s="2" customFormat="1" ht="16.5" customHeight="1">
      <c r="A442" s="40"/>
      <c r="B442" s="41"/>
      <c r="C442" s="236" t="s">
        <v>788</v>
      </c>
      <c r="D442" s="236" t="s">
        <v>164</v>
      </c>
      <c r="E442" s="237" t="s">
        <v>789</v>
      </c>
      <c r="F442" s="238" t="s">
        <v>790</v>
      </c>
      <c r="G442" s="239" t="s">
        <v>321</v>
      </c>
      <c r="H442" s="240">
        <v>1</v>
      </c>
      <c r="I442" s="241"/>
      <c r="J442" s="242">
        <f>ROUND(I442*H442,2)</f>
        <v>0</v>
      </c>
      <c r="K442" s="238" t="s">
        <v>137</v>
      </c>
      <c r="L442" s="243"/>
      <c r="M442" s="244" t="s">
        <v>19</v>
      </c>
      <c r="N442" s="245" t="s">
        <v>46</v>
      </c>
      <c r="O442" s="86"/>
      <c r="P442" s="215">
        <f>O442*H442</f>
        <v>0</v>
      </c>
      <c r="Q442" s="215">
        <v>6.9999999999999994E-05</v>
      </c>
      <c r="R442" s="215">
        <f>Q442*H442</f>
        <v>6.9999999999999994E-05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342</v>
      </c>
      <c r="AT442" s="217" t="s">
        <v>164</v>
      </c>
      <c r="AU442" s="217" t="s">
        <v>84</v>
      </c>
      <c r="AY442" s="19" t="s">
        <v>131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80</v>
      </c>
      <c r="BK442" s="218">
        <f>ROUND(I442*H442,2)</f>
        <v>0</v>
      </c>
      <c r="BL442" s="19" t="s">
        <v>231</v>
      </c>
      <c r="BM442" s="217" t="s">
        <v>791</v>
      </c>
    </row>
    <row r="443" s="2" customFormat="1" ht="16.5" customHeight="1">
      <c r="A443" s="40"/>
      <c r="B443" s="41"/>
      <c r="C443" s="206" t="s">
        <v>792</v>
      </c>
      <c r="D443" s="206" t="s">
        <v>133</v>
      </c>
      <c r="E443" s="207" t="s">
        <v>793</v>
      </c>
      <c r="F443" s="208" t="s">
        <v>794</v>
      </c>
      <c r="G443" s="209" t="s">
        <v>321</v>
      </c>
      <c r="H443" s="210">
        <v>3</v>
      </c>
      <c r="I443" s="211"/>
      <c r="J443" s="212">
        <f>ROUND(I443*H443,2)</f>
        <v>0</v>
      </c>
      <c r="K443" s="208" t="s">
        <v>137</v>
      </c>
      <c r="L443" s="46"/>
      <c r="M443" s="213" t="s">
        <v>19</v>
      </c>
      <c r="N443" s="214" t="s">
        <v>46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231</v>
      </c>
      <c r="AT443" s="217" t="s">
        <v>133</v>
      </c>
      <c r="AU443" s="217" t="s">
        <v>84</v>
      </c>
      <c r="AY443" s="19" t="s">
        <v>131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80</v>
      </c>
      <c r="BK443" s="218">
        <f>ROUND(I443*H443,2)</f>
        <v>0</v>
      </c>
      <c r="BL443" s="19" t="s">
        <v>231</v>
      </c>
      <c r="BM443" s="217" t="s">
        <v>795</v>
      </c>
    </row>
    <row r="444" s="2" customFormat="1">
      <c r="A444" s="40"/>
      <c r="B444" s="41"/>
      <c r="C444" s="42"/>
      <c r="D444" s="219" t="s">
        <v>140</v>
      </c>
      <c r="E444" s="42"/>
      <c r="F444" s="220" t="s">
        <v>796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140</v>
      </c>
      <c r="AU444" s="19" t="s">
        <v>84</v>
      </c>
    </row>
    <row r="445" s="2" customFormat="1" ht="16.5" customHeight="1">
      <c r="A445" s="40"/>
      <c r="B445" s="41"/>
      <c r="C445" s="236" t="s">
        <v>797</v>
      </c>
      <c r="D445" s="236" t="s">
        <v>164</v>
      </c>
      <c r="E445" s="237" t="s">
        <v>798</v>
      </c>
      <c r="F445" s="238" t="s">
        <v>799</v>
      </c>
      <c r="G445" s="239" t="s">
        <v>321</v>
      </c>
      <c r="H445" s="240">
        <v>1</v>
      </c>
      <c r="I445" s="241"/>
      <c r="J445" s="242">
        <f>ROUND(I445*H445,2)</f>
        <v>0</v>
      </c>
      <c r="K445" s="238" t="s">
        <v>137</v>
      </c>
      <c r="L445" s="243"/>
      <c r="M445" s="244" t="s">
        <v>19</v>
      </c>
      <c r="N445" s="245" t="s">
        <v>46</v>
      </c>
      <c r="O445" s="86"/>
      <c r="P445" s="215">
        <f>O445*H445</f>
        <v>0</v>
      </c>
      <c r="Q445" s="215">
        <v>0.00040000000000000002</v>
      </c>
      <c r="R445" s="215">
        <f>Q445*H445</f>
        <v>0.00040000000000000002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342</v>
      </c>
      <c r="AT445" s="217" t="s">
        <v>164</v>
      </c>
      <c r="AU445" s="217" t="s">
        <v>84</v>
      </c>
      <c r="AY445" s="19" t="s">
        <v>131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231</v>
      </c>
      <c r="BM445" s="217" t="s">
        <v>800</v>
      </c>
    </row>
    <row r="446" s="2" customFormat="1" ht="16.5" customHeight="1">
      <c r="A446" s="40"/>
      <c r="B446" s="41"/>
      <c r="C446" s="236" t="s">
        <v>801</v>
      </c>
      <c r="D446" s="236" t="s">
        <v>164</v>
      </c>
      <c r="E446" s="237" t="s">
        <v>802</v>
      </c>
      <c r="F446" s="238" t="s">
        <v>803</v>
      </c>
      <c r="G446" s="239" t="s">
        <v>321</v>
      </c>
      <c r="H446" s="240">
        <v>2</v>
      </c>
      <c r="I446" s="241"/>
      <c r="J446" s="242">
        <f>ROUND(I446*H446,2)</f>
        <v>0</v>
      </c>
      <c r="K446" s="238" t="s">
        <v>137</v>
      </c>
      <c r="L446" s="243"/>
      <c r="M446" s="244" t="s">
        <v>19</v>
      </c>
      <c r="N446" s="245" t="s">
        <v>46</v>
      </c>
      <c r="O446" s="86"/>
      <c r="P446" s="215">
        <f>O446*H446</f>
        <v>0</v>
      </c>
      <c r="Q446" s="215">
        <v>0.00040000000000000002</v>
      </c>
      <c r="R446" s="215">
        <f>Q446*H446</f>
        <v>0.00080000000000000004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342</v>
      </c>
      <c r="AT446" s="217" t="s">
        <v>164</v>
      </c>
      <c r="AU446" s="217" t="s">
        <v>84</v>
      </c>
      <c r="AY446" s="19" t="s">
        <v>131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80</v>
      </c>
      <c r="BK446" s="218">
        <f>ROUND(I446*H446,2)</f>
        <v>0</v>
      </c>
      <c r="BL446" s="19" t="s">
        <v>231</v>
      </c>
      <c r="BM446" s="217" t="s">
        <v>804</v>
      </c>
    </row>
    <row r="447" s="2" customFormat="1" ht="24.15" customHeight="1">
      <c r="A447" s="40"/>
      <c r="B447" s="41"/>
      <c r="C447" s="206" t="s">
        <v>805</v>
      </c>
      <c r="D447" s="206" t="s">
        <v>133</v>
      </c>
      <c r="E447" s="207" t="s">
        <v>806</v>
      </c>
      <c r="F447" s="208" t="s">
        <v>807</v>
      </c>
      <c r="G447" s="209" t="s">
        <v>321</v>
      </c>
      <c r="H447" s="210">
        <v>1</v>
      </c>
      <c r="I447" s="211"/>
      <c r="J447" s="212">
        <f>ROUND(I447*H447,2)</f>
        <v>0</v>
      </c>
      <c r="K447" s="208" t="s">
        <v>137</v>
      </c>
      <c r="L447" s="46"/>
      <c r="M447" s="213" t="s">
        <v>19</v>
      </c>
      <c r="N447" s="214" t="s">
        <v>46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231</v>
      </c>
      <c r="AT447" s="217" t="s">
        <v>133</v>
      </c>
      <c r="AU447" s="217" t="s">
        <v>84</v>
      </c>
      <c r="AY447" s="19" t="s">
        <v>131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80</v>
      </c>
      <c r="BK447" s="218">
        <f>ROUND(I447*H447,2)</f>
        <v>0</v>
      </c>
      <c r="BL447" s="19" t="s">
        <v>231</v>
      </c>
      <c r="BM447" s="217" t="s">
        <v>808</v>
      </c>
    </row>
    <row r="448" s="2" customFormat="1">
      <c r="A448" s="40"/>
      <c r="B448" s="41"/>
      <c r="C448" s="42"/>
      <c r="D448" s="219" t="s">
        <v>140</v>
      </c>
      <c r="E448" s="42"/>
      <c r="F448" s="220" t="s">
        <v>809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140</v>
      </c>
      <c r="AU448" s="19" t="s">
        <v>84</v>
      </c>
    </row>
    <row r="449" s="2" customFormat="1" ht="16.5" customHeight="1">
      <c r="A449" s="40"/>
      <c r="B449" s="41"/>
      <c r="C449" s="236" t="s">
        <v>810</v>
      </c>
      <c r="D449" s="236" t="s">
        <v>164</v>
      </c>
      <c r="E449" s="237" t="s">
        <v>811</v>
      </c>
      <c r="F449" s="238" t="s">
        <v>812</v>
      </c>
      <c r="G449" s="239" t="s">
        <v>321</v>
      </c>
      <c r="H449" s="240">
        <v>1</v>
      </c>
      <c r="I449" s="241"/>
      <c r="J449" s="242">
        <f>ROUND(I449*H449,2)</f>
        <v>0</v>
      </c>
      <c r="K449" s="238" t="s">
        <v>545</v>
      </c>
      <c r="L449" s="243"/>
      <c r="M449" s="244" t="s">
        <v>19</v>
      </c>
      <c r="N449" s="245" t="s">
        <v>46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342</v>
      </c>
      <c r="AT449" s="217" t="s">
        <v>164</v>
      </c>
      <c r="AU449" s="217" t="s">
        <v>84</v>
      </c>
      <c r="AY449" s="19" t="s">
        <v>131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80</v>
      </c>
      <c r="BK449" s="218">
        <f>ROUND(I449*H449,2)</f>
        <v>0</v>
      </c>
      <c r="BL449" s="19" t="s">
        <v>231</v>
      </c>
      <c r="BM449" s="217" t="s">
        <v>813</v>
      </c>
    </row>
    <row r="450" s="2" customFormat="1">
      <c r="A450" s="40"/>
      <c r="B450" s="41"/>
      <c r="C450" s="42"/>
      <c r="D450" s="226" t="s">
        <v>814</v>
      </c>
      <c r="E450" s="42"/>
      <c r="F450" s="257" t="s">
        <v>815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814</v>
      </c>
      <c r="AU450" s="19" t="s">
        <v>84</v>
      </c>
    </row>
    <row r="451" s="2" customFormat="1" ht="24.15" customHeight="1">
      <c r="A451" s="40"/>
      <c r="B451" s="41"/>
      <c r="C451" s="236" t="s">
        <v>816</v>
      </c>
      <c r="D451" s="236" t="s">
        <v>164</v>
      </c>
      <c r="E451" s="237" t="s">
        <v>817</v>
      </c>
      <c r="F451" s="238" t="s">
        <v>818</v>
      </c>
      <c r="G451" s="239" t="s">
        <v>819</v>
      </c>
      <c r="H451" s="240">
        <v>0.040000000000000001</v>
      </c>
      <c r="I451" s="241"/>
      <c r="J451" s="242">
        <f>ROUND(I451*H451,2)</f>
        <v>0</v>
      </c>
      <c r="K451" s="238" t="s">
        <v>137</v>
      </c>
      <c r="L451" s="243"/>
      <c r="M451" s="244" t="s">
        <v>19</v>
      </c>
      <c r="N451" s="245" t="s">
        <v>46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342</v>
      </c>
      <c r="AT451" s="217" t="s">
        <v>164</v>
      </c>
      <c r="AU451" s="217" t="s">
        <v>84</v>
      </c>
      <c r="AY451" s="19" t="s">
        <v>131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80</v>
      </c>
      <c r="BK451" s="218">
        <f>ROUND(I451*H451,2)</f>
        <v>0</v>
      </c>
      <c r="BL451" s="19" t="s">
        <v>231</v>
      </c>
      <c r="BM451" s="217" t="s">
        <v>820</v>
      </c>
    </row>
    <row r="452" s="13" customFormat="1">
      <c r="A452" s="13"/>
      <c r="B452" s="224"/>
      <c r="C452" s="225"/>
      <c r="D452" s="226" t="s">
        <v>142</v>
      </c>
      <c r="E452" s="225"/>
      <c r="F452" s="228" t="s">
        <v>821</v>
      </c>
      <c r="G452" s="225"/>
      <c r="H452" s="229">
        <v>0.040000000000000001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142</v>
      </c>
      <c r="AU452" s="235" t="s">
        <v>84</v>
      </c>
      <c r="AV452" s="13" t="s">
        <v>84</v>
      </c>
      <c r="AW452" s="13" t="s">
        <v>4</v>
      </c>
      <c r="AX452" s="13" t="s">
        <v>80</v>
      </c>
      <c r="AY452" s="235" t="s">
        <v>131</v>
      </c>
    </row>
    <row r="453" s="2" customFormat="1" ht="24.15" customHeight="1">
      <c r="A453" s="40"/>
      <c r="B453" s="41"/>
      <c r="C453" s="236" t="s">
        <v>822</v>
      </c>
      <c r="D453" s="236" t="s">
        <v>164</v>
      </c>
      <c r="E453" s="237" t="s">
        <v>823</v>
      </c>
      <c r="F453" s="238" t="s">
        <v>824</v>
      </c>
      <c r="G453" s="239" t="s">
        <v>819</v>
      </c>
      <c r="H453" s="240">
        <v>0.080000000000000002</v>
      </c>
      <c r="I453" s="241"/>
      <c r="J453" s="242">
        <f>ROUND(I453*H453,2)</f>
        <v>0</v>
      </c>
      <c r="K453" s="238" t="s">
        <v>137</v>
      </c>
      <c r="L453" s="243"/>
      <c r="M453" s="244" t="s">
        <v>19</v>
      </c>
      <c r="N453" s="245" t="s">
        <v>46</v>
      </c>
      <c r="O453" s="86"/>
      <c r="P453" s="215">
        <f>O453*H453</f>
        <v>0</v>
      </c>
      <c r="Q453" s="215">
        <v>0.0011000000000000001</v>
      </c>
      <c r="R453" s="215">
        <f>Q453*H453</f>
        <v>8.8000000000000011E-05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342</v>
      </c>
      <c r="AT453" s="217" t="s">
        <v>164</v>
      </c>
      <c r="AU453" s="217" t="s">
        <v>84</v>
      </c>
      <c r="AY453" s="19" t="s">
        <v>131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80</v>
      </c>
      <c r="BK453" s="218">
        <f>ROUND(I453*H453,2)</f>
        <v>0</v>
      </c>
      <c r="BL453" s="19" t="s">
        <v>231</v>
      </c>
      <c r="BM453" s="217" t="s">
        <v>825</v>
      </c>
    </row>
    <row r="454" s="13" customFormat="1">
      <c r="A454" s="13"/>
      <c r="B454" s="224"/>
      <c r="C454" s="225"/>
      <c r="D454" s="226" t="s">
        <v>142</v>
      </c>
      <c r="E454" s="225"/>
      <c r="F454" s="228" t="s">
        <v>826</v>
      </c>
      <c r="G454" s="225"/>
      <c r="H454" s="229">
        <v>0.080000000000000002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142</v>
      </c>
      <c r="AU454" s="235" t="s">
        <v>84</v>
      </c>
      <c r="AV454" s="13" t="s">
        <v>84</v>
      </c>
      <c r="AW454" s="13" t="s">
        <v>4</v>
      </c>
      <c r="AX454" s="13" t="s">
        <v>80</v>
      </c>
      <c r="AY454" s="235" t="s">
        <v>131</v>
      </c>
    </row>
    <row r="455" s="2" customFormat="1" ht="24.15" customHeight="1">
      <c r="A455" s="40"/>
      <c r="B455" s="41"/>
      <c r="C455" s="206" t="s">
        <v>827</v>
      </c>
      <c r="D455" s="206" t="s">
        <v>133</v>
      </c>
      <c r="E455" s="207" t="s">
        <v>828</v>
      </c>
      <c r="F455" s="208" t="s">
        <v>829</v>
      </c>
      <c r="G455" s="209" t="s">
        <v>200</v>
      </c>
      <c r="H455" s="210">
        <v>10</v>
      </c>
      <c r="I455" s="211"/>
      <c r="J455" s="212">
        <f>ROUND(I455*H455,2)</f>
        <v>0</v>
      </c>
      <c r="K455" s="208" t="s">
        <v>137</v>
      </c>
      <c r="L455" s="46"/>
      <c r="M455" s="213" t="s">
        <v>19</v>
      </c>
      <c r="N455" s="214" t="s">
        <v>46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231</v>
      </c>
      <c r="AT455" s="217" t="s">
        <v>133</v>
      </c>
      <c r="AU455" s="217" t="s">
        <v>84</v>
      </c>
      <c r="AY455" s="19" t="s">
        <v>131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80</v>
      </c>
      <c r="BK455" s="218">
        <f>ROUND(I455*H455,2)</f>
        <v>0</v>
      </c>
      <c r="BL455" s="19" t="s">
        <v>231</v>
      </c>
      <c r="BM455" s="217" t="s">
        <v>830</v>
      </c>
    </row>
    <row r="456" s="2" customFormat="1">
      <c r="A456" s="40"/>
      <c r="B456" s="41"/>
      <c r="C456" s="42"/>
      <c r="D456" s="219" t="s">
        <v>140</v>
      </c>
      <c r="E456" s="42"/>
      <c r="F456" s="220" t="s">
        <v>831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140</v>
      </c>
      <c r="AU456" s="19" t="s">
        <v>84</v>
      </c>
    </row>
    <row r="457" s="2" customFormat="1" ht="16.5" customHeight="1">
      <c r="A457" s="40"/>
      <c r="B457" s="41"/>
      <c r="C457" s="236" t="s">
        <v>832</v>
      </c>
      <c r="D457" s="236" t="s">
        <v>164</v>
      </c>
      <c r="E457" s="237" t="s">
        <v>833</v>
      </c>
      <c r="F457" s="238" t="s">
        <v>834</v>
      </c>
      <c r="G457" s="239" t="s">
        <v>200</v>
      </c>
      <c r="H457" s="240">
        <v>11.5</v>
      </c>
      <c r="I457" s="241"/>
      <c r="J457" s="242">
        <f>ROUND(I457*H457,2)</f>
        <v>0</v>
      </c>
      <c r="K457" s="238" t="s">
        <v>137</v>
      </c>
      <c r="L457" s="243"/>
      <c r="M457" s="244" t="s">
        <v>19</v>
      </c>
      <c r="N457" s="245" t="s">
        <v>46</v>
      </c>
      <c r="O457" s="86"/>
      <c r="P457" s="215">
        <f>O457*H457</f>
        <v>0</v>
      </c>
      <c r="Q457" s="215">
        <v>5.0000000000000002E-05</v>
      </c>
      <c r="R457" s="215">
        <f>Q457*H457</f>
        <v>0.00057499999999999999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342</v>
      </c>
      <c r="AT457" s="217" t="s">
        <v>164</v>
      </c>
      <c r="AU457" s="217" t="s">
        <v>84</v>
      </c>
      <c r="AY457" s="19" t="s">
        <v>131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231</v>
      </c>
      <c r="BM457" s="217" t="s">
        <v>835</v>
      </c>
    </row>
    <row r="458" s="13" customFormat="1">
      <c r="A458" s="13"/>
      <c r="B458" s="224"/>
      <c r="C458" s="225"/>
      <c r="D458" s="226" t="s">
        <v>142</v>
      </c>
      <c r="E458" s="225"/>
      <c r="F458" s="228" t="s">
        <v>836</v>
      </c>
      <c r="G458" s="225"/>
      <c r="H458" s="229">
        <v>11.5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142</v>
      </c>
      <c r="AU458" s="235" t="s">
        <v>84</v>
      </c>
      <c r="AV458" s="13" t="s">
        <v>84</v>
      </c>
      <c r="AW458" s="13" t="s">
        <v>4</v>
      </c>
      <c r="AX458" s="13" t="s">
        <v>80</v>
      </c>
      <c r="AY458" s="235" t="s">
        <v>131</v>
      </c>
    </row>
    <row r="459" s="2" customFormat="1" ht="16.5" customHeight="1">
      <c r="A459" s="40"/>
      <c r="B459" s="41"/>
      <c r="C459" s="236" t="s">
        <v>837</v>
      </c>
      <c r="D459" s="236" t="s">
        <v>164</v>
      </c>
      <c r="E459" s="237" t="s">
        <v>838</v>
      </c>
      <c r="F459" s="238" t="s">
        <v>839</v>
      </c>
      <c r="G459" s="239" t="s">
        <v>321</v>
      </c>
      <c r="H459" s="240">
        <v>4</v>
      </c>
      <c r="I459" s="241"/>
      <c r="J459" s="242">
        <f>ROUND(I459*H459,2)</f>
        <v>0</v>
      </c>
      <c r="K459" s="238" t="s">
        <v>137</v>
      </c>
      <c r="L459" s="243"/>
      <c r="M459" s="244" t="s">
        <v>19</v>
      </c>
      <c r="N459" s="245" t="s">
        <v>46</v>
      </c>
      <c r="O459" s="86"/>
      <c r="P459" s="215">
        <f>O459*H459</f>
        <v>0</v>
      </c>
      <c r="Q459" s="215">
        <v>0.00012999999999999999</v>
      </c>
      <c r="R459" s="215">
        <f>Q459*H459</f>
        <v>0.00051999999999999995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342</v>
      </c>
      <c r="AT459" s="217" t="s">
        <v>164</v>
      </c>
      <c r="AU459" s="217" t="s">
        <v>84</v>
      </c>
      <c r="AY459" s="19" t="s">
        <v>131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231</v>
      </c>
      <c r="BM459" s="217" t="s">
        <v>840</v>
      </c>
    </row>
    <row r="460" s="2" customFormat="1" ht="16.5" customHeight="1">
      <c r="A460" s="40"/>
      <c r="B460" s="41"/>
      <c r="C460" s="206" t="s">
        <v>841</v>
      </c>
      <c r="D460" s="206" t="s">
        <v>133</v>
      </c>
      <c r="E460" s="207" t="s">
        <v>842</v>
      </c>
      <c r="F460" s="208" t="s">
        <v>843</v>
      </c>
      <c r="G460" s="209" t="s">
        <v>694</v>
      </c>
      <c r="H460" s="210">
        <v>1</v>
      </c>
      <c r="I460" s="211"/>
      <c r="J460" s="212">
        <f>ROUND(I460*H460,2)</f>
        <v>0</v>
      </c>
      <c r="K460" s="208" t="s">
        <v>545</v>
      </c>
      <c r="L460" s="46"/>
      <c r="M460" s="213" t="s">
        <v>19</v>
      </c>
      <c r="N460" s="214" t="s">
        <v>46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231</v>
      </c>
      <c r="AT460" s="217" t="s">
        <v>133</v>
      </c>
      <c r="AU460" s="217" t="s">
        <v>84</v>
      </c>
      <c r="AY460" s="19" t="s">
        <v>131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80</v>
      </c>
      <c r="BK460" s="218">
        <f>ROUND(I460*H460,2)</f>
        <v>0</v>
      </c>
      <c r="BL460" s="19" t="s">
        <v>231</v>
      </c>
      <c r="BM460" s="217" t="s">
        <v>844</v>
      </c>
    </row>
    <row r="461" s="2" customFormat="1" ht="16.5" customHeight="1">
      <c r="A461" s="40"/>
      <c r="B461" s="41"/>
      <c r="C461" s="236" t="s">
        <v>845</v>
      </c>
      <c r="D461" s="236" t="s">
        <v>164</v>
      </c>
      <c r="E461" s="237" t="s">
        <v>846</v>
      </c>
      <c r="F461" s="238" t="s">
        <v>847</v>
      </c>
      <c r="G461" s="239" t="s">
        <v>321</v>
      </c>
      <c r="H461" s="240">
        <v>1</v>
      </c>
      <c r="I461" s="241"/>
      <c r="J461" s="242">
        <f>ROUND(I461*H461,2)</f>
        <v>0</v>
      </c>
      <c r="K461" s="238" t="s">
        <v>545</v>
      </c>
      <c r="L461" s="243"/>
      <c r="M461" s="244" t="s">
        <v>19</v>
      </c>
      <c r="N461" s="245" t="s">
        <v>46</v>
      </c>
      <c r="O461" s="86"/>
      <c r="P461" s="215">
        <f>O461*H461</f>
        <v>0</v>
      </c>
      <c r="Q461" s="215">
        <v>0.0091999999999999998</v>
      </c>
      <c r="R461" s="215">
        <f>Q461*H461</f>
        <v>0.0091999999999999998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342</v>
      </c>
      <c r="AT461" s="217" t="s">
        <v>164</v>
      </c>
      <c r="AU461" s="217" t="s">
        <v>84</v>
      </c>
      <c r="AY461" s="19" t="s">
        <v>131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80</v>
      </c>
      <c r="BK461" s="218">
        <f>ROUND(I461*H461,2)</f>
        <v>0</v>
      </c>
      <c r="BL461" s="19" t="s">
        <v>231</v>
      </c>
      <c r="BM461" s="217" t="s">
        <v>848</v>
      </c>
    </row>
    <row r="462" s="2" customFormat="1" ht="24.15" customHeight="1">
      <c r="A462" s="40"/>
      <c r="B462" s="41"/>
      <c r="C462" s="236" t="s">
        <v>849</v>
      </c>
      <c r="D462" s="236" t="s">
        <v>164</v>
      </c>
      <c r="E462" s="237" t="s">
        <v>817</v>
      </c>
      <c r="F462" s="238" t="s">
        <v>818</v>
      </c>
      <c r="G462" s="239" t="s">
        <v>819</v>
      </c>
      <c r="H462" s="240">
        <v>0.040000000000000001</v>
      </c>
      <c r="I462" s="241"/>
      <c r="J462" s="242">
        <f>ROUND(I462*H462,2)</f>
        <v>0</v>
      </c>
      <c r="K462" s="238" t="s">
        <v>137</v>
      </c>
      <c r="L462" s="243"/>
      <c r="M462" s="244" t="s">
        <v>19</v>
      </c>
      <c r="N462" s="245" t="s">
        <v>46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342</v>
      </c>
      <c r="AT462" s="217" t="s">
        <v>164</v>
      </c>
      <c r="AU462" s="217" t="s">
        <v>84</v>
      </c>
      <c r="AY462" s="19" t="s">
        <v>131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80</v>
      </c>
      <c r="BK462" s="218">
        <f>ROUND(I462*H462,2)</f>
        <v>0</v>
      </c>
      <c r="BL462" s="19" t="s">
        <v>231</v>
      </c>
      <c r="BM462" s="217" t="s">
        <v>850</v>
      </c>
    </row>
    <row r="463" s="13" customFormat="1">
      <c r="A463" s="13"/>
      <c r="B463" s="224"/>
      <c r="C463" s="225"/>
      <c r="D463" s="226" t="s">
        <v>142</v>
      </c>
      <c r="E463" s="225"/>
      <c r="F463" s="228" t="s">
        <v>821</v>
      </c>
      <c r="G463" s="225"/>
      <c r="H463" s="229">
        <v>0.040000000000000001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142</v>
      </c>
      <c r="AU463" s="235" t="s">
        <v>84</v>
      </c>
      <c r="AV463" s="13" t="s">
        <v>84</v>
      </c>
      <c r="AW463" s="13" t="s">
        <v>4</v>
      </c>
      <c r="AX463" s="13" t="s">
        <v>80</v>
      </c>
      <c r="AY463" s="235" t="s">
        <v>131</v>
      </c>
    </row>
    <row r="464" s="2" customFormat="1" ht="24.15" customHeight="1">
      <c r="A464" s="40"/>
      <c r="B464" s="41"/>
      <c r="C464" s="236" t="s">
        <v>851</v>
      </c>
      <c r="D464" s="236" t="s">
        <v>164</v>
      </c>
      <c r="E464" s="237" t="s">
        <v>823</v>
      </c>
      <c r="F464" s="238" t="s">
        <v>824</v>
      </c>
      <c r="G464" s="239" t="s">
        <v>819</v>
      </c>
      <c r="H464" s="240">
        <v>0.040000000000000001</v>
      </c>
      <c r="I464" s="241"/>
      <c r="J464" s="242">
        <f>ROUND(I464*H464,2)</f>
        <v>0</v>
      </c>
      <c r="K464" s="238" t="s">
        <v>137</v>
      </c>
      <c r="L464" s="243"/>
      <c r="M464" s="244" t="s">
        <v>19</v>
      </c>
      <c r="N464" s="245" t="s">
        <v>46</v>
      </c>
      <c r="O464" s="86"/>
      <c r="P464" s="215">
        <f>O464*H464</f>
        <v>0</v>
      </c>
      <c r="Q464" s="215">
        <v>0.0011000000000000001</v>
      </c>
      <c r="R464" s="215">
        <f>Q464*H464</f>
        <v>4.4000000000000006E-05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342</v>
      </c>
      <c r="AT464" s="217" t="s">
        <v>164</v>
      </c>
      <c r="AU464" s="217" t="s">
        <v>84</v>
      </c>
      <c r="AY464" s="19" t="s">
        <v>131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80</v>
      </c>
      <c r="BK464" s="218">
        <f>ROUND(I464*H464,2)</f>
        <v>0</v>
      </c>
      <c r="BL464" s="19" t="s">
        <v>231</v>
      </c>
      <c r="BM464" s="217" t="s">
        <v>852</v>
      </c>
    </row>
    <row r="465" s="13" customFormat="1">
      <c r="A465" s="13"/>
      <c r="B465" s="224"/>
      <c r="C465" s="225"/>
      <c r="D465" s="226" t="s">
        <v>142</v>
      </c>
      <c r="E465" s="225"/>
      <c r="F465" s="228" t="s">
        <v>821</v>
      </c>
      <c r="G465" s="225"/>
      <c r="H465" s="229">
        <v>0.040000000000000001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142</v>
      </c>
      <c r="AU465" s="235" t="s">
        <v>84</v>
      </c>
      <c r="AV465" s="13" t="s">
        <v>84</v>
      </c>
      <c r="AW465" s="13" t="s">
        <v>4</v>
      </c>
      <c r="AX465" s="13" t="s">
        <v>80</v>
      </c>
      <c r="AY465" s="235" t="s">
        <v>131</v>
      </c>
    </row>
    <row r="466" s="2" customFormat="1" ht="16.5" customHeight="1">
      <c r="A466" s="40"/>
      <c r="B466" s="41"/>
      <c r="C466" s="206" t="s">
        <v>853</v>
      </c>
      <c r="D466" s="206" t="s">
        <v>133</v>
      </c>
      <c r="E466" s="207" t="s">
        <v>854</v>
      </c>
      <c r="F466" s="208" t="s">
        <v>855</v>
      </c>
      <c r="G466" s="209" t="s">
        <v>856</v>
      </c>
      <c r="H466" s="210">
        <v>8</v>
      </c>
      <c r="I466" s="211"/>
      <c r="J466" s="212">
        <f>ROUND(I466*H466,2)</f>
        <v>0</v>
      </c>
      <c r="K466" s="208" t="s">
        <v>137</v>
      </c>
      <c r="L466" s="46"/>
      <c r="M466" s="213" t="s">
        <v>19</v>
      </c>
      <c r="N466" s="214" t="s">
        <v>46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231</v>
      </c>
      <c r="AT466" s="217" t="s">
        <v>133</v>
      </c>
      <c r="AU466" s="217" t="s">
        <v>84</v>
      </c>
      <c r="AY466" s="19" t="s">
        <v>131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80</v>
      </c>
      <c r="BK466" s="218">
        <f>ROUND(I466*H466,2)</f>
        <v>0</v>
      </c>
      <c r="BL466" s="19" t="s">
        <v>231</v>
      </c>
      <c r="BM466" s="217" t="s">
        <v>857</v>
      </c>
    </row>
    <row r="467" s="2" customFormat="1">
      <c r="A467" s="40"/>
      <c r="B467" s="41"/>
      <c r="C467" s="42"/>
      <c r="D467" s="219" t="s">
        <v>140</v>
      </c>
      <c r="E467" s="42"/>
      <c r="F467" s="220" t="s">
        <v>858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140</v>
      </c>
      <c r="AU467" s="19" t="s">
        <v>84</v>
      </c>
    </row>
    <row r="468" s="13" customFormat="1">
      <c r="A468" s="13"/>
      <c r="B468" s="224"/>
      <c r="C468" s="225"/>
      <c r="D468" s="226" t="s">
        <v>142</v>
      </c>
      <c r="E468" s="227" t="s">
        <v>19</v>
      </c>
      <c r="F468" s="228" t="s">
        <v>859</v>
      </c>
      <c r="G468" s="225"/>
      <c r="H468" s="229">
        <v>8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142</v>
      </c>
      <c r="AU468" s="235" t="s">
        <v>84</v>
      </c>
      <c r="AV468" s="13" t="s">
        <v>84</v>
      </c>
      <c r="AW468" s="13" t="s">
        <v>36</v>
      </c>
      <c r="AX468" s="13" t="s">
        <v>80</v>
      </c>
      <c r="AY468" s="235" t="s">
        <v>131</v>
      </c>
    </row>
    <row r="469" s="2" customFormat="1" ht="16.5" customHeight="1">
      <c r="A469" s="40"/>
      <c r="B469" s="41"/>
      <c r="C469" s="236" t="s">
        <v>860</v>
      </c>
      <c r="D469" s="236" t="s">
        <v>164</v>
      </c>
      <c r="E469" s="237" t="s">
        <v>861</v>
      </c>
      <c r="F469" s="238" t="s">
        <v>862</v>
      </c>
      <c r="G469" s="239" t="s">
        <v>863</v>
      </c>
      <c r="H469" s="240">
        <v>5</v>
      </c>
      <c r="I469" s="241"/>
      <c r="J469" s="242">
        <f>ROUND(I469*H469,2)</f>
        <v>0</v>
      </c>
      <c r="K469" s="238" t="s">
        <v>137</v>
      </c>
      <c r="L469" s="243"/>
      <c r="M469" s="244" t="s">
        <v>19</v>
      </c>
      <c r="N469" s="245" t="s">
        <v>46</v>
      </c>
      <c r="O469" s="86"/>
      <c r="P469" s="215">
        <f>O469*H469</f>
        <v>0</v>
      </c>
      <c r="Q469" s="215">
        <v>0.001</v>
      </c>
      <c r="R469" s="215">
        <f>Q469*H469</f>
        <v>0.0050000000000000001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342</v>
      </c>
      <c r="AT469" s="217" t="s">
        <v>164</v>
      </c>
      <c r="AU469" s="217" t="s">
        <v>84</v>
      </c>
      <c r="AY469" s="19" t="s">
        <v>131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80</v>
      </c>
      <c r="BK469" s="218">
        <f>ROUND(I469*H469,2)</f>
        <v>0</v>
      </c>
      <c r="BL469" s="19" t="s">
        <v>231</v>
      </c>
      <c r="BM469" s="217" t="s">
        <v>864</v>
      </c>
    </row>
    <row r="470" s="2" customFormat="1" ht="16.5" customHeight="1">
      <c r="A470" s="40"/>
      <c r="B470" s="41"/>
      <c r="C470" s="236" t="s">
        <v>865</v>
      </c>
      <c r="D470" s="236" t="s">
        <v>164</v>
      </c>
      <c r="E470" s="237" t="s">
        <v>866</v>
      </c>
      <c r="F470" s="238" t="s">
        <v>867</v>
      </c>
      <c r="G470" s="239" t="s">
        <v>863</v>
      </c>
      <c r="H470" s="240">
        <v>0.5</v>
      </c>
      <c r="I470" s="241"/>
      <c r="J470" s="242">
        <f>ROUND(I470*H470,2)</f>
        <v>0</v>
      </c>
      <c r="K470" s="238" t="s">
        <v>137</v>
      </c>
      <c r="L470" s="243"/>
      <c r="M470" s="244" t="s">
        <v>19</v>
      </c>
      <c r="N470" s="245" t="s">
        <v>46</v>
      </c>
      <c r="O470" s="86"/>
      <c r="P470" s="215">
        <f>O470*H470</f>
        <v>0</v>
      </c>
      <c r="Q470" s="215">
        <v>0.001</v>
      </c>
      <c r="R470" s="215">
        <f>Q470*H470</f>
        <v>0.00050000000000000001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342</v>
      </c>
      <c r="AT470" s="217" t="s">
        <v>164</v>
      </c>
      <c r="AU470" s="217" t="s">
        <v>84</v>
      </c>
      <c r="AY470" s="19" t="s">
        <v>131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80</v>
      </c>
      <c r="BK470" s="218">
        <f>ROUND(I470*H470,2)</f>
        <v>0</v>
      </c>
      <c r="BL470" s="19" t="s">
        <v>231</v>
      </c>
      <c r="BM470" s="217" t="s">
        <v>868</v>
      </c>
    </row>
    <row r="471" s="2" customFormat="1" ht="24.15" customHeight="1">
      <c r="A471" s="40"/>
      <c r="B471" s="41"/>
      <c r="C471" s="206" t="s">
        <v>869</v>
      </c>
      <c r="D471" s="206" t="s">
        <v>133</v>
      </c>
      <c r="E471" s="207" t="s">
        <v>870</v>
      </c>
      <c r="F471" s="208" t="s">
        <v>871</v>
      </c>
      <c r="G471" s="209" t="s">
        <v>321</v>
      </c>
      <c r="H471" s="210">
        <v>1</v>
      </c>
      <c r="I471" s="211"/>
      <c r="J471" s="212">
        <f>ROUND(I471*H471,2)</f>
        <v>0</v>
      </c>
      <c r="K471" s="208" t="s">
        <v>137</v>
      </c>
      <c r="L471" s="46"/>
      <c r="M471" s="213" t="s">
        <v>19</v>
      </c>
      <c r="N471" s="214" t="s">
        <v>46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231</v>
      </c>
      <c r="AT471" s="217" t="s">
        <v>133</v>
      </c>
      <c r="AU471" s="217" t="s">
        <v>84</v>
      </c>
      <c r="AY471" s="19" t="s">
        <v>131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80</v>
      </c>
      <c r="BK471" s="218">
        <f>ROUND(I471*H471,2)</f>
        <v>0</v>
      </c>
      <c r="BL471" s="19" t="s">
        <v>231</v>
      </c>
      <c r="BM471" s="217" t="s">
        <v>872</v>
      </c>
    </row>
    <row r="472" s="2" customFormat="1">
      <c r="A472" s="40"/>
      <c r="B472" s="41"/>
      <c r="C472" s="42"/>
      <c r="D472" s="219" t="s">
        <v>140</v>
      </c>
      <c r="E472" s="42"/>
      <c r="F472" s="220" t="s">
        <v>873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140</v>
      </c>
      <c r="AU472" s="19" t="s">
        <v>84</v>
      </c>
    </row>
    <row r="473" s="2" customFormat="1" ht="24.15" customHeight="1">
      <c r="A473" s="40"/>
      <c r="B473" s="41"/>
      <c r="C473" s="206" t="s">
        <v>874</v>
      </c>
      <c r="D473" s="206" t="s">
        <v>133</v>
      </c>
      <c r="E473" s="207" t="s">
        <v>875</v>
      </c>
      <c r="F473" s="208" t="s">
        <v>876</v>
      </c>
      <c r="G473" s="209" t="s">
        <v>167</v>
      </c>
      <c r="H473" s="210">
        <v>0.034000000000000002</v>
      </c>
      <c r="I473" s="211"/>
      <c r="J473" s="212">
        <f>ROUND(I473*H473,2)</f>
        <v>0</v>
      </c>
      <c r="K473" s="208" t="s">
        <v>137</v>
      </c>
      <c r="L473" s="46"/>
      <c r="M473" s="213" t="s">
        <v>19</v>
      </c>
      <c r="N473" s="214" t="s">
        <v>46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231</v>
      </c>
      <c r="AT473" s="217" t="s">
        <v>133</v>
      </c>
      <c r="AU473" s="217" t="s">
        <v>84</v>
      </c>
      <c r="AY473" s="19" t="s">
        <v>131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80</v>
      </c>
      <c r="BK473" s="218">
        <f>ROUND(I473*H473,2)</f>
        <v>0</v>
      </c>
      <c r="BL473" s="19" t="s">
        <v>231</v>
      </c>
      <c r="BM473" s="217" t="s">
        <v>877</v>
      </c>
    </row>
    <row r="474" s="2" customFormat="1">
      <c r="A474" s="40"/>
      <c r="B474" s="41"/>
      <c r="C474" s="42"/>
      <c r="D474" s="219" t="s">
        <v>140</v>
      </c>
      <c r="E474" s="42"/>
      <c r="F474" s="220" t="s">
        <v>878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140</v>
      </c>
      <c r="AU474" s="19" t="s">
        <v>84</v>
      </c>
    </row>
    <row r="475" s="12" customFormat="1" ht="22.8" customHeight="1">
      <c r="A475" s="12"/>
      <c r="B475" s="190"/>
      <c r="C475" s="191"/>
      <c r="D475" s="192" t="s">
        <v>74</v>
      </c>
      <c r="E475" s="204" t="s">
        <v>879</v>
      </c>
      <c r="F475" s="204" t="s">
        <v>880</v>
      </c>
      <c r="G475" s="191"/>
      <c r="H475" s="191"/>
      <c r="I475" s="194"/>
      <c r="J475" s="205">
        <f>BK475</f>
        <v>0</v>
      </c>
      <c r="K475" s="191"/>
      <c r="L475" s="196"/>
      <c r="M475" s="197"/>
      <c r="N475" s="198"/>
      <c r="O475" s="198"/>
      <c r="P475" s="199">
        <f>SUM(P476:P494)</f>
        <v>0</v>
      </c>
      <c r="Q475" s="198"/>
      <c r="R475" s="199">
        <f>SUM(R476:R494)</f>
        <v>0.014780000000000002</v>
      </c>
      <c r="S475" s="198"/>
      <c r="T475" s="200">
        <f>SUM(T476:T494)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1" t="s">
        <v>84</v>
      </c>
      <c r="AT475" s="202" t="s">
        <v>74</v>
      </c>
      <c r="AU475" s="202" t="s">
        <v>80</v>
      </c>
      <c r="AY475" s="201" t="s">
        <v>131</v>
      </c>
      <c r="BK475" s="203">
        <f>SUM(BK476:BK494)</f>
        <v>0</v>
      </c>
    </row>
    <row r="476" s="2" customFormat="1" ht="21.75" customHeight="1">
      <c r="A476" s="40"/>
      <c r="B476" s="41"/>
      <c r="C476" s="206" t="s">
        <v>881</v>
      </c>
      <c r="D476" s="206" t="s">
        <v>133</v>
      </c>
      <c r="E476" s="207" t="s">
        <v>882</v>
      </c>
      <c r="F476" s="208" t="s">
        <v>883</v>
      </c>
      <c r="G476" s="209" t="s">
        <v>321</v>
      </c>
      <c r="H476" s="210">
        <v>1</v>
      </c>
      <c r="I476" s="211"/>
      <c r="J476" s="212">
        <f>ROUND(I476*H476,2)</f>
        <v>0</v>
      </c>
      <c r="K476" s="208" t="s">
        <v>137</v>
      </c>
      <c r="L476" s="46"/>
      <c r="M476" s="213" t="s">
        <v>19</v>
      </c>
      <c r="N476" s="214" t="s">
        <v>46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231</v>
      </c>
      <c r="AT476" s="217" t="s">
        <v>133</v>
      </c>
      <c r="AU476" s="217" t="s">
        <v>84</v>
      </c>
      <c r="AY476" s="19" t="s">
        <v>131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80</v>
      </c>
      <c r="BK476" s="218">
        <f>ROUND(I476*H476,2)</f>
        <v>0</v>
      </c>
      <c r="BL476" s="19" t="s">
        <v>231</v>
      </c>
      <c r="BM476" s="217" t="s">
        <v>884</v>
      </c>
    </row>
    <row r="477" s="2" customFormat="1">
      <c r="A477" s="40"/>
      <c r="B477" s="41"/>
      <c r="C477" s="42"/>
      <c r="D477" s="219" t="s">
        <v>140</v>
      </c>
      <c r="E477" s="42"/>
      <c r="F477" s="220" t="s">
        <v>885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140</v>
      </c>
      <c r="AU477" s="19" t="s">
        <v>84</v>
      </c>
    </row>
    <row r="478" s="2" customFormat="1" ht="16.5" customHeight="1">
      <c r="A478" s="40"/>
      <c r="B478" s="41"/>
      <c r="C478" s="236" t="s">
        <v>886</v>
      </c>
      <c r="D478" s="236" t="s">
        <v>164</v>
      </c>
      <c r="E478" s="237" t="s">
        <v>887</v>
      </c>
      <c r="F478" s="238" t="s">
        <v>888</v>
      </c>
      <c r="G478" s="239" t="s">
        <v>321</v>
      </c>
      <c r="H478" s="240">
        <v>1</v>
      </c>
      <c r="I478" s="241"/>
      <c r="J478" s="242">
        <f>ROUND(I478*H478,2)</f>
        <v>0</v>
      </c>
      <c r="K478" s="238" t="s">
        <v>545</v>
      </c>
      <c r="L478" s="243"/>
      <c r="M478" s="244" t="s">
        <v>19</v>
      </c>
      <c r="N478" s="245" t="s">
        <v>46</v>
      </c>
      <c r="O478" s="86"/>
      <c r="P478" s="215">
        <f>O478*H478</f>
        <v>0</v>
      </c>
      <c r="Q478" s="215">
        <v>0.0064000000000000003</v>
      </c>
      <c r="R478" s="215">
        <f>Q478*H478</f>
        <v>0.0064000000000000003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342</v>
      </c>
      <c r="AT478" s="217" t="s">
        <v>164</v>
      </c>
      <c r="AU478" s="217" t="s">
        <v>84</v>
      </c>
      <c r="AY478" s="19" t="s">
        <v>131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80</v>
      </c>
      <c r="BK478" s="218">
        <f>ROUND(I478*H478,2)</f>
        <v>0</v>
      </c>
      <c r="BL478" s="19" t="s">
        <v>231</v>
      </c>
      <c r="BM478" s="217" t="s">
        <v>889</v>
      </c>
    </row>
    <row r="479" s="2" customFormat="1">
      <c r="A479" s="40"/>
      <c r="B479" s="41"/>
      <c r="C479" s="42"/>
      <c r="D479" s="226" t="s">
        <v>814</v>
      </c>
      <c r="E479" s="42"/>
      <c r="F479" s="257" t="s">
        <v>890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814</v>
      </c>
      <c r="AU479" s="19" t="s">
        <v>84</v>
      </c>
    </row>
    <row r="480" s="2" customFormat="1" ht="16.5" customHeight="1">
      <c r="A480" s="40"/>
      <c r="B480" s="41"/>
      <c r="C480" s="206" t="s">
        <v>891</v>
      </c>
      <c r="D480" s="206" t="s">
        <v>133</v>
      </c>
      <c r="E480" s="207" t="s">
        <v>892</v>
      </c>
      <c r="F480" s="208" t="s">
        <v>893</v>
      </c>
      <c r="G480" s="209" t="s">
        <v>321</v>
      </c>
      <c r="H480" s="210">
        <v>1</v>
      </c>
      <c r="I480" s="211"/>
      <c r="J480" s="212">
        <f>ROUND(I480*H480,2)</f>
        <v>0</v>
      </c>
      <c r="K480" s="208" t="s">
        <v>137</v>
      </c>
      <c r="L480" s="46"/>
      <c r="M480" s="213" t="s">
        <v>19</v>
      </c>
      <c r="N480" s="214" t="s">
        <v>46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231</v>
      </c>
      <c r="AT480" s="217" t="s">
        <v>133</v>
      </c>
      <c r="AU480" s="217" t="s">
        <v>84</v>
      </c>
      <c r="AY480" s="19" t="s">
        <v>131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80</v>
      </c>
      <c r="BK480" s="218">
        <f>ROUND(I480*H480,2)</f>
        <v>0</v>
      </c>
      <c r="BL480" s="19" t="s">
        <v>231</v>
      </c>
      <c r="BM480" s="217" t="s">
        <v>894</v>
      </c>
    </row>
    <row r="481" s="2" customFormat="1">
      <c r="A481" s="40"/>
      <c r="B481" s="41"/>
      <c r="C481" s="42"/>
      <c r="D481" s="219" t="s">
        <v>140</v>
      </c>
      <c r="E481" s="42"/>
      <c r="F481" s="220" t="s">
        <v>895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140</v>
      </c>
      <c r="AU481" s="19" t="s">
        <v>84</v>
      </c>
    </row>
    <row r="482" s="2" customFormat="1" ht="16.5" customHeight="1">
      <c r="A482" s="40"/>
      <c r="B482" s="41"/>
      <c r="C482" s="236" t="s">
        <v>896</v>
      </c>
      <c r="D482" s="236" t="s">
        <v>164</v>
      </c>
      <c r="E482" s="237" t="s">
        <v>897</v>
      </c>
      <c r="F482" s="238" t="s">
        <v>898</v>
      </c>
      <c r="G482" s="239" t="s">
        <v>321</v>
      </c>
      <c r="H482" s="240">
        <v>1</v>
      </c>
      <c r="I482" s="241"/>
      <c r="J482" s="242">
        <f>ROUND(I482*H482,2)</f>
        <v>0</v>
      </c>
      <c r="K482" s="238" t="s">
        <v>137</v>
      </c>
      <c r="L482" s="243"/>
      <c r="M482" s="244" t="s">
        <v>19</v>
      </c>
      <c r="N482" s="245" t="s">
        <v>46</v>
      </c>
      <c r="O482" s="86"/>
      <c r="P482" s="215">
        <f>O482*H482</f>
        <v>0</v>
      </c>
      <c r="Q482" s="215">
        <v>0.00080000000000000004</v>
      </c>
      <c r="R482" s="215">
        <f>Q482*H482</f>
        <v>0.00080000000000000004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342</v>
      </c>
      <c r="AT482" s="217" t="s">
        <v>164</v>
      </c>
      <c r="AU482" s="217" t="s">
        <v>84</v>
      </c>
      <c r="AY482" s="19" t="s">
        <v>131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80</v>
      </c>
      <c r="BK482" s="218">
        <f>ROUND(I482*H482,2)</f>
        <v>0</v>
      </c>
      <c r="BL482" s="19" t="s">
        <v>231</v>
      </c>
      <c r="BM482" s="217" t="s">
        <v>899</v>
      </c>
    </row>
    <row r="483" s="2" customFormat="1" ht="16.5" customHeight="1">
      <c r="A483" s="40"/>
      <c r="B483" s="41"/>
      <c r="C483" s="206" t="s">
        <v>900</v>
      </c>
      <c r="D483" s="206" t="s">
        <v>133</v>
      </c>
      <c r="E483" s="207" t="s">
        <v>901</v>
      </c>
      <c r="F483" s="208" t="s">
        <v>902</v>
      </c>
      <c r="G483" s="209" t="s">
        <v>321</v>
      </c>
      <c r="H483" s="210">
        <v>1</v>
      </c>
      <c r="I483" s="211"/>
      <c r="J483" s="212">
        <f>ROUND(I483*H483,2)</f>
        <v>0</v>
      </c>
      <c r="K483" s="208" t="s">
        <v>137</v>
      </c>
      <c r="L483" s="46"/>
      <c r="M483" s="213" t="s">
        <v>19</v>
      </c>
      <c r="N483" s="214" t="s">
        <v>46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231</v>
      </c>
      <c r="AT483" s="217" t="s">
        <v>133</v>
      </c>
      <c r="AU483" s="217" t="s">
        <v>84</v>
      </c>
      <c r="AY483" s="19" t="s">
        <v>131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80</v>
      </c>
      <c r="BK483" s="218">
        <f>ROUND(I483*H483,2)</f>
        <v>0</v>
      </c>
      <c r="BL483" s="19" t="s">
        <v>231</v>
      </c>
      <c r="BM483" s="217" t="s">
        <v>903</v>
      </c>
    </row>
    <row r="484" s="2" customFormat="1">
      <c r="A484" s="40"/>
      <c r="B484" s="41"/>
      <c r="C484" s="42"/>
      <c r="D484" s="219" t="s">
        <v>140</v>
      </c>
      <c r="E484" s="42"/>
      <c r="F484" s="220" t="s">
        <v>904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140</v>
      </c>
      <c r="AU484" s="19" t="s">
        <v>84</v>
      </c>
    </row>
    <row r="485" s="2" customFormat="1" ht="16.5" customHeight="1">
      <c r="A485" s="40"/>
      <c r="B485" s="41"/>
      <c r="C485" s="236" t="s">
        <v>905</v>
      </c>
      <c r="D485" s="236" t="s">
        <v>164</v>
      </c>
      <c r="E485" s="237" t="s">
        <v>906</v>
      </c>
      <c r="F485" s="238" t="s">
        <v>907</v>
      </c>
      <c r="G485" s="239" t="s">
        <v>321</v>
      </c>
      <c r="H485" s="240">
        <v>1</v>
      </c>
      <c r="I485" s="241"/>
      <c r="J485" s="242">
        <f>ROUND(I485*H485,2)</f>
        <v>0</v>
      </c>
      <c r="K485" s="238" t="s">
        <v>545</v>
      </c>
      <c r="L485" s="243"/>
      <c r="M485" s="244" t="s">
        <v>19</v>
      </c>
      <c r="N485" s="245" t="s">
        <v>46</v>
      </c>
      <c r="O485" s="86"/>
      <c r="P485" s="215">
        <f>O485*H485</f>
        <v>0</v>
      </c>
      <c r="Q485" s="215">
        <v>0.00020000000000000001</v>
      </c>
      <c r="R485" s="215">
        <f>Q485*H485</f>
        <v>0.00020000000000000001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342</v>
      </c>
      <c r="AT485" s="217" t="s">
        <v>164</v>
      </c>
      <c r="AU485" s="217" t="s">
        <v>84</v>
      </c>
      <c r="AY485" s="19" t="s">
        <v>131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80</v>
      </c>
      <c r="BK485" s="218">
        <f>ROUND(I485*H485,2)</f>
        <v>0</v>
      </c>
      <c r="BL485" s="19" t="s">
        <v>231</v>
      </c>
      <c r="BM485" s="217" t="s">
        <v>908</v>
      </c>
    </row>
    <row r="486" s="2" customFormat="1" ht="24.15" customHeight="1">
      <c r="A486" s="40"/>
      <c r="B486" s="41"/>
      <c r="C486" s="206" t="s">
        <v>909</v>
      </c>
      <c r="D486" s="206" t="s">
        <v>133</v>
      </c>
      <c r="E486" s="207" t="s">
        <v>910</v>
      </c>
      <c r="F486" s="208" t="s">
        <v>911</v>
      </c>
      <c r="G486" s="209" t="s">
        <v>200</v>
      </c>
      <c r="H486" s="210">
        <v>2</v>
      </c>
      <c r="I486" s="211"/>
      <c r="J486" s="212">
        <f>ROUND(I486*H486,2)</f>
        <v>0</v>
      </c>
      <c r="K486" s="208" t="s">
        <v>137</v>
      </c>
      <c r="L486" s="46"/>
      <c r="M486" s="213" t="s">
        <v>19</v>
      </c>
      <c r="N486" s="214" t="s">
        <v>46</v>
      </c>
      <c r="O486" s="86"/>
      <c r="P486" s="215">
        <f>O486*H486</f>
        <v>0</v>
      </c>
      <c r="Q486" s="215">
        <v>0.0034399999999999999</v>
      </c>
      <c r="R486" s="215">
        <f>Q486*H486</f>
        <v>0.0068799999999999998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231</v>
      </c>
      <c r="AT486" s="217" t="s">
        <v>133</v>
      </c>
      <c r="AU486" s="217" t="s">
        <v>84</v>
      </c>
      <c r="AY486" s="19" t="s">
        <v>131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80</v>
      </c>
      <c r="BK486" s="218">
        <f>ROUND(I486*H486,2)</f>
        <v>0</v>
      </c>
      <c r="BL486" s="19" t="s">
        <v>231</v>
      </c>
      <c r="BM486" s="217" t="s">
        <v>912</v>
      </c>
    </row>
    <row r="487" s="2" customFormat="1">
      <c r="A487" s="40"/>
      <c r="B487" s="41"/>
      <c r="C487" s="42"/>
      <c r="D487" s="219" t="s">
        <v>140</v>
      </c>
      <c r="E487" s="42"/>
      <c r="F487" s="220" t="s">
        <v>913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140</v>
      </c>
      <c r="AU487" s="19" t="s">
        <v>84</v>
      </c>
    </row>
    <row r="488" s="2" customFormat="1" ht="21.75" customHeight="1">
      <c r="A488" s="40"/>
      <c r="B488" s="41"/>
      <c r="C488" s="206" t="s">
        <v>914</v>
      </c>
      <c r="D488" s="206" t="s">
        <v>133</v>
      </c>
      <c r="E488" s="207" t="s">
        <v>915</v>
      </c>
      <c r="F488" s="208" t="s">
        <v>916</v>
      </c>
      <c r="G488" s="209" t="s">
        <v>200</v>
      </c>
      <c r="H488" s="210">
        <v>1.5</v>
      </c>
      <c r="I488" s="211"/>
      <c r="J488" s="212">
        <f>ROUND(I488*H488,2)</f>
        <v>0</v>
      </c>
      <c r="K488" s="208" t="s">
        <v>137</v>
      </c>
      <c r="L488" s="46"/>
      <c r="M488" s="213" t="s">
        <v>19</v>
      </c>
      <c r="N488" s="214" t="s">
        <v>46</v>
      </c>
      <c r="O488" s="86"/>
      <c r="P488" s="215">
        <f>O488*H488</f>
        <v>0</v>
      </c>
      <c r="Q488" s="215">
        <v>0.00022000000000000001</v>
      </c>
      <c r="R488" s="215">
        <f>Q488*H488</f>
        <v>0.00033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231</v>
      </c>
      <c r="AT488" s="217" t="s">
        <v>133</v>
      </c>
      <c r="AU488" s="217" t="s">
        <v>84</v>
      </c>
      <c r="AY488" s="19" t="s">
        <v>131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80</v>
      </c>
      <c r="BK488" s="218">
        <f>ROUND(I488*H488,2)</f>
        <v>0</v>
      </c>
      <c r="BL488" s="19" t="s">
        <v>231</v>
      </c>
      <c r="BM488" s="217" t="s">
        <v>917</v>
      </c>
    </row>
    <row r="489" s="2" customFormat="1">
      <c r="A489" s="40"/>
      <c r="B489" s="41"/>
      <c r="C489" s="42"/>
      <c r="D489" s="219" t="s">
        <v>140</v>
      </c>
      <c r="E489" s="42"/>
      <c r="F489" s="220" t="s">
        <v>918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140</v>
      </c>
      <c r="AU489" s="19" t="s">
        <v>84</v>
      </c>
    </row>
    <row r="490" s="2" customFormat="1" ht="16.5" customHeight="1">
      <c r="A490" s="40"/>
      <c r="B490" s="41"/>
      <c r="C490" s="206" t="s">
        <v>919</v>
      </c>
      <c r="D490" s="206" t="s">
        <v>133</v>
      </c>
      <c r="E490" s="207" t="s">
        <v>920</v>
      </c>
      <c r="F490" s="208" t="s">
        <v>921</v>
      </c>
      <c r="G490" s="209" t="s">
        <v>321</v>
      </c>
      <c r="H490" s="210">
        <v>1</v>
      </c>
      <c r="I490" s="211"/>
      <c r="J490" s="212">
        <f>ROUND(I490*H490,2)</f>
        <v>0</v>
      </c>
      <c r="K490" s="208" t="s">
        <v>137</v>
      </c>
      <c r="L490" s="46"/>
      <c r="M490" s="213" t="s">
        <v>19</v>
      </c>
      <c r="N490" s="214" t="s">
        <v>46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231</v>
      </c>
      <c r="AT490" s="217" t="s">
        <v>133</v>
      </c>
      <c r="AU490" s="217" t="s">
        <v>84</v>
      </c>
      <c r="AY490" s="19" t="s">
        <v>131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80</v>
      </c>
      <c r="BK490" s="218">
        <f>ROUND(I490*H490,2)</f>
        <v>0</v>
      </c>
      <c r="BL490" s="19" t="s">
        <v>231</v>
      </c>
      <c r="BM490" s="217" t="s">
        <v>922</v>
      </c>
    </row>
    <row r="491" s="2" customFormat="1">
      <c r="A491" s="40"/>
      <c r="B491" s="41"/>
      <c r="C491" s="42"/>
      <c r="D491" s="219" t="s">
        <v>140</v>
      </c>
      <c r="E491" s="42"/>
      <c r="F491" s="220" t="s">
        <v>923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140</v>
      </c>
      <c r="AU491" s="19" t="s">
        <v>84</v>
      </c>
    </row>
    <row r="492" s="2" customFormat="1" ht="16.5" customHeight="1">
      <c r="A492" s="40"/>
      <c r="B492" s="41"/>
      <c r="C492" s="236" t="s">
        <v>924</v>
      </c>
      <c r="D492" s="236" t="s">
        <v>164</v>
      </c>
      <c r="E492" s="237" t="s">
        <v>925</v>
      </c>
      <c r="F492" s="238" t="s">
        <v>926</v>
      </c>
      <c r="G492" s="239" t="s">
        <v>694</v>
      </c>
      <c r="H492" s="240">
        <v>1</v>
      </c>
      <c r="I492" s="241"/>
      <c r="J492" s="242">
        <f>ROUND(I492*H492,2)</f>
        <v>0</v>
      </c>
      <c r="K492" s="238" t="s">
        <v>545</v>
      </c>
      <c r="L492" s="243"/>
      <c r="M492" s="244" t="s">
        <v>19</v>
      </c>
      <c r="N492" s="245" t="s">
        <v>46</v>
      </c>
      <c r="O492" s="86"/>
      <c r="P492" s="215">
        <f>O492*H492</f>
        <v>0</v>
      </c>
      <c r="Q492" s="215">
        <v>0.00017000000000000001</v>
      </c>
      <c r="R492" s="215">
        <f>Q492*H492</f>
        <v>0.00017000000000000001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342</v>
      </c>
      <c r="AT492" s="217" t="s">
        <v>164</v>
      </c>
      <c r="AU492" s="217" t="s">
        <v>84</v>
      </c>
      <c r="AY492" s="19" t="s">
        <v>131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80</v>
      </c>
      <c r="BK492" s="218">
        <f>ROUND(I492*H492,2)</f>
        <v>0</v>
      </c>
      <c r="BL492" s="19" t="s">
        <v>231</v>
      </c>
      <c r="BM492" s="217" t="s">
        <v>927</v>
      </c>
    </row>
    <row r="493" s="2" customFormat="1" ht="24.15" customHeight="1">
      <c r="A493" s="40"/>
      <c r="B493" s="41"/>
      <c r="C493" s="206" t="s">
        <v>928</v>
      </c>
      <c r="D493" s="206" t="s">
        <v>133</v>
      </c>
      <c r="E493" s="207" t="s">
        <v>929</v>
      </c>
      <c r="F493" s="208" t="s">
        <v>930</v>
      </c>
      <c r="G493" s="209" t="s">
        <v>167</v>
      </c>
      <c r="H493" s="210">
        <v>0.014999999999999999</v>
      </c>
      <c r="I493" s="211"/>
      <c r="J493" s="212">
        <f>ROUND(I493*H493,2)</f>
        <v>0</v>
      </c>
      <c r="K493" s="208" t="s">
        <v>137</v>
      </c>
      <c r="L493" s="46"/>
      <c r="M493" s="213" t="s">
        <v>19</v>
      </c>
      <c r="N493" s="214" t="s">
        <v>46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231</v>
      </c>
      <c r="AT493" s="217" t="s">
        <v>133</v>
      </c>
      <c r="AU493" s="217" t="s">
        <v>84</v>
      </c>
      <c r="AY493" s="19" t="s">
        <v>131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80</v>
      </c>
      <c r="BK493" s="218">
        <f>ROUND(I493*H493,2)</f>
        <v>0</v>
      </c>
      <c r="BL493" s="19" t="s">
        <v>231</v>
      </c>
      <c r="BM493" s="217" t="s">
        <v>931</v>
      </c>
    </row>
    <row r="494" s="2" customFormat="1">
      <c r="A494" s="40"/>
      <c r="B494" s="41"/>
      <c r="C494" s="42"/>
      <c r="D494" s="219" t="s">
        <v>140</v>
      </c>
      <c r="E494" s="42"/>
      <c r="F494" s="220" t="s">
        <v>932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140</v>
      </c>
      <c r="AU494" s="19" t="s">
        <v>84</v>
      </c>
    </row>
    <row r="495" s="12" customFormat="1" ht="22.8" customHeight="1">
      <c r="A495" s="12"/>
      <c r="B495" s="190"/>
      <c r="C495" s="191"/>
      <c r="D495" s="192" t="s">
        <v>74</v>
      </c>
      <c r="E495" s="204" t="s">
        <v>933</v>
      </c>
      <c r="F495" s="204" t="s">
        <v>934</v>
      </c>
      <c r="G495" s="191"/>
      <c r="H495" s="191"/>
      <c r="I495" s="194"/>
      <c r="J495" s="205">
        <f>BK495</f>
        <v>0</v>
      </c>
      <c r="K495" s="191"/>
      <c r="L495" s="196"/>
      <c r="M495" s="197"/>
      <c r="N495" s="198"/>
      <c r="O495" s="198"/>
      <c r="P495" s="199">
        <f>SUM(P496:P510)</f>
        <v>0</v>
      </c>
      <c r="Q495" s="198"/>
      <c r="R495" s="199">
        <f>SUM(R496:R510)</f>
        <v>0.021302000000000001</v>
      </c>
      <c r="S495" s="198"/>
      <c r="T495" s="200">
        <f>SUM(T496:T510)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1" t="s">
        <v>84</v>
      </c>
      <c r="AT495" s="202" t="s">
        <v>74</v>
      </c>
      <c r="AU495" s="202" t="s">
        <v>80</v>
      </c>
      <c r="AY495" s="201" t="s">
        <v>131</v>
      </c>
      <c r="BK495" s="203">
        <f>SUM(BK496:BK510)</f>
        <v>0</v>
      </c>
    </row>
    <row r="496" s="2" customFormat="1" ht="24.15" customHeight="1">
      <c r="A496" s="40"/>
      <c r="B496" s="41"/>
      <c r="C496" s="206" t="s">
        <v>935</v>
      </c>
      <c r="D496" s="206" t="s">
        <v>133</v>
      </c>
      <c r="E496" s="207" t="s">
        <v>936</v>
      </c>
      <c r="F496" s="208" t="s">
        <v>937</v>
      </c>
      <c r="G496" s="209" t="s">
        <v>321</v>
      </c>
      <c r="H496" s="210">
        <v>1</v>
      </c>
      <c r="I496" s="211"/>
      <c r="J496" s="212">
        <f>ROUND(I496*H496,2)</f>
        <v>0</v>
      </c>
      <c r="K496" s="208" t="s">
        <v>137</v>
      </c>
      <c r="L496" s="46"/>
      <c r="M496" s="213" t="s">
        <v>19</v>
      </c>
      <c r="N496" s="214" t="s">
        <v>46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231</v>
      </c>
      <c r="AT496" s="217" t="s">
        <v>133</v>
      </c>
      <c r="AU496" s="217" t="s">
        <v>84</v>
      </c>
      <c r="AY496" s="19" t="s">
        <v>131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80</v>
      </c>
      <c r="BK496" s="218">
        <f>ROUND(I496*H496,2)</f>
        <v>0</v>
      </c>
      <c r="BL496" s="19" t="s">
        <v>231</v>
      </c>
      <c r="BM496" s="217" t="s">
        <v>938</v>
      </c>
    </row>
    <row r="497" s="2" customFormat="1">
      <c r="A497" s="40"/>
      <c r="B497" s="41"/>
      <c r="C497" s="42"/>
      <c r="D497" s="219" t="s">
        <v>140</v>
      </c>
      <c r="E497" s="42"/>
      <c r="F497" s="220" t="s">
        <v>939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140</v>
      </c>
      <c r="AU497" s="19" t="s">
        <v>84</v>
      </c>
    </row>
    <row r="498" s="2" customFormat="1" ht="16.5" customHeight="1">
      <c r="A498" s="40"/>
      <c r="B498" s="41"/>
      <c r="C498" s="236" t="s">
        <v>940</v>
      </c>
      <c r="D498" s="236" t="s">
        <v>164</v>
      </c>
      <c r="E498" s="237" t="s">
        <v>941</v>
      </c>
      <c r="F498" s="238" t="s">
        <v>942</v>
      </c>
      <c r="G498" s="239" t="s">
        <v>321</v>
      </c>
      <c r="H498" s="240">
        <v>1</v>
      </c>
      <c r="I498" s="241"/>
      <c r="J498" s="242">
        <f>ROUND(I498*H498,2)</f>
        <v>0</v>
      </c>
      <c r="K498" s="238" t="s">
        <v>137</v>
      </c>
      <c r="L498" s="243"/>
      <c r="M498" s="244" t="s">
        <v>19</v>
      </c>
      <c r="N498" s="245" t="s">
        <v>46</v>
      </c>
      <c r="O498" s="86"/>
      <c r="P498" s="215">
        <f>O498*H498</f>
        <v>0</v>
      </c>
      <c r="Q498" s="215">
        <v>0.017999999999999999</v>
      </c>
      <c r="R498" s="215">
        <f>Q498*H498</f>
        <v>0.017999999999999999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342</v>
      </c>
      <c r="AT498" s="217" t="s">
        <v>164</v>
      </c>
      <c r="AU498" s="217" t="s">
        <v>84</v>
      </c>
      <c r="AY498" s="19" t="s">
        <v>131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80</v>
      </c>
      <c r="BK498" s="218">
        <f>ROUND(I498*H498,2)</f>
        <v>0</v>
      </c>
      <c r="BL498" s="19" t="s">
        <v>231</v>
      </c>
      <c r="BM498" s="217" t="s">
        <v>943</v>
      </c>
    </row>
    <row r="499" s="2" customFormat="1" ht="16.5" customHeight="1">
      <c r="A499" s="40"/>
      <c r="B499" s="41"/>
      <c r="C499" s="206" t="s">
        <v>944</v>
      </c>
      <c r="D499" s="206" t="s">
        <v>133</v>
      </c>
      <c r="E499" s="207" t="s">
        <v>945</v>
      </c>
      <c r="F499" s="208" t="s">
        <v>946</v>
      </c>
      <c r="G499" s="209" t="s">
        <v>321</v>
      </c>
      <c r="H499" s="210">
        <v>1</v>
      </c>
      <c r="I499" s="211"/>
      <c r="J499" s="212">
        <f>ROUND(I499*H499,2)</f>
        <v>0</v>
      </c>
      <c r="K499" s="208" t="s">
        <v>137</v>
      </c>
      <c r="L499" s="46"/>
      <c r="M499" s="213" t="s">
        <v>19</v>
      </c>
      <c r="N499" s="214" t="s">
        <v>46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231</v>
      </c>
      <c r="AT499" s="217" t="s">
        <v>133</v>
      </c>
      <c r="AU499" s="217" t="s">
        <v>84</v>
      </c>
      <c r="AY499" s="19" t="s">
        <v>131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231</v>
      </c>
      <c r="BM499" s="217" t="s">
        <v>947</v>
      </c>
    </row>
    <row r="500" s="2" customFormat="1">
      <c r="A500" s="40"/>
      <c r="B500" s="41"/>
      <c r="C500" s="42"/>
      <c r="D500" s="219" t="s">
        <v>140</v>
      </c>
      <c r="E500" s="42"/>
      <c r="F500" s="220" t="s">
        <v>948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140</v>
      </c>
      <c r="AU500" s="19" t="s">
        <v>84</v>
      </c>
    </row>
    <row r="501" s="2" customFormat="1" ht="16.5" customHeight="1">
      <c r="A501" s="40"/>
      <c r="B501" s="41"/>
      <c r="C501" s="236" t="s">
        <v>949</v>
      </c>
      <c r="D501" s="236" t="s">
        <v>164</v>
      </c>
      <c r="E501" s="237" t="s">
        <v>950</v>
      </c>
      <c r="F501" s="238" t="s">
        <v>951</v>
      </c>
      <c r="G501" s="239" t="s">
        <v>321</v>
      </c>
      <c r="H501" s="240">
        <v>1</v>
      </c>
      <c r="I501" s="241"/>
      <c r="J501" s="242">
        <f>ROUND(I501*H501,2)</f>
        <v>0</v>
      </c>
      <c r="K501" s="238" t="s">
        <v>137</v>
      </c>
      <c r="L501" s="243"/>
      <c r="M501" s="244" t="s">
        <v>19</v>
      </c>
      <c r="N501" s="245" t="s">
        <v>46</v>
      </c>
      <c r="O501" s="86"/>
      <c r="P501" s="215">
        <f>O501*H501</f>
        <v>0</v>
      </c>
      <c r="Q501" s="215">
        <v>0.0022000000000000001</v>
      </c>
      <c r="R501" s="215">
        <f>Q501*H501</f>
        <v>0.0022000000000000001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342</v>
      </c>
      <c r="AT501" s="217" t="s">
        <v>164</v>
      </c>
      <c r="AU501" s="217" t="s">
        <v>84</v>
      </c>
      <c r="AY501" s="19" t="s">
        <v>131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80</v>
      </c>
      <c r="BK501" s="218">
        <f>ROUND(I501*H501,2)</f>
        <v>0</v>
      </c>
      <c r="BL501" s="19" t="s">
        <v>231</v>
      </c>
      <c r="BM501" s="217" t="s">
        <v>952</v>
      </c>
    </row>
    <row r="502" s="2" customFormat="1" ht="16.5" customHeight="1">
      <c r="A502" s="40"/>
      <c r="B502" s="41"/>
      <c r="C502" s="206" t="s">
        <v>953</v>
      </c>
      <c r="D502" s="206" t="s">
        <v>133</v>
      </c>
      <c r="E502" s="207" t="s">
        <v>954</v>
      </c>
      <c r="F502" s="208" t="s">
        <v>955</v>
      </c>
      <c r="G502" s="209" t="s">
        <v>321</v>
      </c>
      <c r="H502" s="210">
        <v>1</v>
      </c>
      <c r="I502" s="211"/>
      <c r="J502" s="212">
        <f>ROUND(I502*H502,2)</f>
        <v>0</v>
      </c>
      <c r="K502" s="208" t="s">
        <v>137</v>
      </c>
      <c r="L502" s="46"/>
      <c r="M502" s="213" t="s">
        <v>19</v>
      </c>
      <c r="N502" s="214" t="s">
        <v>46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231</v>
      </c>
      <c r="AT502" s="217" t="s">
        <v>133</v>
      </c>
      <c r="AU502" s="217" t="s">
        <v>84</v>
      </c>
      <c r="AY502" s="19" t="s">
        <v>131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80</v>
      </c>
      <c r="BK502" s="218">
        <f>ROUND(I502*H502,2)</f>
        <v>0</v>
      </c>
      <c r="BL502" s="19" t="s">
        <v>231</v>
      </c>
      <c r="BM502" s="217" t="s">
        <v>956</v>
      </c>
    </row>
    <row r="503" s="2" customFormat="1">
      <c r="A503" s="40"/>
      <c r="B503" s="41"/>
      <c r="C503" s="42"/>
      <c r="D503" s="219" t="s">
        <v>140</v>
      </c>
      <c r="E503" s="42"/>
      <c r="F503" s="220" t="s">
        <v>957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140</v>
      </c>
      <c r="AU503" s="19" t="s">
        <v>84</v>
      </c>
    </row>
    <row r="504" s="2" customFormat="1" ht="16.5" customHeight="1">
      <c r="A504" s="40"/>
      <c r="B504" s="41"/>
      <c r="C504" s="236" t="s">
        <v>958</v>
      </c>
      <c r="D504" s="236" t="s">
        <v>164</v>
      </c>
      <c r="E504" s="237" t="s">
        <v>959</v>
      </c>
      <c r="F504" s="238" t="s">
        <v>960</v>
      </c>
      <c r="G504" s="239" t="s">
        <v>321</v>
      </c>
      <c r="H504" s="240">
        <v>1</v>
      </c>
      <c r="I504" s="241"/>
      <c r="J504" s="242">
        <f>ROUND(I504*H504,2)</f>
        <v>0</v>
      </c>
      <c r="K504" s="238" t="s">
        <v>137</v>
      </c>
      <c r="L504" s="243"/>
      <c r="M504" s="244" t="s">
        <v>19</v>
      </c>
      <c r="N504" s="245" t="s">
        <v>46</v>
      </c>
      <c r="O504" s="86"/>
      <c r="P504" s="215">
        <f>O504*H504</f>
        <v>0</v>
      </c>
      <c r="Q504" s="215">
        <v>0.00108</v>
      </c>
      <c r="R504" s="215">
        <f>Q504*H504</f>
        <v>0.00108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342</v>
      </c>
      <c r="AT504" s="217" t="s">
        <v>164</v>
      </c>
      <c r="AU504" s="217" t="s">
        <v>84</v>
      </c>
      <c r="AY504" s="19" t="s">
        <v>131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231</v>
      </c>
      <c r="BM504" s="217" t="s">
        <v>961</v>
      </c>
    </row>
    <row r="505" s="2" customFormat="1" ht="24.15" customHeight="1">
      <c r="A505" s="40"/>
      <c r="B505" s="41"/>
      <c r="C505" s="236" t="s">
        <v>962</v>
      </c>
      <c r="D505" s="236" t="s">
        <v>164</v>
      </c>
      <c r="E505" s="237" t="s">
        <v>817</v>
      </c>
      <c r="F505" s="238" t="s">
        <v>818</v>
      </c>
      <c r="G505" s="239" t="s">
        <v>819</v>
      </c>
      <c r="H505" s="240">
        <v>0.02</v>
      </c>
      <c r="I505" s="241"/>
      <c r="J505" s="242">
        <f>ROUND(I505*H505,2)</f>
        <v>0</v>
      </c>
      <c r="K505" s="238" t="s">
        <v>137</v>
      </c>
      <c r="L505" s="243"/>
      <c r="M505" s="244" t="s">
        <v>19</v>
      </c>
      <c r="N505" s="245" t="s">
        <v>46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342</v>
      </c>
      <c r="AT505" s="217" t="s">
        <v>164</v>
      </c>
      <c r="AU505" s="217" t="s">
        <v>84</v>
      </c>
      <c r="AY505" s="19" t="s">
        <v>131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80</v>
      </c>
      <c r="BK505" s="218">
        <f>ROUND(I505*H505,2)</f>
        <v>0</v>
      </c>
      <c r="BL505" s="19" t="s">
        <v>231</v>
      </c>
      <c r="BM505" s="217" t="s">
        <v>963</v>
      </c>
    </row>
    <row r="506" s="13" customFormat="1">
      <c r="A506" s="13"/>
      <c r="B506" s="224"/>
      <c r="C506" s="225"/>
      <c r="D506" s="226" t="s">
        <v>142</v>
      </c>
      <c r="E506" s="225"/>
      <c r="F506" s="228" t="s">
        <v>964</v>
      </c>
      <c r="G506" s="225"/>
      <c r="H506" s="229">
        <v>0.02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142</v>
      </c>
      <c r="AU506" s="235" t="s">
        <v>84</v>
      </c>
      <c r="AV506" s="13" t="s">
        <v>84</v>
      </c>
      <c r="AW506" s="13" t="s">
        <v>4</v>
      </c>
      <c r="AX506" s="13" t="s">
        <v>80</v>
      </c>
      <c r="AY506" s="235" t="s">
        <v>131</v>
      </c>
    </row>
    <row r="507" s="2" customFormat="1" ht="24.15" customHeight="1">
      <c r="A507" s="40"/>
      <c r="B507" s="41"/>
      <c r="C507" s="236" t="s">
        <v>965</v>
      </c>
      <c r="D507" s="236" t="s">
        <v>164</v>
      </c>
      <c r="E507" s="237" t="s">
        <v>823</v>
      </c>
      <c r="F507" s="238" t="s">
        <v>824</v>
      </c>
      <c r="G507" s="239" t="s">
        <v>819</v>
      </c>
      <c r="H507" s="240">
        <v>0.02</v>
      </c>
      <c r="I507" s="241"/>
      <c r="J507" s="242">
        <f>ROUND(I507*H507,2)</f>
        <v>0</v>
      </c>
      <c r="K507" s="238" t="s">
        <v>137</v>
      </c>
      <c r="L507" s="243"/>
      <c r="M507" s="244" t="s">
        <v>19</v>
      </c>
      <c r="N507" s="245" t="s">
        <v>46</v>
      </c>
      <c r="O507" s="86"/>
      <c r="P507" s="215">
        <f>O507*H507</f>
        <v>0</v>
      </c>
      <c r="Q507" s="215">
        <v>0.0011000000000000001</v>
      </c>
      <c r="R507" s="215">
        <f>Q507*H507</f>
        <v>2.2000000000000003E-05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342</v>
      </c>
      <c r="AT507" s="217" t="s">
        <v>164</v>
      </c>
      <c r="AU507" s="217" t="s">
        <v>84</v>
      </c>
      <c r="AY507" s="19" t="s">
        <v>131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80</v>
      </c>
      <c r="BK507" s="218">
        <f>ROUND(I507*H507,2)</f>
        <v>0</v>
      </c>
      <c r="BL507" s="19" t="s">
        <v>231</v>
      </c>
      <c r="BM507" s="217" t="s">
        <v>966</v>
      </c>
    </row>
    <row r="508" s="13" customFormat="1">
      <c r="A508" s="13"/>
      <c r="B508" s="224"/>
      <c r="C508" s="225"/>
      <c r="D508" s="226" t="s">
        <v>142</v>
      </c>
      <c r="E508" s="225"/>
      <c r="F508" s="228" t="s">
        <v>964</v>
      </c>
      <c r="G508" s="225"/>
      <c r="H508" s="229">
        <v>0.02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142</v>
      </c>
      <c r="AU508" s="235" t="s">
        <v>84</v>
      </c>
      <c r="AV508" s="13" t="s">
        <v>84</v>
      </c>
      <c r="AW508" s="13" t="s">
        <v>4</v>
      </c>
      <c r="AX508" s="13" t="s">
        <v>80</v>
      </c>
      <c r="AY508" s="235" t="s">
        <v>131</v>
      </c>
    </row>
    <row r="509" s="2" customFormat="1" ht="24.15" customHeight="1">
      <c r="A509" s="40"/>
      <c r="B509" s="41"/>
      <c r="C509" s="206" t="s">
        <v>967</v>
      </c>
      <c r="D509" s="206" t="s">
        <v>133</v>
      </c>
      <c r="E509" s="207" t="s">
        <v>968</v>
      </c>
      <c r="F509" s="208" t="s">
        <v>969</v>
      </c>
      <c r="G509" s="209" t="s">
        <v>167</v>
      </c>
      <c r="H509" s="210">
        <v>0.021000000000000001</v>
      </c>
      <c r="I509" s="211"/>
      <c r="J509" s="212">
        <f>ROUND(I509*H509,2)</f>
        <v>0</v>
      </c>
      <c r="K509" s="208" t="s">
        <v>137</v>
      </c>
      <c r="L509" s="46"/>
      <c r="M509" s="213" t="s">
        <v>19</v>
      </c>
      <c r="N509" s="214" t="s">
        <v>46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231</v>
      </c>
      <c r="AT509" s="217" t="s">
        <v>133</v>
      </c>
      <c r="AU509" s="217" t="s">
        <v>84</v>
      </c>
      <c r="AY509" s="19" t="s">
        <v>131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80</v>
      </c>
      <c r="BK509" s="218">
        <f>ROUND(I509*H509,2)</f>
        <v>0</v>
      </c>
      <c r="BL509" s="19" t="s">
        <v>231</v>
      </c>
      <c r="BM509" s="217" t="s">
        <v>970</v>
      </c>
    </row>
    <row r="510" s="2" customFormat="1">
      <c r="A510" s="40"/>
      <c r="B510" s="41"/>
      <c r="C510" s="42"/>
      <c r="D510" s="219" t="s">
        <v>140</v>
      </c>
      <c r="E510" s="42"/>
      <c r="F510" s="220" t="s">
        <v>971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140</v>
      </c>
      <c r="AU510" s="19" t="s">
        <v>84</v>
      </c>
    </row>
    <row r="511" s="12" customFormat="1" ht="22.8" customHeight="1">
      <c r="A511" s="12"/>
      <c r="B511" s="190"/>
      <c r="C511" s="191"/>
      <c r="D511" s="192" t="s">
        <v>74</v>
      </c>
      <c r="E511" s="204" t="s">
        <v>972</v>
      </c>
      <c r="F511" s="204" t="s">
        <v>973</v>
      </c>
      <c r="G511" s="191"/>
      <c r="H511" s="191"/>
      <c r="I511" s="194"/>
      <c r="J511" s="205">
        <f>BK511</f>
        <v>0</v>
      </c>
      <c r="K511" s="191"/>
      <c r="L511" s="196"/>
      <c r="M511" s="197"/>
      <c r="N511" s="198"/>
      <c r="O511" s="198"/>
      <c r="P511" s="199">
        <f>SUM(P512:P526)</f>
        <v>0</v>
      </c>
      <c r="Q511" s="198"/>
      <c r="R511" s="199">
        <f>SUM(R512:R526)</f>
        <v>0.320658</v>
      </c>
      <c r="S511" s="198"/>
      <c r="T511" s="200">
        <f>SUM(T512:T526)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1" t="s">
        <v>84</v>
      </c>
      <c r="AT511" s="202" t="s">
        <v>74</v>
      </c>
      <c r="AU511" s="202" t="s">
        <v>80</v>
      </c>
      <c r="AY511" s="201" t="s">
        <v>131</v>
      </c>
      <c r="BK511" s="203">
        <f>SUM(BK512:BK526)</f>
        <v>0</v>
      </c>
    </row>
    <row r="512" s="2" customFormat="1" ht="16.5" customHeight="1">
      <c r="A512" s="40"/>
      <c r="B512" s="41"/>
      <c r="C512" s="206" t="s">
        <v>974</v>
      </c>
      <c r="D512" s="206" t="s">
        <v>133</v>
      </c>
      <c r="E512" s="207" t="s">
        <v>975</v>
      </c>
      <c r="F512" s="208" t="s">
        <v>976</v>
      </c>
      <c r="G512" s="209" t="s">
        <v>185</v>
      </c>
      <c r="H512" s="210">
        <v>7.7999999999999998</v>
      </c>
      <c r="I512" s="211"/>
      <c r="J512" s="212">
        <f>ROUND(I512*H512,2)</f>
        <v>0</v>
      </c>
      <c r="K512" s="208" t="s">
        <v>137</v>
      </c>
      <c r="L512" s="46"/>
      <c r="M512" s="213" t="s">
        <v>19</v>
      </c>
      <c r="N512" s="214" t="s">
        <v>46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231</v>
      </c>
      <c r="AT512" s="217" t="s">
        <v>133</v>
      </c>
      <c r="AU512" s="217" t="s">
        <v>84</v>
      </c>
      <c r="AY512" s="19" t="s">
        <v>131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80</v>
      </c>
      <c r="BK512" s="218">
        <f>ROUND(I512*H512,2)</f>
        <v>0</v>
      </c>
      <c r="BL512" s="19" t="s">
        <v>231</v>
      </c>
      <c r="BM512" s="217" t="s">
        <v>977</v>
      </c>
    </row>
    <row r="513" s="2" customFormat="1">
      <c r="A513" s="40"/>
      <c r="B513" s="41"/>
      <c r="C513" s="42"/>
      <c r="D513" s="219" t="s">
        <v>140</v>
      </c>
      <c r="E513" s="42"/>
      <c r="F513" s="220" t="s">
        <v>978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140</v>
      </c>
      <c r="AU513" s="19" t="s">
        <v>84</v>
      </c>
    </row>
    <row r="514" s="13" customFormat="1">
      <c r="A514" s="13"/>
      <c r="B514" s="224"/>
      <c r="C514" s="225"/>
      <c r="D514" s="226" t="s">
        <v>142</v>
      </c>
      <c r="E514" s="227" t="s">
        <v>19</v>
      </c>
      <c r="F514" s="228" t="s">
        <v>365</v>
      </c>
      <c r="G514" s="225"/>
      <c r="H514" s="229">
        <v>6.2000000000000002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142</v>
      </c>
      <c r="AU514" s="235" t="s">
        <v>84</v>
      </c>
      <c r="AV514" s="13" t="s">
        <v>84</v>
      </c>
      <c r="AW514" s="13" t="s">
        <v>36</v>
      </c>
      <c r="AX514" s="13" t="s">
        <v>75</v>
      </c>
      <c r="AY514" s="235" t="s">
        <v>131</v>
      </c>
    </row>
    <row r="515" s="13" customFormat="1">
      <c r="A515" s="13"/>
      <c r="B515" s="224"/>
      <c r="C515" s="225"/>
      <c r="D515" s="226" t="s">
        <v>142</v>
      </c>
      <c r="E515" s="227" t="s">
        <v>19</v>
      </c>
      <c r="F515" s="228" t="s">
        <v>366</v>
      </c>
      <c r="G515" s="225"/>
      <c r="H515" s="229">
        <v>1.6000000000000001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142</v>
      </c>
      <c r="AU515" s="235" t="s">
        <v>84</v>
      </c>
      <c r="AV515" s="13" t="s">
        <v>84</v>
      </c>
      <c r="AW515" s="13" t="s">
        <v>36</v>
      </c>
      <c r="AX515" s="13" t="s">
        <v>75</v>
      </c>
      <c r="AY515" s="235" t="s">
        <v>131</v>
      </c>
    </row>
    <row r="516" s="14" customFormat="1">
      <c r="A516" s="14"/>
      <c r="B516" s="246"/>
      <c r="C516" s="247"/>
      <c r="D516" s="226" t="s">
        <v>142</v>
      </c>
      <c r="E516" s="248" t="s">
        <v>19</v>
      </c>
      <c r="F516" s="249" t="s">
        <v>216</v>
      </c>
      <c r="G516" s="247"/>
      <c r="H516" s="250">
        <v>7.7999999999999998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142</v>
      </c>
      <c r="AU516" s="256" t="s">
        <v>84</v>
      </c>
      <c r="AV516" s="14" t="s">
        <v>138</v>
      </c>
      <c r="AW516" s="14" t="s">
        <v>36</v>
      </c>
      <c r="AX516" s="14" t="s">
        <v>80</v>
      </c>
      <c r="AY516" s="256" t="s">
        <v>131</v>
      </c>
    </row>
    <row r="517" s="2" customFormat="1" ht="16.5" customHeight="1">
      <c r="A517" s="40"/>
      <c r="B517" s="41"/>
      <c r="C517" s="206" t="s">
        <v>979</v>
      </c>
      <c r="D517" s="206" t="s">
        <v>133</v>
      </c>
      <c r="E517" s="207" t="s">
        <v>980</v>
      </c>
      <c r="F517" s="208" t="s">
        <v>981</v>
      </c>
      <c r="G517" s="209" t="s">
        <v>185</v>
      </c>
      <c r="H517" s="210">
        <v>7.7999999999999998</v>
      </c>
      <c r="I517" s="211"/>
      <c r="J517" s="212">
        <f>ROUND(I517*H517,2)</f>
        <v>0</v>
      </c>
      <c r="K517" s="208" t="s">
        <v>137</v>
      </c>
      <c r="L517" s="46"/>
      <c r="M517" s="213" t="s">
        <v>19</v>
      </c>
      <c r="N517" s="214" t="s">
        <v>46</v>
      </c>
      <c r="O517" s="86"/>
      <c r="P517" s="215">
        <f>O517*H517</f>
        <v>0</v>
      </c>
      <c r="Q517" s="215">
        <v>0.00029999999999999997</v>
      </c>
      <c r="R517" s="215">
        <f>Q517*H517</f>
        <v>0.0023399999999999996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231</v>
      </c>
      <c r="AT517" s="217" t="s">
        <v>133</v>
      </c>
      <c r="AU517" s="217" t="s">
        <v>84</v>
      </c>
      <c r="AY517" s="19" t="s">
        <v>131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231</v>
      </c>
      <c r="BM517" s="217" t="s">
        <v>982</v>
      </c>
    </row>
    <row r="518" s="2" customFormat="1">
      <c r="A518" s="40"/>
      <c r="B518" s="41"/>
      <c r="C518" s="42"/>
      <c r="D518" s="219" t="s">
        <v>140</v>
      </c>
      <c r="E518" s="42"/>
      <c r="F518" s="220" t="s">
        <v>983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140</v>
      </c>
      <c r="AU518" s="19" t="s">
        <v>84</v>
      </c>
    </row>
    <row r="519" s="2" customFormat="1" ht="24.15" customHeight="1">
      <c r="A519" s="40"/>
      <c r="B519" s="41"/>
      <c r="C519" s="206" t="s">
        <v>984</v>
      </c>
      <c r="D519" s="206" t="s">
        <v>133</v>
      </c>
      <c r="E519" s="207" t="s">
        <v>985</v>
      </c>
      <c r="F519" s="208" t="s">
        <v>986</v>
      </c>
      <c r="G519" s="209" t="s">
        <v>185</v>
      </c>
      <c r="H519" s="210">
        <v>7.7999999999999998</v>
      </c>
      <c r="I519" s="211"/>
      <c r="J519" s="212">
        <f>ROUND(I519*H519,2)</f>
        <v>0</v>
      </c>
      <c r="K519" s="208" t="s">
        <v>137</v>
      </c>
      <c r="L519" s="46"/>
      <c r="M519" s="213" t="s">
        <v>19</v>
      </c>
      <c r="N519" s="214" t="s">
        <v>46</v>
      </c>
      <c r="O519" s="86"/>
      <c r="P519" s="215">
        <f>O519*H519</f>
        <v>0</v>
      </c>
      <c r="Q519" s="215">
        <v>0.0075799999999999999</v>
      </c>
      <c r="R519" s="215">
        <f>Q519*H519</f>
        <v>0.059123999999999996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231</v>
      </c>
      <c r="AT519" s="217" t="s">
        <v>133</v>
      </c>
      <c r="AU519" s="217" t="s">
        <v>84</v>
      </c>
      <c r="AY519" s="19" t="s">
        <v>131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80</v>
      </c>
      <c r="BK519" s="218">
        <f>ROUND(I519*H519,2)</f>
        <v>0</v>
      </c>
      <c r="BL519" s="19" t="s">
        <v>231</v>
      </c>
      <c r="BM519" s="217" t="s">
        <v>987</v>
      </c>
    </row>
    <row r="520" s="2" customFormat="1">
      <c r="A520" s="40"/>
      <c r="B520" s="41"/>
      <c r="C520" s="42"/>
      <c r="D520" s="219" t="s">
        <v>140</v>
      </c>
      <c r="E520" s="42"/>
      <c r="F520" s="220" t="s">
        <v>988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140</v>
      </c>
      <c r="AU520" s="19" t="s">
        <v>84</v>
      </c>
    </row>
    <row r="521" s="2" customFormat="1" ht="24.15" customHeight="1">
      <c r="A521" s="40"/>
      <c r="B521" s="41"/>
      <c r="C521" s="206" t="s">
        <v>989</v>
      </c>
      <c r="D521" s="206" t="s">
        <v>133</v>
      </c>
      <c r="E521" s="207" t="s">
        <v>990</v>
      </c>
      <c r="F521" s="208" t="s">
        <v>991</v>
      </c>
      <c r="G521" s="209" t="s">
        <v>185</v>
      </c>
      <c r="H521" s="210">
        <v>7.7999999999999998</v>
      </c>
      <c r="I521" s="211"/>
      <c r="J521" s="212">
        <f>ROUND(I521*H521,2)</f>
        <v>0</v>
      </c>
      <c r="K521" s="208" t="s">
        <v>137</v>
      </c>
      <c r="L521" s="46"/>
      <c r="M521" s="213" t="s">
        <v>19</v>
      </c>
      <c r="N521" s="214" t="s">
        <v>46</v>
      </c>
      <c r="O521" s="86"/>
      <c r="P521" s="215">
        <f>O521*H521</f>
        <v>0</v>
      </c>
      <c r="Q521" s="215">
        <v>0.0090299999999999998</v>
      </c>
      <c r="R521" s="215">
        <f>Q521*H521</f>
        <v>0.070433999999999997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231</v>
      </c>
      <c r="AT521" s="217" t="s">
        <v>133</v>
      </c>
      <c r="AU521" s="217" t="s">
        <v>84</v>
      </c>
      <c r="AY521" s="19" t="s">
        <v>131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80</v>
      </c>
      <c r="BK521" s="218">
        <f>ROUND(I521*H521,2)</f>
        <v>0</v>
      </c>
      <c r="BL521" s="19" t="s">
        <v>231</v>
      </c>
      <c r="BM521" s="217" t="s">
        <v>992</v>
      </c>
    </row>
    <row r="522" s="2" customFormat="1">
      <c r="A522" s="40"/>
      <c r="B522" s="41"/>
      <c r="C522" s="42"/>
      <c r="D522" s="219" t="s">
        <v>140</v>
      </c>
      <c r="E522" s="42"/>
      <c r="F522" s="220" t="s">
        <v>993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140</v>
      </c>
      <c r="AU522" s="19" t="s">
        <v>84</v>
      </c>
    </row>
    <row r="523" s="2" customFormat="1" ht="21.75" customHeight="1">
      <c r="A523" s="40"/>
      <c r="B523" s="41"/>
      <c r="C523" s="236" t="s">
        <v>994</v>
      </c>
      <c r="D523" s="236" t="s">
        <v>164</v>
      </c>
      <c r="E523" s="237" t="s">
        <v>995</v>
      </c>
      <c r="F523" s="238" t="s">
        <v>996</v>
      </c>
      <c r="G523" s="239" t="s">
        <v>185</v>
      </c>
      <c r="H523" s="240">
        <v>8.5800000000000001</v>
      </c>
      <c r="I523" s="241"/>
      <c r="J523" s="242">
        <f>ROUND(I523*H523,2)</f>
        <v>0</v>
      </c>
      <c r="K523" s="238" t="s">
        <v>137</v>
      </c>
      <c r="L523" s="243"/>
      <c r="M523" s="244" t="s">
        <v>19</v>
      </c>
      <c r="N523" s="245" t="s">
        <v>46</v>
      </c>
      <c r="O523" s="86"/>
      <c r="P523" s="215">
        <f>O523*H523</f>
        <v>0</v>
      </c>
      <c r="Q523" s="215">
        <v>0.021999999999999999</v>
      </c>
      <c r="R523" s="215">
        <f>Q523*H523</f>
        <v>0.18875999999999998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342</v>
      </c>
      <c r="AT523" s="217" t="s">
        <v>164</v>
      </c>
      <c r="AU523" s="217" t="s">
        <v>84</v>
      </c>
      <c r="AY523" s="19" t="s">
        <v>131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80</v>
      </c>
      <c r="BK523" s="218">
        <f>ROUND(I523*H523,2)</f>
        <v>0</v>
      </c>
      <c r="BL523" s="19" t="s">
        <v>231</v>
      </c>
      <c r="BM523" s="217" t="s">
        <v>997</v>
      </c>
    </row>
    <row r="524" s="13" customFormat="1">
      <c r="A524" s="13"/>
      <c r="B524" s="224"/>
      <c r="C524" s="225"/>
      <c r="D524" s="226" t="s">
        <v>142</v>
      </c>
      <c r="E524" s="225"/>
      <c r="F524" s="228" t="s">
        <v>998</v>
      </c>
      <c r="G524" s="225"/>
      <c r="H524" s="229">
        <v>8.5800000000000001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142</v>
      </c>
      <c r="AU524" s="235" t="s">
        <v>84</v>
      </c>
      <c r="AV524" s="13" t="s">
        <v>84</v>
      </c>
      <c r="AW524" s="13" t="s">
        <v>4</v>
      </c>
      <c r="AX524" s="13" t="s">
        <v>80</v>
      </c>
      <c r="AY524" s="235" t="s">
        <v>131</v>
      </c>
    </row>
    <row r="525" s="2" customFormat="1" ht="24.15" customHeight="1">
      <c r="A525" s="40"/>
      <c r="B525" s="41"/>
      <c r="C525" s="206" t="s">
        <v>999</v>
      </c>
      <c r="D525" s="206" t="s">
        <v>133</v>
      </c>
      <c r="E525" s="207" t="s">
        <v>1000</v>
      </c>
      <c r="F525" s="208" t="s">
        <v>1001</v>
      </c>
      <c r="G525" s="209" t="s">
        <v>167</v>
      </c>
      <c r="H525" s="210">
        <v>0.32100000000000001</v>
      </c>
      <c r="I525" s="211"/>
      <c r="J525" s="212">
        <f>ROUND(I525*H525,2)</f>
        <v>0</v>
      </c>
      <c r="K525" s="208" t="s">
        <v>137</v>
      </c>
      <c r="L525" s="46"/>
      <c r="M525" s="213" t="s">
        <v>19</v>
      </c>
      <c r="N525" s="214" t="s">
        <v>46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231</v>
      </c>
      <c r="AT525" s="217" t="s">
        <v>133</v>
      </c>
      <c r="AU525" s="217" t="s">
        <v>84</v>
      </c>
      <c r="AY525" s="19" t="s">
        <v>131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80</v>
      </c>
      <c r="BK525" s="218">
        <f>ROUND(I525*H525,2)</f>
        <v>0</v>
      </c>
      <c r="BL525" s="19" t="s">
        <v>231</v>
      </c>
      <c r="BM525" s="217" t="s">
        <v>1002</v>
      </c>
    </row>
    <row r="526" s="2" customFormat="1">
      <c r="A526" s="40"/>
      <c r="B526" s="41"/>
      <c r="C526" s="42"/>
      <c r="D526" s="219" t="s">
        <v>140</v>
      </c>
      <c r="E526" s="42"/>
      <c r="F526" s="220" t="s">
        <v>1003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140</v>
      </c>
      <c r="AU526" s="19" t="s">
        <v>84</v>
      </c>
    </row>
    <row r="527" s="12" customFormat="1" ht="22.8" customHeight="1">
      <c r="A527" s="12"/>
      <c r="B527" s="190"/>
      <c r="C527" s="191"/>
      <c r="D527" s="192" t="s">
        <v>74</v>
      </c>
      <c r="E527" s="204" t="s">
        <v>1004</v>
      </c>
      <c r="F527" s="204" t="s">
        <v>1005</v>
      </c>
      <c r="G527" s="191"/>
      <c r="H527" s="191"/>
      <c r="I527" s="194"/>
      <c r="J527" s="205">
        <f>BK527</f>
        <v>0</v>
      </c>
      <c r="K527" s="191"/>
      <c r="L527" s="196"/>
      <c r="M527" s="197"/>
      <c r="N527" s="198"/>
      <c r="O527" s="198"/>
      <c r="P527" s="199">
        <f>SUM(P528:P556)</f>
        <v>0</v>
      </c>
      <c r="Q527" s="198"/>
      <c r="R527" s="199">
        <f>SUM(R528:R556)</f>
        <v>0.51514850000000001</v>
      </c>
      <c r="S527" s="198"/>
      <c r="T527" s="200">
        <f>SUM(T528:T556)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01" t="s">
        <v>84</v>
      </c>
      <c r="AT527" s="202" t="s">
        <v>74</v>
      </c>
      <c r="AU527" s="202" t="s">
        <v>80</v>
      </c>
      <c r="AY527" s="201" t="s">
        <v>131</v>
      </c>
      <c r="BK527" s="203">
        <f>SUM(BK528:BK556)</f>
        <v>0</v>
      </c>
    </row>
    <row r="528" s="2" customFormat="1" ht="16.5" customHeight="1">
      <c r="A528" s="40"/>
      <c r="B528" s="41"/>
      <c r="C528" s="206" t="s">
        <v>1006</v>
      </c>
      <c r="D528" s="206" t="s">
        <v>133</v>
      </c>
      <c r="E528" s="207" t="s">
        <v>1007</v>
      </c>
      <c r="F528" s="208" t="s">
        <v>1008</v>
      </c>
      <c r="G528" s="209" t="s">
        <v>185</v>
      </c>
      <c r="H528" s="210">
        <v>20.68</v>
      </c>
      <c r="I528" s="211"/>
      <c r="J528" s="212">
        <f>ROUND(I528*H528,2)</f>
        <v>0</v>
      </c>
      <c r="K528" s="208" t="s">
        <v>137</v>
      </c>
      <c r="L528" s="46"/>
      <c r="M528" s="213" t="s">
        <v>19</v>
      </c>
      <c r="N528" s="214" t="s">
        <v>46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231</v>
      </c>
      <c r="AT528" s="217" t="s">
        <v>133</v>
      </c>
      <c r="AU528" s="217" t="s">
        <v>84</v>
      </c>
      <c r="AY528" s="19" t="s">
        <v>131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80</v>
      </c>
      <c r="BK528" s="218">
        <f>ROUND(I528*H528,2)</f>
        <v>0</v>
      </c>
      <c r="BL528" s="19" t="s">
        <v>231</v>
      </c>
      <c r="BM528" s="217" t="s">
        <v>1009</v>
      </c>
    </row>
    <row r="529" s="2" customFormat="1">
      <c r="A529" s="40"/>
      <c r="B529" s="41"/>
      <c r="C529" s="42"/>
      <c r="D529" s="219" t="s">
        <v>140</v>
      </c>
      <c r="E529" s="42"/>
      <c r="F529" s="220" t="s">
        <v>1010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140</v>
      </c>
      <c r="AU529" s="19" t="s">
        <v>84</v>
      </c>
    </row>
    <row r="530" s="13" customFormat="1">
      <c r="A530" s="13"/>
      <c r="B530" s="224"/>
      <c r="C530" s="225"/>
      <c r="D530" s="226" t="s">
        <v>142</v>
      </c>
      <c r="E530" s="227" t="s">
        <v>19</v>
      </c>
      <c r="F530" s="228" t="s">
        <v>1011</v>
      </c>
      <c r="G530" s="225"/>
      <c r="H530" s="229">
        <v>20.68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142</v>
      </c>
      <c r="AU530" s="235" t="s">
        <v>84</v>
      </c>
      <c r="AV530" s="13" t="s">
        <v>84</v>
      </c>
      <c r="AW530" s="13" t="s">
        <v>36</v>
      </c>
      <c r="AX530" s="13" t="s">
        <v>80</v>
      </c>
      <c r="AY530" s="235" t="s">
        <v>131</v>
      </c>
    </row>
    <row r="531" s="2" customFormat="1" ht="16.5" customHeight="1">
      <c r="A531" s="40"/>
      <c r="B531" s="41"/>
      <c r="C531" s="206" t="s">
        <v>1012</v>
      </c>
      <c r="D531" s="206" t="s">
        <v>133</v>
      </c>
      <c r="E531" s="207" t="s">
        <v>1013</v>
      </c>
      <c r="F531" s="208" t="s">
        <v>1014</v>
      </c>
      <c r="G531" s="209" t="s">
        <v>185</v>
      </c>
      <c r="H531" s="210">
        <v>20.68</v>
      </c>
      <c r="I531" s="211"/>
      <c r="J531" s="212">
        <f>ROUND(I531*H531,2)</f>
        <v>0</v>
      </c>
      <c r="K531" s="208" t="s">
        <v>137</v>
      </c>
      <c r="L531" s="46"/>
      <c r="M531" s="213" t="s">
        <v>19</v>
      </c>
      <c r="N531" s="214" t="s">
        <v>46</v>
      </c>
      <c r="O531" s="86"/>
      <c r="P531" s="215">
        <f>O531*H531</f>
        <v>0</v>
      </c>
      <c r="Q531" s="215">
        <v>0.00029999999999999997</v>
      </c>
      <c r="R531" s="215">
        <f>Q531*H531</f>
        <v>0.0062039999999999994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231</v>
      </c>
      <c r="AT531" s="217" t="s">
        <v>133</v>
      </c>
      <c r="AU531" s="217" t="s">
        <v>84</v>
      </c>
      <c r="AY531" s="19" t="s">
        <v>131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80</v>
      </c>
      <c r="BK531" s="218">
        <f>ROUND(I531*H531,2)</f>
        <v>0</v>
      </c>
      <c r="BL531" s="19" t="s">
        <v>231</v>
      </c>
      <c r="BM531" s="217" t="s">
        <v>1015</v>
      </c>
    </row>
    <row r="532" s="2" customFormat="1">
      <c r="A532" s="40"/>
      <c r="B532" s="41"/>
      <c r="C532" s="42"/>
      <c r="D532" s="219" t="s">
        <v>140</v>
      </c>
      <c r="E532" s="42"/>
      <c r="F532" s="220" t="s">
        <v>1016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140</v>
      </c>
      <c r="AU532" s="19" t="s">
        <v>84</v>
      </c>
    </row>
    <row r="533" s="2" customFormat="1" ht="24.15" customHeight="1">
      <c r="A533" s="40"/>
      <c r="B533" s="41"/>
      <c r="C533" s="206" t="s">
        <v>1017</v>
      </c>
      <c r="D533" s="206" t="s">
        <v>133</v>
      </c>
      <c r="E533" s="207" t="s">
        <v>1018</v>
      </c>
      <c r="F533" s="208" t="s">
        <v>1019</v>
      </c>
      <c r="G533" s="209" t="s">
        <v>185</v>
      </c>
      <c r="H533" s="210">
        <v>19.25</v>
      </c>
      <c r="I533" s="211"/>
      <c r="J533" s="212">
        <f>ROUND(I533*H533,2)</f>
        <v>0</v>
      </c>
      <c r="K533" s="208" t="s">
        <v>137</v>
      </c>
      <c r="L533" s="46"/>
      <c r="M533" s="213" t="s">
        <v>19</v>
      </c>
      <c r="N533" s="214" t="s">
        <v>46</v>
      </c>
      <c r="O533" s="86"/>
      <c r="P533" s="215">
        <f>O533*H533</f>
        <v>0</v>
      </c>
      <c r="Q533" s="215">
        <v>0.0051999999999999998</v>
      </c>
      <c r="R533" s="215">
        <f>Q533*H533</f>
        <v>0.1001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231</v>
      </c>
      <c r="AT533" s="217" t="s">
        <v>133</v>
      </c>
      <c r="AU533" s="217" t="s">
        <v>84</v>
      </c>
      <c r="AY533" s="19" t="s">
        <v>131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80</v>
      </c>
      <c r="BK533" s="218">
        <f>ROUND(I533*H533,2)</f>
        <v>0</v>
      </c>
      <c r="BL533" s="19" t="s">
        <v>231</v>
      </c>
      <c r="BM533" s="217" t="s">
        <v>1020</v>
      </c>
    </row>
    <row r="534" s="2" customFormat="1">
      <c r="A534" s="40"/>
      <c r="B534" s="41"/>
      <c r="C534" s="42"/>
      <c r="D534" s="219" t="s">
        <v>140</v>
      </c>
      <c r="E534" s="42"/>
      <c r="F534" s="220" t="s">
        <v>1021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140</v>
      </c>
      <c r="AU534" s="19" t="s">
        <v>84</v>
      </c>
    </row>
    <row r="535" s="13" customFormat="1">
      <c r="A535" s="13"/>
      <c r="B535" s="224"/>
      <c r="C535" s="225"/>
      <c r="D535" s="226" t="s">
        <v>142</v>
      </c>
      <c r="E535" s="227" t="s">
        <v>19</v>
      </c>
      <c r="F535" s="228" t="s">
        <v>1022</v>
      </c>
      <c r="G535" s="225"/>
      <c r="H535" s="229">
        <v>19.98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142</v>
      </c>
      <c r="AU535" s="235" t="s">
        <v>84</v>
      </c>
      <c r="AV535" s="13" t="s">
        <v>84</v>
      </c>
      <c r="AW535" s="13" t="s">
        <v>36</v>
      </c>
      <c r="AX535" s="13" t="s">
        <v>75</v>
      </c>
      <c r="AY535" s="235" t="s">
        <v>131</v>
      </c>
    </row>
    <row r="536" s="13" customFormat="1">
      <c r="A536" s="13"/>
      <c r="B536" s="224"/>
      <c r="C536" s="225"/>
      <c r="D536" s="226" t="s">
        <v>142</v>
      </c>
      <c r="E536" s="227" t="s">
        <v>19</v>
      </c>
      <c r="F536" s="228" t="s">
        <v>1023</v>
      </c>
      <c r="G536" s="225"/>
      <c r="H536" s="229">
        <v>0.69999999999999996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142</v>
      </c>
      <c r="AU536" s="235" t="s">
        <v>84</v>
      </c>
      <c r="AV536" s="13" t="s">
        <v>84</v>
      </c>
      <c r="AW536" s="13" t="s">
        <v>36</v>
      </c>
      <c r="AX536" s="13" t="s">
        <v>75</v>
      </c>
      <c r="AY536" s="235" t="s">
        <v>131</v>
      </c>
    </row>
    <row r="537" s="13" customFormat="1">
      <c r="A537" s="13"/>
      <c r="B537" s="224"/>
      <c r="C537" s="225"/>
      <c r="D537" s="226" t="s">
        <v>142</v>
      </c>
      <c r="E537" s="227" t="s">
        <v>19</v>
      </c>
      <c r="F537" s="228" t="s">
        <v>1024</v>
      </c>
      <c r="G537" s="225"/>
      <c r="H537" s="229">
        <v>-1.4299999999999999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142</v>
      </c>
      <c r="AU537" s="235" t="s">
        <v>84</v>
      </c>
      <c r="AV537" s="13" t="s">
        <v>84</v>
      </c>
      <c r="AW537" s="13" t="s">
        <v>36</v>
      </c>
      <c r="AX537" s="13" t="s">
        <v>75</v>
      </c>
      <c r="AY537" s="235" t="s">
        <v>131</v>
      </c>
    </row>
    <row r="538" s="14" customFormat="1">
      <c r="A538" s="14"/>
      <c r="B538" s="246"/>
      <c r="C538" s="247"/>
      <c r="D538" s="226" t="s">
        <v>142</v>
      </c>
      <c r="E538" s="248" t="s">
        <v>19</v>
      </c>
      <c r="F538" s="249" t="s">
        <v>1025</v>
      </c>
      <c r="G538" s="247"/>
      <c r="H538" s="250">
        <v>19.25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142</v>
      </c>
      <c r="AU538" s="256" t="s">
        <v>84</v>
      </c>
      <c r="AV538" s="14" t="s">
        <v>138</v>
      </c>
      <c r="AW538" s="14" t="s">
        <v>36</v>
      </c>
      <c r="AX538" s="14" t="s">
        <v>80</v>
      </c>
      <c r="AY538" s="256" t="s">
        <v>131</v>
      </c>
    </row>
    <row r="539" s="2" customFormat="1" ht="16.5" customHeight="1">
      <c r="A539" s="40"/>
      <c r="B539" s="41"/>
      <c r="C539" s="206" t="s">
        <v>1026</v>
      </c>
      <c r="D539" s="206" t="s">
        <v>133</v>
      </c>
      <c r="E539" s="207" t="s">
        <v>1027</v>
      </c>
      <c r="F539" s="208" t="s">
        <v>1028</v>
      </c>
      <c r="G539" s="209" t="s">
        <v>200</v>
      </c>
      <c r="H539" s="210">
        <v>11.9</v>
      </c>
      <c r="I539" s="211"/>
      <c r="J539" s="212">
        <f>ROUND(I539*H539,2)</f>
        <v>0</v>
      </c>
      <c r="K539" s="208" t="s">
        <v>137</v>
      </c>
      <c r="L539" s="46"/>
      <c r="M539" s="213" t="s">
        <v>19</v>
      </c>
      <c r="N539" s="214" t="s">
        <v>46</v>
      </c>
      <c r="O539" s="86"/>
      <c r="P539" s="215">
        <f>O539*H539</f>
        <v>0</v>
      </c>
      <c r="Q539" s="215">
        <v>0.00020000000000000001</v>
      </c>
      <c r="R539" s="215">
        <f>Q539*H539</f>
        <v>0.0023800000000000002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231</v>
      </c>
      <c r="AT539" s="217" t="s">
        <v>133</v>
      </c>
      <c r="AU539" s="217" t="s">
        <v>84</v>
      </c>
      <c r="AY539" s="19" t="s">
        <v>131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80</v>
      </c>
      <c r="BK539" s="218">
        <f>ROUND(I539*H539,2)</f>
        <v>0</v>
      </c>
      <c r="BL539" s="19" t="s">
        <v>231</v>
      </c>
      <c r="BM539" s="217" t="s">
        <v>1029</v>
      </c>
    </row>
    <row r="540" s="2" customFormat="1">
      <c r="A540" s="40"/>
      <c r="B540" s="41"/>
      <c r="C540" s="42"/>
      <c r="D540" s="219" t="s">
        <v>140</v>
      </c>
      <c r="E540" s="42"/>
      <c r="F540" s="220" t="s">
        <v>1030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140</v>
      </c>
      <c r="AU540" s="19" t="s">
        <v>84</v>
      </c>
    </row>
    <row r="541" s="13" customFormat="1">
      <c r="A541" s="13"/>
      <c r="B541" s="224"/>
      <c r="C541" s="225"/>
      <c r="D541" s="226" t="s">
        <v>142</v>
      </c>
      <c r="E541" s="227" t="s">
        <v>19</v>
      </c>
      <c r="F541" s="228" t="s">
        <v>1031</v>
      </c>
      <c r="G541" s="225"/>
      <c r="H541" s="229">
        <v>11.9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142</v>
      </c>
      <c r="AU541" s="235" t="s">
        <v>84</v>
      </c>
      <c r="AV541" s="13" t="s">
        <v>84</v>
      </c>
      <c r="AW541" s="13" t="s">
        <v>36</v>
      </c>
      <c r="AX541" s="13" t="s">
        <v>80</v>
      </c>
      <c r="AY541" s="235" t="s">
        <v>131</v>
      </c>
    </row>
    <row r="542" s="2" customFormat="1" ht="16.5" customHeight="1">
      <c r="A542" s="40"/>
      <c r="B542" s="41"/>
      <c r="C542" s="236" t="s">
        <v>1032</v>
      </c>
      <c r="D542" s="236" t="s">
        <v>164</v>
      </c>
      <c r="E542" s="237" t="s">
        <v>1033</v>
      </c>
      <c r="F542" s="238" t="s">
        <v>1034</v>
      </c>
      <c r="G542" s="239" t="s">
        <v>200</v>
      </c>
      <c r="H542" s="240">
        <v>12.494999999999999</v>
      </c>
      <c r="I542" s="241"/>
      <c r="J542" s="242">
        <f>ROUND(I542*H542,2)</f>
        <v>0</v>
      </c>
      <c r="K542" s="238" t="s">
        <v>137</v>
      </c>
      <c r="L542" s="243"/>
      <c r="M542" s="244" t="s">
        <v>19</v>
      </c>
      <c r="N542" s="245" t="s">
        <v>46</v>
      </c>
      <c r="O542" s="86"/>
      <c r="P542" s="215">
        <f>O542*H542</f>
        <v>0</v>
      </c>
      <c r="Q542" s="215">
        <v>0.00029999999999999997</v>
      </c>
      <c r="R542" s="215">
        <f>Q542*H542</f>
        <v>0.0037484999999999992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342</v>
      </c>
      <c r="AT542" s="217" t="s">
        <v>164</v>
      </c>
      <c r="AU542" s="217" t="s">
        <v>84</v>
      </c>
      <c r="AY542" s="19" t="s">
        <v>131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80</v>
      </c>
      <c r="BK542" s="218">
        <f>ROUND(I542*H542,2)</f>
        <v>0</v>
      </c>
      <c r="BL542" s="19" t="s">
        <v>231</v>
      </c>
      <c r="BM542" s="217" t="s">
        <v>1035</v>
      </c>
    </row>
    <row r="543" s="13" customFormat="1">
      <c r="A543" s="13"/>
      <c r="B543" s="224"/>
      <c r="C543" s="225"/>
      <c r="D543" s="226" t="s">
        <v>142</v>
      </c>
      <c r="E543" s="225"/>
      <c r="F543" s="228" t="s">
        <v>1036</v>
      </c>
      <c r="G543" s="225"/>
      <c r="H543" s="229">
        <v>12.494999999999999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142</v>
      </c>
      <c r="AU543" s="235" t="s">
        <v>84</v>
      </c>
      <c r="AV543" s="13" t="s">
        <v>84</v>
      </c>
      <c r="AW543" s="13" t="s">
        <v>4</v>
      </c>
      <c r="AX543" s="13" t="s">
        <v>80</v>
      </c>
      <c r="AY543" s="235" t="s">
        <v>131</v>
      </c>
    </row>
    <row r="544" s="2" customFormat="1" ht="16.5" customHeight="1">
      <c r="A544" s="40"/>
      <c r="B544" s="41"/>
      <c r="C544" s="206" t="s">
        <v>1037</v>
      </c>
      <c r="D544" s="206" t="s">
        <v>133</v>
      </c>
      <c r="E544" s="207" t="s">
        <v>1038</v>
      </c>
      <c r="F544" s="208" t="s">
        <v>1039</v>
      </c>
      <c r="G544" s="209" t="s">
        <v>321</v>
      </c>
      <c r="H544" s="210">
        <v>8</v>
      </c>
      <c r="I544" s="211"/>
      <c r="J544" s="212">
        <f>ROUND(I544*H544,2)</f>
        <v>0</v>
      </c>
      <c r="K544" s="208" t="s">
        <v>137</v>
      </c>
      <c r="L544" s="46"/>
      <c r="M544" s="213" t="s">
        <v>19</v>
      </c>
      <c r="N544" s="214" t="s">
        <v>46</v>
      </c>
      <c r="O544" s="86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231</v>
      </c>
      <c r="AT544" s="217" t="s">
        <v>133</v>
      </c>
      <c r="AU544" s="217" t="s">
        <v>84</v>
      </c>
      <c r="AY544" s="19" t="s">
        <v>131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80</v>
      </c>
      <c r="BK544" s="218">
        <f>ROUND(I544*H544,2)</f>
        <v>0</v>
      </c>
      <c r="BL544" s="19" t="s">
        <v>231</v>
      </c>
      <c r="BM544" s="217" t="s">
        <v>1040</v>
      </c>
    </row>
    <row r="545" s="2" customFormat="1">
      <c r="A545" s="40"/>
      <c r="B545" s="41"/>
      <c r="C545" s="42"/>
      <c r="D545" s="219" t="s">
        <v>140</v>
      </c>
      <c r="E545" s="42"/>
      <c r="F545" s="220" t="s">
        <v>1041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140</v>
      </c>
      <c r="AU545" s="19" t="s">
        <v>84</v>
      </c>
    </row>
    <row r="546" s="2" customFormat="1" ht="16.5" customHeight="1">
      <c r="A546" s="40"/>
      <c r="B546" s="41"/>
      <c r="C546" s="206" t="s">
        <v>1042</v>
      </c>
      <c r="D546" s="206" t="s">
        <v>133</v>
      </c>
      <c r="E546" s="207" t="s">
        <v>1043</v>
      </c>
      <c r="F546" s="208" t="s">
        <v>1044</v>
      </c>
      <c r="G546" s="209" t="s">
        <v>321</v>
      </c>
      <c r="H546" s="210">
        <v>3</v>
      </c>
      <c r="I546" s="211"/>
      <c r="J546" s="212">
        <f>ROUND(I546*H546,2)</f>
        <v>0</v>
      </c>
      <c r="K546" s="208" t="s">
        <v>137</v>
      </c>
      <c r="L546" s="46"/>
      <c r="M546" s="213" t="s">
        <v>19</v>
      </c>
      <c r="N546" s="214" t="s">
        <v>46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231</v>
      </c>
      <c r="AT546" s="217" t="s">
        <v>133</v>
      </c>
      <c r="AU546" s="217" t="s">
        <v>84</v>
      </c>
      <c r="AY546" s="19" t="s">
        <v>131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80</v>
      </c>
      <c r="BK546" s="218">
        <f>ROUND(I546*H546,2)</f>
        <v>0</v>
      </c>
      <c r="BL546" s="19" t="s">
        <v>231</v>
      </c>
      <c r="BM546" s="217" t="s">
        <v>1045</v>
      </c>
    </row>
    <row r="547" s="2" customFormat="1">
      <c r="A547" s="40"/>
      <c r="B547" s="41"/>
      <c r="C547" s="42"/>
      <c r="D547" s="219" t="s">
        <v>140</v>
      </c>
      <c r="E547" s="42"/>
      <c r="F547" s="220" t="s">
        <v>1046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140</v>
      </c>
      <c r="AU547" s="19" t="s">
        <v>84</v>
      </c>
    </row>
    <row r="548" s="2" customFormat="1" ht="21.75" customHeight="1">
      <c r="A548" s="40"/>
      <c r="B548" s="41"/>
      <c r="C548" s="206" t="s">
        <v>1047</v>
      </c>
      <c r="D548" s="206" t="s">
        <v>133</v>
      </c>
      <c r="E548" s="207" t="s">
        <v>1048</v>
      </c>
      <c r="F548" s="208" t="s">
        <v>1049</v>
      </c>
      <c r="G548" s="209" t="s">
        <v>200</v>
      </c>
      <c r="H548" s="210">
        <v>2.6000000000000001</v>
      </c>
      <c r="I548" s="211"/>
      <c r="J548" s="212">
        <f>ROUND(I548*H548,2)</f>
        <v>0</v>
      </c>
      <c r="K548" s="208" t="s">
        <v>137</v>
      </c>
      <c r="L548" s="46"/>
      <c r="M548" s="213" t="s">
        <v>19</v>
      </c>
      <c r="N548" s="214" t="s">
        <v>46</v>
      </c>
      <c r="O548" s="86"/>
      <c r="P548" s="215">
        <f>O548*H548</f>
        <v>0</v>
      </c>
      <c r="Q548" s="215">
        <v>0.00095</v>
      </c>
      <c r="R548" s="215">
        <f>Q548*H548</f>
        <v>0.00247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231</v>
      </c>
      <c r="AT548" s="217" t="s">
        <v>133</v>
      </c>
      <c r="AU548" s="217" t="s">
        <v>84</v>
      </c>
      <c r="AY548" s="19" t="s">
        <v>131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80</v>
      </c>
      <c r="BK548" s="218">
        <f>ROUND(I548*H548,2)</f>
        <v>0</v>
      </c>
      <c r="BL548" s="19" t="s">
        <v>231</v>
      </c>
      <c r="BM548" s="217" t="s">
        <v>1050</v>
      </c>
    </row>
    <row r="549" s="2" customFormat="1">
      <c r="A549" s="40"/>
      <c r="B549" s="41"/>
      <c r="C549" s="42"/>
      <c r="D549" s="219" t="s">
        <v>140</v>
      </c>
      <c r="E549" s="42"/>
      <c r="F549" s="220" t="s">
        <v>1051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140</v>
      </c>
      <c r="AU549" s="19" t="s">
        <v>84</v>
      </c>
    </row>
    <row r="550" s="13" customFormat="1">
      <c r="A550" s="13"/>
      <c r="B550" s="224"/>
      <c r="C550" s="225"/>
      <c r="D550" s="226" t="s">
        <v>142</v>
      </c>
      <c r="E550" s="227" t="s">
        <v>19</v>
      </c>
      <c r="F550" s="228" t="s">
        <v>1052</v>
      </c>
      <c r="G550" s="225"/>
      <c r="H550" s="229">
        <v>2.6000000000000001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142</v>
      </c>
      <c r="AU550" s="235" t="s">
        <v>84</v>
      </c>
      <c r="AV550" s="13" t="s">
        <v>84</v>
      </c>
      <c r="AW550" s="13" t="s">
        <v>36</v>
      </c>
      <c r="AX550" s="13" t="s">
        <v>80</v>
      </c>
      <c r="AY550" s="235" t="s">
        <v>131</v>
      </c>
    </row>
    <row r="551" s="2" customFormat="1" ht="24.15" customHeight="1">
      <c r="A551" s="40"/>
      <c r="B551" s="41"/>
      <c r="C551" s="206" t="s">
        <v>1053</v>
      </c>
      <c r="D551" s="206" t="s">
        <v>133</v>
      </c>
      <c r="E551" s="207" t="s">
        <v>1054</v>
      </c>
      <c r="F551" s="208" t="s">
        <v>1055</v>
      </c>
      <c r="G551" s="209" t="s">
        <v>200</v>
      </c>
      <c r="H551" s="210">
        <v>1.1000000000000001</v>
      </c>
      <c r="I551" s="211"/>
      <c r="J551" s="212">
        <f>ROUND(I551*H551,2)</f>
        <v>0</v>
      </c>
      <c r="K551" s="208" t="s">
        <v>137</v>
      </c>
      <c r="L551" s="46"/>
      <c r="M551" s="213" t="s">
        <v>19</v>
      </c>
      <c r="N551" s="214" t="s">
        <v>46</v>
      </c>
      <c r="O551" s="86"/>
      <c r="P551" s="215">
        <f>O551*H551</f>
        <v>0</v>
      </c>
      <c r="Q551" s="215">
        <v>0.00097999999999999997</v>
      </c>
      <c r="R551" s="215">
        <f>Q551*H551</f>
        <v>0.001078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231</v>
      </c>
      <c r="AT551" s="217" t="s">
        <v>133</v>
      </c>
      <c r="AU551" s="217" t="s">
        <v>84</v>
      </c>
      <c r="AY551" s="19" t="s">
        <v>131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80</v>
      </c>
      <c r="BK551" s="218">
        <f>ROUND(I551*H551,2)</f>
        <v>0</v>
      </c>
      <c r="BL551" s="19" t="s">
        <v>231</v>
      </c>
      <c r="BM551" s="217" t="s">
        <v>1056</v>
      </c>
    </row>
    <row r="552" s="2" customFormat="1">
      <c r="A552" s="40"/>
      <c r="B552" s="41"/>
      <c r="C552" s="42"/>
      <c r="D552" s="219" t="s">
        <v>140</v>
      </c>
      <c r="E552" s="42"/>
      <c r="F552" s="220" t="s">
        <v>1057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140</v>
      </c>
      <c r="AU552" s="19" t="s">
        <v>84</v>
      </c>
    </row>
    <row r="553" s="2" customFormat="1" ht="16.5" customHeight="1">
      <c r="A553" s="40"/>
      <c r="B553" s="41"/>
      <c r="C553" s="236" t="s">
        <v>1058</v>
      </c>
      <c r="D553" s="236" t="s">
        <v>164</v>
      </c>
      <c r="E553" s="237" t="s">
        <v>1059</v>
      </c>
      <c r="F553" s="238" t="s">
        <v>1060</v>
      </c>
      <c r="G553" s="239" t="s">
        <v>185</v>
      </c>
      <c r="H553" s="240">
        <v>24.948</v>
      </c>
      <c r="I553" s="241"/>
      <c r="J553" s="242">
        <f>ROUND(I553*H553,2)</f>
        <v>0</v>
      </c>
      <c r="K553" s="238" t="s">
        <v>137</v>
      </c>
      <c r="L553" s="243"/>
      <c r="M553" s="244" t="s">
        <v>19</v>
      </c>
      <c r="N553" s="245" t="s">
        <v>46</v>
      </c>
      <c r="O553" s="86"/>
      <c r="P553" s="215">
        <f>O553*H553</f>
        <v>0</v>
      </c>
      <c r="Q553" s="215">
        <v>0.016</v>
      </c>
      <c r="R553" s="215">
        <f>Q553*H553</f>
        <v>0.39916800000000002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342</v>
      </c>
      <c r="AT553" s="217" t="s">
        <v>164</v>
      </c>
      <c r="AU553" s="217" t="s">
        <v>84</v>
      </c>
      <c r="AY553" s="19" t="s">
        <v>131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80</v>
      </c>
      <c r="BK553" s="218">
        <f>ROUND(I553*H553,2)</f>
        <v>0</v>
      </c>
      <c r="BL553" s="19" t="s">
        <v>231</v>
      </c>
      <c r="BM553" s="217" t="s">
        <v>1061</v>
      </c>
    </row>
    <row r="554" s="13" customFormat="1">
      <c r="A554" s="13"/>
      <c r="B554" s="224"/>
      <c r="C554" s="225"/>
      <c r="D554" s="226" t="s">
        <v>142</v>
      </c>
      <c r="E554" s="225"/>
      <c r="F554" s="228" t="s">
        <v>1062</v>
      </c>
      <c r="G554" s="225"/>
      <c r="H554" s="229">
        <v>24.948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142</v>
      </c>
      <c r="AU554" s="235" t="s">
        <v>84</v>
      </c>
      <c r="AV554" s="13" t="s">
        <v>84</v>
      </c>
      <c r="AW554" s="13" t="s">
        <v>4</v>
      </c>
      <c r="AX554" s="13" t="s">
        <v>80</v>
      </c>
      <c r="AY554" s="235" t="s">
        <v>131</v>
      </c>
    </row>
    <row r="555" s="2" customFormat="1" ht="24.15" customHeight="1">
      <c r="A555" s="40"/>
      <c r="B555" s="41"/>
      <c r="C555" s="206" t="s">
        <v>1063</v>
      </c>
      <c r="D555" s="206" t="s">
        <v>133</v>
      </c>
      <c r="E555" s="207" t="s">
        <v>1064</v>
      </c>
      <c r="F555" s="208" t="s">
        <v>1065</v>
      </c>
      <c r="G555" s="209" t="s">
        <v>167</v>
      </c>
      <c r="H555" s="210">
        <v>0.51500000000000001</v>
      </c>
      <c r="I555" s="211"/>
      <c r="J555" s="212">
        <f>ROUND(I555*H555,2)</f>
        <v>0</v>
      </c>
      <c r="K555" s="208" t="s">
        <v>137</v>
      </c>
      <c r="L555" s="46"/>
      <c r="M555" s="213" t="s">
        <v>19</v>
      </c>
      <c r="N555" s="214" t="s">
        <v>46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231</v>
      </c>
      <c r="AT555" s="217" t="s">
        <v>133</v>
      </c>
      <c r="AU555" s="217" t="s">
        <v>84</v>
      </c>
      <c r="AY555" s="19" t="s">
        <v>131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80</v>
      </c>
      <c r="BK555" s="218">
        <f>ROUND(I555*H555,2)</f>
        <v>0</v>
      </c>
      <c r="BL555" s="19" t="s">
        <v>231</v>
      </c>
      <c r="BM555" s="217" t="s">
        <v>1066</v>
      </c>
    </row>
    <row r="556" s="2" customFormat="1">
      <c r="A556" s="40"/>
      <c r="B556" s="41"/>
      <c r="C556" s="42"/>
      <c r="D556" s="219" t="s">
        <v>140</v>
      </c>
      <c r="E556" s="42"/>
      <c r="F556" s="220" t="s">
        <v>1067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140</v>
      </c>
      <c r="AU556" s="19" t="s">
        <v>84</v>
      </c>
    </row>
    <row r="557" s="12" customFormat="1" ht="22.8" customHeight="1">
      <c r="A557" s="12"/>
      <c r="B557" s="190"/>
      <c r="C557" s="191"/>
      <c r="D557" s="192" t="s">
        <v>74</v>
      </c>
      <c r="E557" s="204" t="s">
        <v>1068</v>
      </c>
      <c r="F557" s="204" t="s">
        <v>1069</v>
      </c>
      <c r="G557" s="191"/>
      <c r="H557" s="191"/>
      <c r="I557" s="194"/>
      <c r="J557" s="205">
        <f>BK557</f>
        <v>0</v>
      </c>
      <c r="K557" s="191"/>
      <c r="L557" s="196"/>
      <c r="M557" s="197"/>
      <c r="N557" s="198"/>
      <c r="O557" s="198"/>
      <c r="P557" s="199">
        <f>SUM(P558:P571)</f>
        <v>0</v>
      </c>
      <c r="Q557" s="198"/>
      <c r="R557" s="199">
        <f>SUM(R558:R571)</f>
        <v>0.00068555999999999999</v>
      </c>
      <c r="S557" s="198"/>
      <c r="T557" s="200">
        <f>SUM(T558:T571)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1" t="s">
        <v>84</v>
      </c>
      <c r="AT557" s="202" t="s">
        <v>74</v>
      </c>
      <c r="AU557" s="202" t="s">
        <v>80</v>
      </c>
      <c r="AY557" s="201" t="s">
        <v>131</v>
      </c>
      <c r="BK557" s="203">
        <f>SUM(BK558:BK571)</f>
        <v>0</v>
      </c>
    </row>
    <row r="558" s="2" customFormat="1" ht="16.5" customHeight="1">
      <c r="A558" s="40"/>
      <c r="B558" s="41"/>
      <c r="C558" s="206" t="s">
        <v>1070</v>
      </c>
      <c r="D558" s="206" t="s">
        <v>133</v>
      </c>
      <c r="E558" s="207" t="s">
        <v>1071</v>
      </c>
      <c r="F558" s="208" t="s">
        <v>1072</v>
      </c>
      <c r="G558" s="209" t="s">
        <v>185</v>
      </c>
      <c r="H558" s="210">
        <v>0.16800000000000001</v>
      </c>
      <c r="I558" s="211"/>
      <c r="J558" s="212">
        <f>ROUND(I558*H558,2)</f>
        <v>0</v>
      </c>
      <c r="K558" s="208" t="s">
        <v>137</v>
      </c>
      <c r="L558" s="46"/>
      <c r="M558" s="213" t="s">
        <v>19</v>
      </c>
      <c r="N558" s="214" t="s">
        <v>46</v>
      </c>
      <c r="O558" s="86"/>
      <c r="P558" s="215">
        <f>O558*H558</f>
        <v>0</v>
      </c>
      <c r="Q558" s="215">
        <v>0.00017000000000000001</v>
      </c>
      <c r="R558" s="215">
        <f>Q558*H558</f>
        <v>2.8560000000000004E-05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231</v>
      </c>
      <c r="AT558" s="217" t="s">
        <v>133</v>
      </c>
      <c r="AU558" s="217" t="s">
        <v>84</v>
      </c>
      <c r="AY558" s="19" t="s">
        <v>131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80</v>
      </c>
      <c r="BK558" s="218">
        <f>ROUND(I558*H558,2)</f>
        <v>0</v>
      </c>
      <c r="BL558" s="19" t="s">
        <v>231</v>
      </c>
      <c r="BM558" s="217" t="s">
        <v>1073</v>
      </c>
    </row>
    <row r="559" s="2" customFormat="1">
      <c r="A559" s="40"/>
      <c r="B559" s="41"/>
      <c r="C559" s="42"/>
      <c r="D559" s="219" t="s">
        <v>140</v>
      </c>
      <c r="E559" s="42"/>
      <c r="F559" s="220" t="s">
        <v>1074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140</v>
      </c>
      <c r="AU559" s="19" t="s">
        <v>84</v>
      </c>
    </row>
    <row r="560" s="13" customFormat="1">
      <c r="A560" s="13"/>
      <c r="B560" s="224"/>
      <c r="C560" s="225"/>
      <c r="D560" s="226" t="s">
        <v>142</v>
      </c>
      <c r="E560" s="227" t="s">
        <v>19</v>
      </c>
      <c r="F560" s="228" t="s">
        <v>1075</v>
      </c>
      <c r="G560" s="225"/>
      <c r="H560" s="229">
        <v>0.16800000000000001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142</v>
      </c>
      <c r="AU560" s="235" t="s">
        <v>84</v>
      </c>
      <c r="AV560" s="13" t="s">
        <v>84</v>
      </c>
      <c r="AW560" s="13" t="s">
        <v>36</v>
      </c>
      <c r="AX560" s="13" t="s">
        <v>80</v>
      </c>
      <c r="AY560" s="235" t="s">
        <v>131</v>
      </c>
    </row>
    <row r="561" s="2" customFormat="1" ht="16.5" customHeight="1">
      <c r="A561" s="40"/>
      <c r="B561" s="41"/>
      <c r="C561" s="206" t="s">
        <v>1076</v>
      </c>
      <c r="D561" s="206" t="s">
        <v>133</v>
      </c>
      <c r="E561" s="207" t="s">
        <v>1077</v>
      </c>
      <c r="F561" s="208" t="s">
        <v>1078</v>
      </c>
      <c r="G561" s="209" t="s">
        <v>185</v>
      </c>
      <c r="H561" s="210">
        <v>0.16800000000000001</v>
      </c>
      <c r="I561" s="211"/>
      <c r="J561" s="212">
        <f>ROUND(I561*H561,2)</f>
        <v>0</v>
      </c>
      <c r="K561" s="208" t="s">
        <v>137</v>
      </c>
      <c r="L561" s="46"/>
      <c r="M561" s="213" t="s">
        <v>19</v>
      </c>
      <c r="N561" s="214" t="s">
        <v>46</v>
      </c>
      <c r="O561" s="86"/>
      <c r="P561" s="215">
        <f>O561*H561</f>
        <v>0</v>
      </c>
      <c r="Q561" s="215">
        <v>0.00012999999999999999</v>
      </c>
      <c r="R561" s="215">
        <f>Q561*H561</f>
        <v>2.1840000000000001E-05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231</v>
      </c>
      <c r="AT561" s="217" t="s">
        <v>133</v>
      </c>
      <c r="AU561" s="217" t="s">
        <v>84</v>
      </c>
      <c r="AY561" s="19" t="s">
        <v>131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80</v>
      </c>
      <c r="BK561" s="218">
        <f>ROUND(I561*H561,2)</f>
        <v>0</v>
      </c>
      <c r="BL561" s="19" t="s">
        <v>231</v>
      </c>
      <c r="BM561" s="217" t="s">
        <v>1079</v>
      </c>
    </row>
    <row r="562" s="2" customFormat="1">
      <c r="A562" s="40"/>
      <c r="B562" s="41"/>
      <c r="C562" s="42"/>
      <c r="D562" s="219" t="s">
        <v>140</v>
      </c>
      <c r="E562" s="42"/>
      <c r="F562" s="220" t="s">
        <v>1080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140</v>
      </c>
      <c r="AU562" s="19" t="s">
        <v>84</v>
      </c>
    </row>
    <row r="563" s="2" customFormat="1" ht="16.5" customHeight="1">
      <c r="A563" s="40"/>
      <c r="B563" s="41"/>
      <c r="C563" s="206" t="s">
        <v>1081</v>
      </c>
      <c r="D563" s="206" t="s">
        <v>133</v>
      </c>
      <c r="E563" s="207" t="s">
        <v>1082</v>
      </c>
      <c r="F563" s="208" t="s">
        <v>1083</v>
      </c>
      <c r="G563" s="209" t="s">
        <v>185</v>
      </c>
      <c r="H563" s="210">
        <v>0.16800000000000001</v>
      </c>
      <c r="I563" s="211"/>
      <c r="J563" s="212">
        <f>ROUND(I563*H563,2)</f>
        <v>0</v>
      </c>
      <c r="K563" s="208" t="s">
        <v>137</v>
      </c>
      <c r="L563" s="46"/>
      <c r="M563" s="213" t="s">
        <v>19</v>
      </c>
      <c r="N563" s="214" t="s">
        <v>46</v>
      </c>
      <c r="O563" s="86"/>
      <c r="P563" s="215">
        <f>O563*H563</f>
        <v>0</v>
      </c>
      <c r="Q563" s="215">
        <v>0.00012</v>
      </c>
      <c r="R563" s="215">
        <f>Q563*H563</f>
        <v>2.016E-05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231</v>
      </c>
      <c r="AT563" s="217" t="s">
        <v>133</v>
      </c>
      <c r="AU563" s="217" t="s">
        <v>84</v>
      </c>
      <c r="AY563" s="19" t="s">
        <v>131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80</v>
      </c>
      <c r="BK563" s="218">
        <f>ROUND(I563*H563,2)</f>
        <v>0</v>
      </c>
      <c r="BL563" s="19" t="s">
        <v>231</v>
      </c>
      <c r="BM563" s="217" t="s">
        <v>1084</v>
      </c>
    </row>
    <row r="564" s="2" customFormat="1">
      <c r="A564" s="40"/>
      <c r="B564" s="41"/>
      <c r="C564" s="42"/>
      <c r="D564" s="219" t="s">
        <v>140</v>
      </c>
      <c r="E564" s="42"/>
      <c r="F564" s="220" t="s">
        <v>1085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140</v>
      </c>
      <c r="AU564" s="19" t="s">
        <v>84</v>
      </c>
    </row>
    <row r="565" s="2" customFormat="1" ht="16.5" customHeight="1">
      <c r="A565" s="40"/>
      <c r="B565" s="41"/>
      <c r="C565" s="206" t="s">
        <v>1086</v>
      </c>
      <c r="D565" s="206" t="s">
        <v>133</v>
      </c>
      <c r="E565" s="207" t="s">
        <v>1087</v>
      </c>
      <c r="F565" s="208" t="s">
        <v>1088</v>
      </c>
      <c r="G565" s="209" t="s">
        <v>185</v>
      </c>
      <c r="H565" s="210">
        <v>1.5</v>
      </c>
      <c r="I565" s="211"/>
      <c r="J565" s="212">
        <f>ROUND(I565*H565,2)</f>
        <v>0</v>
      </c>
      <c r="K565" s="208" t="s">
        <v>137</v>
      </c>
      <c r="L565" s="46"/>
      <c r="M565" s="213" t="s">
        <v>19</v>
      </c>
      <c r="N565" s="214" t="s">
        <v>46</v>
      </c>
      <c r="O565" s="86"/>
      <c r="P565" s="215">
        <f>O565*H565</f>
        <v>0</v>
      </c>
      <c r="Q565" s="215">
        <v>0.00017000000000000001</v>
      </c>
      <c r="R565" s="215">
        <f>Q565*H565</f>
        <v>0.00025500000000000002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231</v>
      </c>
      <c r="AT565" s="217" t="s">
        <v>133</v>
      </c>
      <c r="AU565" s="217" t="s">
        <v>84</v>
      </c>
      <c r="AY565" s="19" t="s">
        <v>131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80</v>
      </c>
      <c r="BK565" s="218">
        <f>ROUND(I565*H565,2)</f>
        <v>0</v>
      </c>
      <c r="BL565" s="19" t="s">
        <v>231</v>
      </c>
      <c r="BM565" s="217" t="s">
        <v>1089</v>
      </c>
    </row>
    <row r="566" s="2" customFormat="1">
      <c r="A566" s="40"/>
      <c r="B566" s="41"/>
      <c r="C566" s="42"/>
      <c r="D566" s="219" t="s">
        <v>140</v>
      </c>
      <c r="E566" s="42"/>
      <c r="F566" s="220" t="s">
        <v>1090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140</v>
      </c>
      <c r="AU566" s="19" t="s">
        <v>84</v>
      </c>
    </row>
    <row r="567" s="13" customFormat="1">
      <c r="A567" s="13"/>
      <c r="B567" s="224"/>
      <c r="C567" s="225"/>
      <c r="D567" s="226" t="s">
        <v>142</v>
      </c>
      <c r="E567" s="227" t="s">
        <v>19</v>
      </c>
      <c r="F567" s="228" t="s">
        <v>1091</v>
      </c>
      <c r="G567" s="225"/>
      <c r="H567" s="229">
        <v>1.5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142</v>
      </c>
      <c r="AU567" s="235" t="s">
        <v>84</v>
      </c>
      <c r="AV567" s="13" t="s">
        <v>84</v>
      </c>
      <c r="AW567" s="13" t="s">
        <v>36</v>
      </c>
      <c r="AX567" s="13" t="s">
        <v>80</v>
      </c>
      <c r="AY567" s="235" t="s">
        <v>131</v>
      </c>
    </row>
    <row r="568" s="2" customFormat="1" ht="16.5" customHeight="1">
      <c r="A568" s="40"/>
      <c r="B568" s="41"/>
      <c r="C568" s="206" t="s">
        <v>1092</v>
      </c>
      <c r="D568" s="206" t="s">
        <v>133</v>
      </c>
      <c r="E568" s="207" t="s">
        <v>1093</v>
      </c>
      <c r="F568" s="208" t="s">
        <v>1094</v>
      </c>
      <c r="G568" s="209" t="s">
        <v>185</v>
      </c>
      <c r="H568" s="210">
        <v>1.5</v>
      </c>
      <c r="I568" s="211"/>
      <c r="J568" s="212">
        <f>ROUND(I568*H568,2)</f>
        <v>0</v>
      </c>
      <c r="K568" s="208" t="s">
        <v>137</v>
      </c>
      <c r="L568" s="46"/>
      <c r="M568" s="213" t="s">
        <v>19</v>
      </c>
      <c r="N568" s="214" t="s">
        <v>46</v>
      </c>
      <c r="O568" s="86"/>
      <c r="P568" s="215">
        <f>O568*H568</f>
        <v>0</v>
      </c>
      <c r="Q568" s="215">
        <v>0.00012</v>
      </c>
      <c r="R568" s="215">
        <f>Q568*H568</f>
        <v>0.00018000000000000001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231</v>
      </c>
      <c r="AT568" s="217" t="s">
        <v>133</v>
      </c>
      <c r="AU568" s="217" t="s">
        <v>84</v>
      </c>
      <c r="AY568" s="19" t="s">
        <v>131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80</v>
      </c>
      <c r="BK568" s="218">
        <f>ROUND(I568*H568,2)</f>
        <v>0</v>
      </c>
      <c r="BL568" s="19" t="s">
        <v>231</v>
      </c>
      <c r="BM568" s="217" t="s">
        <v>1095</v>
      </c>
    </row>
    <row r="569" s="2" customFormat="1">
      <c r="A569" s="40"/>
      <c r="B569" s="41"/>
      <c r="C569" s="42"/>
      <c r="D569" s="219" t="s">
        <v>140</v>
      </c>
      <c r="E569" s="42"/>
      <c r="F569" s="220" t="s">
        <v>1096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140</v>
      </c>
      <c r="AU569" s="19" t="s">
        <v>84</v>
      </c>
    </row>
    <row r="570" s="2" customFormat="1" ht="16.5" customHeight="1">
      <c r="A570" s="40"/>
      <c r="B570" s="41"/>
      <c r="C570" s="206" t="s">
        <v>1097</v>
      </c>
      <c r="D570" s="206" t="s">
        <v>133</v>
      </c>
      <c r="E570" s="207" t="s">
        <v>1098</v>
      </c>
      <c r="F570" s="208" t="s">
        <v>1099</v>
      </c>
      <c r="G570" s="209" t="s">
        <v>185</v>
      </c>
      <c r="H570" s="210">
        <v>1.5</v>
      </c>
      <c r="I570" s="211"/>
      <c r="J570" s="212">
        <f>ROUND(I570*H570,2)</f>
        <v>0</v>
      </c>
      <c r="K570" s="208" t="s">
        <v>137</v>
      </c>
      <c r="L570" s="46"/>
      <c r="M570" s="213" t="s">
        <v>19</v>
      </c>
      <c r="N570" s="214" t="s">
        <v>46</v>
      </c>
      <c r="O570" s="86"/>
      <c r="P570" s="215">
        <f>O570*H570</f>
        <v>0</v>
      </c>
      <c r="Q570" s="215">
        <v>0.00012</v>
      </c>
      <c r="R570" s="215">
        <f>Q570*H570</f>
        <v>0.00018000000000000001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231</v>
      </c>
      <c r="AT570" s="217" t="s">
        <v>133</v>
      </c>
      <c r="AU570" s="217" t="s">
        <v>84</v>
      </c>
      <c r="AY570" s="19" t="s">
        <v>131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80</v>
      </c>
      <c r="BK570" s="218">
        <f>ROUND(I570*H570,2)</f>
        <v>0</v>
      </c>
      <c r="BL570" s="19" t="s">
        <v>231</v>
      </c>
      <c r="BM570" s="217" t="s">
        <v>1100</v>
      </c>
    </row>
    <row r="571" s="2" customFormat="1">
      <c r="A571" s="40"/>
      <c r="B571" s="41"/>
      <c r="C571" s="42"/>
      <c r="D571" s="219" t="s">
        <v>140</v>
      </c>
      <c r="E571" s="42"/>
      <c r="F571" s="220" t="s">
        <v>1101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140</v>
      </c>
      <c r="AU571" s="19" t="s">
        <v>84</v>
      </c>
    </row>
    <row r="572" s="12" customFormat="1" ht="22.8" customHeight="1">
      <c r="A572" s="12"/>
      <c r="B572" s="190"/>
      <c r="C572" s="191"/>
      <c r="D572" s="192" t="s">
        <v>74</v>
      </c>
      <c r="E572" s="204" t="s">
        <v>1102</v>
      </c>
      <c r="F572" s="204" t="s">
        <v>1103</v>
      </c>
      <c r="G572" s="191"/>
      <c r="H572" s="191"/>
      <c r="I572" s="194"/>
      <c r="J572" s="205">
        <f>BK572</f>
        <v>0</v>
      </c>
      <c r="K572" s="191"/>
      <c r="L572" s="196"/>
      <c r="M572" s="197"/>
      <c r="N572" s="198"/>
      <c r="O572" s="198"/>
      <c r="P572" s="199">
        <f>SUM(P573:P583)</f>
        <v>0</v>
      </c>
      <c r="Q572" s="198"/>
      <c r="R572" s="199">
        <f>SUM(R573:R583)</f>
        <v>0.17156440000000001</v>
      </c>
      <c r="S572" s="198"/>
      <c r="T572" s="200">
        <f>SUM(T573:T583)</f>
        <v>0.066416180000000005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01" t="s">
        <v>84</v>
      </c>
      <c r="AT572" s="202" t="s">
        <v>74</v>
      </c>
      <c r="AU572" s="202" t="s">
        <v>80</v>
      </c>
      <c r="AY572" s="201" t="s">
        <v>131</v>
      </c>
      <c r="BK572" s="203">
        <f>SUM(BK573:BK583)</f>
        <v>0</v>
      </c>
    </row>
    <row r="573" s="2" customFormat="1" ht="16.5" customHeight="1">
      <c r="A573" s="40"/>
      <c r="B573" s="41"/>
      <c r="C573" s="206" t="s">
        <v>1104</v>
      </c>
      <c r="D573" s="206" t="s">
        <v>133</v>
      </c>
      <c r="E573" s="207" t="s">
        <v>1105</v>
      </c>
      <c r="F573" s="208" t="s">
        <v>1106</v>
      </c>
      <c r="G573" s="209" t="s">
        <v>185</v>
      </c>
      <c r="H573" s="210">
        <v>144.38300000000001</v>
      </c>
      <c r="I573" s="211"/>
      <c r="J573" s="212">
        <f>ROUND(I573*H573,2)</f>
        <v>0</v>
      </c>
      <c r="K573" s="208" t="s">
        <v>137</v>
      </c>
      <c r="L573" s="46"/>
      <c r="M573" s="213" t="s">
        <v>19</v>
      </c>
      <c r="N573" s="214" t="s">
        <v>46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0.00014999999999999999</v>
      </c>
      <c r="T573" s="216">
        <f>S573*H573</f>
        <v>0.021657449999999998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231</v>
      </c>
      <c r="AT573" s="217" t="s">
        <v>133</v>
      </c>
      <c r="AU573" s="217" t="s">
        <v>84</v>
      </c>
      <c r="AY573" s="19" t="s">
        <v>131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231</v>
      </c>
      <c r="BM573" s="217" t="s">
        <v>1107</v>
      </c>
    </row>
    <row r="574" s="2" customFormat="1">
      <c r="A574" s="40"/>
      <c r="B574" s="41"/>
      <c r="C574" s="42"/>
      <c r="D574" s="219" t="s">
        <v>140</v>
      </c>
      <c r="E574" s="42"/>
      <c r="F574" s="220" t="s">
        <v>1108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140</v>
      </c>
      <c r="AU574" s="19" t="s">
        <v>84</v>
      </c>
    </row>
    <row r="575" s="13" customFormat="1">
      <c r="A575" s="13"/>
      <c r="B575" s="224"/>
      <c r="C575" s="225"/>
      <c r="D575" s="226" t="s">
        <v>142</v>
      </c>
      <c r="E575" s="227" t="s">
        <v>19</v>
      </c>
      <c r="F575" s="228" t="s">
        <v>1109</v>
      </c>
      <c r="G575" s="225"/>
      <c r="H575" s="229">
        <v>288.76600000000002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142</v>
      </c>
      <c r="AU575" s="235" t="s">
        <v>84</v>
      </c>
      <c r="AV575" s="13" t="s">
        <v>84</v>
      </c>
      <c r="AW575" s="13" t="s">
        <v>36</v>
      </c>
      <c r="AX575" s="13" t="s">
        <v>80</v>
      </c>
      <c r="AY575" s="235" t="s">
        <v>131</v>
      </c>
    </row>
    <row r="576" s="13" customFormat="1">
      <c r="A576" s="13"/>
      <c r="B576" s="224"/>
      <c r="C576" s="225"/>
      <c r="D576" s="226" t="s">
        <v>142</v>
      </c>
      <c r="E576" s="225"/>
      <c r="F576" s="228" t="s">
        <v>1110</v>
      </c>
      <c r="G576" s="225"/>
      <c r="H576" s="229">
        <v>144.38300000000001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142</v>
      </c>
      <c r="AU576" s="235" t="s">
        <v>84</v>
      </c>
      <c r="AV576" s="13" t="s">
        <v>84</v>
      </c>
      <c r="AW576" s="13" t="s">
        <v>4</v>
      </c>
      <c r="AX576" s="13" t="s">
        <v>80</v>
      </c>
      <c r="AY576" s="235" t="s">
        <v>131</v>
      </c>
    </row>
    <row r="577" s="2" customFormat="1" ht="16.5" customHeight="1">
      <c r="A577" s="40"/>
      <c r="B577" s="41"/>
      <c r="C577" s="206" t="s">
        <v>1111</v>
      </c>
      <c r="D577" s="206" t="s">
        <v>133</v>
      </c>
      <c r="E577" s="207" t="s">
        <v>1112</v>
      </c>
      <c r="F577" s="208" t="s">
        <v>1113</v>
      </c>
      <c r="G577" s="209" t="s">
        <v>185</v>
      </c>
      <c r="H577" s="210">
        <v>144.38300000000001</v>
      </c>
      <c r="I577" s="211"/>
      <c r="J577" s="212">
        <f>ROUND(I577*H577,2)</f>
        <v>0</v>
      </c>
      <c r="K577" s="208" t="s">
        <v>137</v>
      </c>
      <c r="L577" s="46"/>
      <c r="M577" s="213" t="s">
        <v>19</v>
      </c>
      <c r="N577" s="214" t="s">
        <v>46</v>
      </c>
      <c r="O577" s="86"/>
      <c r="P577" s="215">
        <f>O577*H577</f>
        <v>0</v>
      </c>
      <c r="Q577" s="215">
        <v>0.001</v>
      </c>
      <c r="R577" s="215">
        <f>Q577*H577</f>
        <v>0.14438300000000001</v>
      </c>
      <c r="S577" s="215">
        <v>0.00031</v>
      </c>
      <c r="T577" s="216">
        <f>S577*H577</f>
        <v>0.044758730000000004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231</v>
      </c>
      <c r="AT577" s="217" t="s">
        <v>133</v>
      </c>
      <c r="AU577" s="217" t="s">
        <v>84</v>
      </c>
      <c r="AY577" s="19" t="s">
        <v>131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231</v>
      </c>
      <c r="BM577" s="217" t="s">
        <v>1114</v>
      </c>
    </row>
    <row r="578" s="2" customFormat="1">
      <c r="A578" s="40"/>
      <c r="B578" s="41"/>
      <c r="C578" s="42"/>
      <c r="D578" s="219" t="s">
        <v>140</v>
      </c>
      <c r="E578" s="42"/>
      <c r="F578" s="220" t="s">
        <v>1115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140</v>
      </c>
      <c r="AU578" s="19" t="s">
        <v>84</v>
      </c>
    </row>
    <row r="579" s="13" customFormat="1">
      <c r="A579" s="13"/>
      <c r="B579" s="224"/>
      <c r="C579" s="225"/>
      <c r="D579" s="226" t="s">
        <v>142</v>
      </c>
      <c r="E579" s="225"/>
      <c r="F579" s="228" t="s">
        <v>1110</v>
      </c>
      <c r="G579" s="225"/>
      <c r="H579" s="229">
        <v>144.38300000000001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142</v>
      </c>
      <c r="AU579" s="235" t="s">
        <v>84</v>
      </c>
      <c r="AV579" s="13" t="s">
        <v>84</v>
      </c>
      <c r="AW579" s="13" t="s">
        <v>4</v>
      </c>
      <c r="AX579" s="13" t="s">
        <v>80</v>
      </c>
      <c r="AY579" s="235" t="s">
        <v>131</v>
      </c>
    </row>
    <row r="580" s="2" customFormat="1" ht="16.5" customHeight="1">
      <c r="A580" s="40"/>
      <c r="B580" s="41"/>
      <c r="C580" s="206" t="s">
        <v>1116</v>
      </c>
      <c r="D580" s="206" t="s">
        <v>133</v>
      </c>
      <c r="E580" s="207" t="s">
        <v>1117</v>
      </c>
      <c r="F580" s="208" t="s">
        <v>1118</v>
      </c>
      <c r="G580" s="209" t="s">
        <v>185</v>
      </c>
      <c r="H580" s="210">
        <v>59.090000000000003</v>
      </c>
      <c r="I580" s="211"/>
      <c r="J580" s="212">
        <f>ROUND(I580*H580,2)</f>
        <v>0</v>
      </c>
      <c r="K580" s="208" t="s">
        <v>137</v>
      </c>
      <c r="L580" s="46"/>
      <c r="M580" s="213" t="s">
        <v>19</v>
      </c>
      <c r="N580" s="214" t="s">
        <v>46</v>
      </c>
      <c r="O580" s="86"/>
      <c r="P580" s="215">
        <f>O580*H580</f>
        <v>0</v>
      </c>
      <c r="Q580" s="215">
        <v>0.00020000000000000001</v>
      </c>
      <c r="R580" s="215">
        <f>Q580*H580</f>
        <v>0.011818000000000002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231</v>
      </c>
      <c r="AT580" s="217" t="s">
        <v>133</v>
      </c>
      <c r="AU580" s="217" t="s">
        <v>84</v>
      </c>
      <c r="AY580" s="19" t="s">
        <v>131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80</v>
      </c>
      <c r="BK580" s="218">
        <f>ROUND(I580*H580,2)</f>
        <v>0</v>
      </c>
      <c r="BL580" s="19" t="s">
        <v>231</v>
      </c>
      <c r="BM580" s="217" t="s">
        <v>1119</v>
      </c>
    </row>
    <row r="581" s="2" customFormat="1">
      <c r="A581" s="40"/>
      <c r="B581" s="41"/>
      <c r="C581" s="42"/>
      <c r="D581" s="219" t="s">
        <v>140</v>
      </c>
      <c r="E581" s="42"/>
      <c r="F581" s="220" t="s">
        <v>1120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140</v>
      </c>
      <c r="AU581" s="19" t="s">
        <v>84</v>
      </c>
    </row>
    <row r="582" s="2" customFormat="1" ht="24.15" customHeight="1">
      <c r="A582" s="40"/>
      <c r="B582" s="41"/>
      <c r="C582" s="206" t="s">
        <v>1121</v>
      </c>
      <c r="D582" s="206" t="s">
        <v>133</v>
      </c>
      <c r="E582" s="207" t="s">
        <v>1122</v>
      </c>
      <c r="F582" s="208" t="s">
        <v>1123</v>
      </c>
      <c r="G582" s="209" t="s">
        <v>185</v>
      </c>
      <c r="H582" s="210">
        <v>59.090000000000003</v>
      </c>
      <c r="I582" s="211"/>
      <c r="J582" s="212">
        <f>ROUND(I582*H582,2)</f>
        <v>0</v>
      </c>
      <c r="K582" s="208" t="s">
        <v>137</v>
      </c>
      <c r="L582" s="46"/>
      <c r="M582" s="213" t="s">
        <v>19</v>
      </c>
      <c r="N582" s="214" t="s">
        <v>46</v>
      </c>
      <c r="O582" s="86"/>
      <c r="P582" s="215">
        <f>O582*H582</f>
        <v>0</v>
      </c>
      <c r="Q582" s="215">
        <v>0.00025999999999999998</v>
      </c>
      <c r="R582" s="215">
        <f>Q582*H582</f>
        <v>0.015363399999999999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231</v>
      </c>
      <c r="AT582" s="217" t="s">
        <v>133</v>
      </c>
      <c r="AU582" s="217" t="s">
        <v>84</v>
      </c>
      <c r="AY582" s="19" t="s">
        <v>131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80</v>
      </c>
      <c r="BK582" s="218">
        <f>ROUND(I582*H582,2)</f>
        <v>0</v>
      </c>
      <c r="BL582" s="19" t="s">
        <v>231</v>
      </c>
      <c r="BM582" s="217" t="s">
        <v>1124</v>
      </c>
    </row>
    <row r="583" s="2" customFormat="1">
      <c r="A583" s="40"/>
      <c r="B583" s="41"/>
      <c r="C583" s="42"/>
      <c r="D583" s="219" t="s">
        <v>140</v>
      </c>
      <c r="E583" s="42"/>
      <c r="F583" s="220" t="s">
        <v>1125</v>
      </c>
      <c r="G583" s="42"/>
      <c r="H583" s="42"/>
      <c r="I583" s="221"/>
      <c r="J583" s="42"/>
      <c r="K583" s="42"/>
      <c r="L583" s="46"/>
      <c r="M583" s="258"/>
      <c r="N583" s="259"/>
      <c r="O583" s="260"/>
      <c r="P583" s="260"/>
      <c r="Q583" s="260"/>
      <c r="R583" s="260"/>
      <c r="S583" s="260"/>
      <c r="T583" s="261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140</v>
      </c>
      <c r="AU583" s="19" t="s">
        <v>84</v>
      </c>
    </row>
    <row r="584" s="2" customFormat="1" ht="6.96" customHeight="1">
      <c r="A584" s="40"/>
      <c r="B584" s="61"/>
      <c r="C584" s="62"/>
      <c r="D584" s="62"/>
      <c r="E584" s="62"/>
      <c r="F584" s="62"/>
      <c r="G584" s="62"/>
      <c r="H584" s="62"/>
      <c r="I584" s="62"/>
      <c r="J584" s="62"/>
      <c r="K584" s="62"/>
      <c r="L584" s="46"/>
      <c r="M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</sheetData>
  <sheetProtection sheet="1" autoFilter="0" formatColumns="0" formatRows="0" objects="1" scenarios="1" spinCount="100000" saltValue="pP8Qsi1h4bxiG/Nyiwl60qYbZ9ivu2aLUwbaCCtQksnIRxTbzaynMmufjRK8f1k58iWGYZzhs/pomxbreqtlRA==" hashValue="ci85FvgELtm02MEuK2wwd02HrjgcdpU9Bb9hd+hBr0kl4FuuQYk7kbQHJMsbSa069B7+I6GykRkgpf0TQmv6nA==" algorithmName="SHA-512" password="CC35"/>
  <autoFilter ref="C101:K583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4_02/132212132"/>
    <hyperlink ref="F109" r:id="rId2" display="https://podminky.urs.cz/item/CS_URS_2024_02/162211311"/>
    <hyperlink ref="F111" r:id="rId3" display="https://podminky.urs.cz/item/CS_URS_2024_02/162211319"/>
    <hyperlink ref="F113" r:id="rId4" display="https://podminky.urs.cz/item/CS_URS_2024_02/162751117"/>
    <hyperlink ref="F115" r:id="rId5" display="https://podminky.urs.cz/item/CS_URS_2024_02/162751119"/>
    <hyperlink ref="F120" r:id="rId6" display="https://podminky.urs.cz/item/CS_URS_2024_02/175111101"/>
    <hyperlink ref="F125" r:id="rId7" display="https://podminky.urs.cz/item/CS_URS_2024_02/340271011"/>
    <hyperlink ref="F128" r:id="rId8" display="https://podminky.urs.cz/item/CS_URS_2024_02/340271021"/>
    <hyperlink ref="F133" r:id="rId9" display="https://podminky.urs.cz/item/CS_URS_2024_02/342291111"/>
    <hyperlink ref="F136" r:id="rId10" display="https://podminky.urs.cz/item/CS_URS_2024_02/342291121"/>
    <hyperlink ref="F139" r:id="rId11" display="https://podminky.urs.cz/item/CS_URS_2024_02/346244361"/>
    <hyperlink ref="F144" r:id="rId12" display="https://podminky.urs.cz/item/CS_URS_2024_02/346244371"/>
    <hyperlink ref="F148" r:id="rId13" display="https://podminky.urs.cz/item/CS_URS_2024_02/611135101"/>
    <hyperlink ref="F151" r:id="rId14" display="https://podminky.urs.cz/item/CS_URS_2024_02/611315421"/>
    <hyperlink ref="F161" r:id="rId15" display="https://podminky.urs.cz/item/CS_URS_2024_02/611325121"/>
    <hyperlink ref="F164" r:id="rId16" display="https://podminky.urs.cz/item/CS_URS_2024_02/612131121"/>
    <hyperlink ref="F171" r:id="rId17" display="https://podminky.urs.cz/item/CS_URS_2024_02/612135001"/>
    <hyperlink ref="F174" r:id="rId18" display="https://podminky.urs.cz/item/CS_URS_2024_02/612135101"/>
    <hyperlink ref="F179" r:id="rId19" display="https://podminky.urs.cz/item/CS_URS_2024_02/612142001"/>
    <hyperlink ref="F182" r:id="rId20" display="https://podminky.urs.cz/item/CS_URS_2024_02/612315421"/>
    <hyperlink ref="F192" r:id="rId21" display="https://podminky.urs.cz/item/CS_URS_2024_02/612321131"/>
    <hyperlink ref="F195" r:id="rId22" display="https://podminky.urs.cz/item/CS_URS_2024_02/612325121"/>
    <hyperlink ref="F202" r:id="rId23" display="https://podminky.urs.cz/item/CS_URS_2024_02/631311124"/>
    <hyperlink ref="F205" r:id="rId24" display="https://podminky.urs.cz/item/CS_URS_2024_02/631312141"/>
    <hyperlink ref="F208" r:id="rId25" display="https://podminky.urs.cz/item/CS_URS_2024_02/631319012"/>
    <hyperlink ref="F212" r:id="rId26" display="https://podminky.urs.cz/item/CS_URS_2024_02/642944121"/>
    <hyperlink ref="F216" r:id="rId27" display="https://podminky.urs.cz/item/CS_URS_2024_02/949101111"/>
    <hyperlink ref="F227" r:id="rId28" display="https://podminky.urs.cz/item/CS_URS_2024_02/952902021"/>
    <hyperlink ref="F229" r:id="rId29" display="https://podminky.urs.cz/item/CS_URS_2024_02/952902031"/>
    <hyperlink ref="F232" r:id="rId30" display="https://podminky.urs.cz/item/CS_URS_2024_02/711131811"/>
    <hyperlink ref="F237" r:id="rId31" display="https://podminky.urs.cz/item/CS_URS_2024_02/965042131"/>
    <hyperlink ref="F240" r:id="rId32" display="https://podminky.urs.cz/item/CS_URS_2024_02/965081213"/>
    <hyperlink ref="F245" r:id="rId33" display="https://podminky.urs.cz/item/CS_URS_2024_02/968072455"/>
    <hyperlink ref="F248" r:id="rId34" display="https://podminky.urs.cz/item/CS_URS_2024_02/971033131"/>
    <hyperlink ref="F251" r:id="rId35" display="https://podminky.urs.cz/item/CS_URS_2024_02/971033151"/>
    <hyperlink ref="F254" r:id="rId36" display="https://podminky.urs.cz/item/CS_URS_2024_02/971033351"/>
    <hyperlink ref="F256" r:id="rId37" display="https://podminky.urs.cz/item/CS_URS_2024_02/971033621"/>
    <hyperlink ref="F261" r:id="rId38" display="https://podminky.urs.cz/item/CS_URS_2024_02/973031616"/>
    <hyperlink ref="F264" r:id="rId39" display="https://podminky.urs.cz/item/CS_URS_2024_02/974031121"/>
    <hyperlink ref="F267" r:id="rId40" display="https://podminky.urs.cz/item/CS_URS_2024_02/974031122"/>
    <hyperlink ref="F270" r:id="rId41" display="https://podminky.urs.cz/item/CS_URS_2024_02/974031134"/>
    <hyperlink ref="F273" r:id="rId42" display="https://podminky.urs.cz/item/CS_URS_2024_02/974031142"/>
    <hyperlink ref="F276" r:id="rId43" display="https://podminky.urs.cz/item/CS_URS_2024_02/974031164"/>
    <hyperlink ref="F279" r:id="rId44" display="https://podminky.urs.cz/item/CS_URS_2024_02/974031821"/>
    <hyperlink ref="F282" r:id="rId45" display="https://podminky.urs.cz/item/CS_URS_2024_02/974042587"/>
    <hyperlink ref="F285" r:id="rId46" display="https://podminky.urs.cz/item/CS_URS_2024_02/974042589"/>
    <hyperlink ref="F287" r:id="rId47" display="https://podminky.urs.cz/item/CS_URS_2024_02/977311112"/>
    <hyperlink ref="F290" r:id="rId48" display="https://podminky.urs.cz/item/CS_URS_2024_02/978011121"/>
    <hyperlink ref="F300" r:id="rId49" display="https://podminky.urs.cz/item/CS_URS_2024_02/978013121"/>
    <hyperlink ref="F310" r:id="rId50" display="https://podminky.urs.cz/item/CS_URS_2024_02/978013191"/>
    <hyperlink ref="F314" r:id="rId51" display="https://podminky.urs.cz/item/CS_URS_2024_02/997013511"/>
    <hyperlink ref="F316" r:id="rId52" display="https://podminky.urs.cz/item/CS_URS_2024_02/997013509"/>
    <hyperlink ref="F324" r:id="rId53" display="https://podminky.urs.cz/item/CS_URS_2024_02/998018001"/>
    <hyperlink ref="F328" r:id="rId54" display="https://podminky.urs.cz/item/CS_URS_2024_02/711111001"/>
    <hyperlink ref="F337" r:id="rId55" display="https://podminky.urs.cz/item/CS_URS_2024_02/711141559"/>
    <hyperlink ref="F341" r:id="rId56" display="https://podminky.urs.cz/item/CS_URS_2024_02/711193121"/>
    <hyperlink ref="F343" r:id="rId57" display="https://podminky.urs.cz/item/CS_URS_2024_02/711193131"/>
    <hyperlink ref="F347" r:id="rId58" display="https://podminky.urs.cz/item/CS_URS_2024_02/771591241"/>
    <hyperlink ref="F349" r:id="rId59" display="https://podminky.urs.cz/item/CS_URS_2024_02/771591264"/>
    <hyperlink ref="F352" r:id="rId60" display="https://podminky.urs.cz/item/CS_URS_2024_02/998711101"/>
    <hyperlink ref="F355" r:id="rId61" display="https://podminky.urs.cz/item/CS_URS_2024_02/721.1"/>
    <hyperlink ref="F357" r:id="rId62" display="https://podminky.urs.cz/item/CS_URS_2024_02/721174041"/>
    <hyperlink ref="F359" r:id="rId63" display="https://podminky.urs.cz/item/CS_URS_2024_02/721174042"/>
    <hyperlink ref="F361" r:id="rId64" display="https://podminky.urs.cz/item/CS_URS_2024_02/721174044"/>
    <hyperlink ref="F363" r:id="rId65" display="https://podminky.urs.cz/item/CS_URS_2024_02/721174045"/>
    <hyperlink ref="F365" r:id="rId66" display="https://podminky.urs.cz/item/CS_URS_2024_02/721194103"/>
    <hyperlink ref="F367" r:id="rId67" display="https://podminky.urs.cz/item/CS_URS_2024_02/721194104"/>
    <hyperlink ref="F369" r:id="rId68" display="https://podminky.urs.cz/item/CS_URS_2024_02/721194107"/>
    <hyperlink ref="F371" r:id="rId69" display="https://podminky.urs.cz/item/CS_URS_2024_02/721194109"/>
    <hyperlink ref="F373" r:id="rId70" display="https://podminky.urs.cz/item/CS_URS_2024_02/721219128"/>
    <hyperlink ref="F379" r:id="rId71" display="https://podminky.urs.cz/item/CS_URS_2024_02/721290111"/>
    <hyperlink ref="F381" r:id="rId72" display="https://podminky.urs.cz/item/CS_URS_2024_02/998721101"/>
    <hyperlink ref="F385" r:id="rId73" display="https://podminky.urs.cz/item/CS_URS_2024_02/722174002"/>
    <hyperlink ref="F387" r:id="rId74" display="https://podminky.urs.cz/item/CS_URS_2024_02/722174003"/>
    <hyperlink ref="F389" r:id="rId75" display="https://podminky.urs.cz/item/CS_URS_2024_02/722181231"/>
    <hyperlink ref="F391" r:id="rId76" display="https://podminky.urs.cz/item/CS_URS_2024_02/722181232"/>
    <hyperlink ref="F393" r:id="rId77" display="https://podminky.urs.cz/item/CS_URS_2024_02/722190401"/>
    <hyperlink ref="F395" r:id="rId78" display="https://podminky.urs.cz/item/CS_URS_2024_02/722230102"/>
    <hyperlink ref="F397" r:id="rId79" display="https://podminky.urs.cz/item/CS_URS_2024_02/722290226"/>
    <hyperlink ref="F399" r:id="rId80" display="https://podminky.urs.cz/item/CS_URS_2024_02/722290234"/>
    <hyperlink ref="F401" r:id="rId81" display="https://podminky.urs.cz/item/CS_URS_2024_02/998722101"/>
    <hyperlink ref="F404" r:id="rId82" display="https://podminky.urs.cz/item/CS_URS_2024_02/725110814"/>
    <hyperlink ref="F406" r:id="rId83" display="https://podminky.urs.cz/item/CS_URS_2024_02/725119122"/>
    <hyperlink ref="F408" r:id="rId84" display="https://podminky.urs.cz/item/CS_URS_2024_02/725211602"/>
    <hyperlink ref="F410" r:id="rId85" display="https://podminky.urs.cz/item/CS_URS_2024_02/725532124"/>
    <hyperlink ref="F412" r:id="rId86" display="https://podminky.urs.cz/item/CS_URS_2024_02/725822611"/>
    <hyperlink ref="F414" r:id="rId87" display="https://podminky.urs.cz/item/CS_URS_2024_02/725841333"/>
    <hyperlink ref="F416" r:id="rId88" display="https://podminky.urs.cz/item/CS_URS_2024_02/998725101"/>
    <hyperlink ref="F419" r:id="rId89" display="https://podminky.urs.cz/item/CS_URS_2024_02/741112001"/>
    <hyperlink ref="F422" r:id="rId90" display="https://podminky.urs.cz/item/CS_URS_2024_02/741112021"/>
    <hyperlink ref="F426" r:id="rId91" display="https://podminky.urs.cz/item/CS_URS_2024_02/741122015"/>
    <hyperlink ref="F431" r:id="rId92" display="https://podminky.urs.cz/item/CS_URS_2024_02/741122016"/>
    <hyperlink ref="F438" r:id="rId93" display="https://podminky.urs.cz/item/CS_URS_2024_02/741310001"/>
    <hyperlink ref="F441" r:id="rId94" display="https://podminky.urs.cz/item/CS_URS_2024_02/741313001"/>
    <hyperlink ref="F444" r:id="rId95" display="https://podminky.urs.cz/item/CS_URS_2024_02/741320105"/>
    <hyperlink ref="F448" r:id="rId96" display="https://podminky.urs.cz/item/CS_URS_2024_02/741372062"/>
    <hyperlink ref="F456" r:id="rId97" display="https://podminky.urs.cz/item/CS_URS_2024_02/741410071"/>
    <hyperlink ref="F467" r:id="rId98" display="https://podminky.urs.cz/item/CS_URS_2024_02/HZS2232"/>
    <hyperlink ref="F472" r:id="rId99" display="https://podminky.urs.cz/item/CS_URS_2024_02/741810001"/>
    <hyperlink ref="F474" r:id="rId100" display="https://podminky.urs.cz/item/CS_URS_2024_02/998741101"/>
    <hyperlink ref="F477" r:id="rId101" display="https://podminky.urs.cz/item/CS_URS_2024_02/751133012"/>
    <hyperlink ref="F481" r:id="rId102" display="https://podminky.urs.cz/item/CS_URS_2024_02/751311111"/>
    <hyperlink ref="F484" r:id="rId103" display="https://podminky.urs.cz/item/CS_URS_2024_02/751322012"/>
    <hyperlink ref="F487" r:id="rId104" display="https://podminky.urs.cz/item/CS_URS_2024_02/751510042"/>
    <hyperlink ref="F489" r:id="rId105" display="https://podminky.urs.cz/item/CS_URS_2024_02/751572102"/>
    <hyperlink ref="F491" r:id="rId106" display="https://podminky.urs.cz/item/CS_URS_2024_02/751691111"/>
    <hyperlink ref="F494" r:id="rId107" display="https://podminky.urs.cz/item/CS_URS_2024_02/998751101"/>
    <hyperlink ref="F497" r:id="rId108" display="https://podminky.urs.cz/item/CS_URS_2024_02/766660001"/>
    <hyperlink ref="F500" r:id="rId109" display="https://podminky.urs.cz/item/CS_URS_2024_02/766660729"/>
    <hyperlink ref="F503" r:id="rId110" display="https://podminky.urs.cz/item/CS_URS_2024_02/766695212"/>
    <hyperlink ref="F510" r:id="rId111" display="https://podminky.urs.cz/item/CS_URS_2024_02/998766101"/>
    <hyperlink ref="F513" r:id="rId112" display="https://podminky.urs.cz/item/CS_URS_2024_02/771111011"/>
    <hyperlink ref="F518" r:id="rId113" display="https://podminky.urs.cz/item/CS_URS_2024_02/771121011"/>
    <hyperlink ref="F520" r:id="rId114" display="https://podminky.urs.cz/item/CS_URS_2024_02/771151012"/>
    <hyperlink ref="F522" r:id="rId115" display="https://podminky.urs.cz/item/CS_URS_2024_02/771574413"/>
    <hyperlink ref="F526" r:id="rId116" display="https://podminky.urs.cz/item/CS_URS_2024_02/998771101"/>
    <hyperlink ref="F529" r:id="rId117" display="https://podminky.urs.cz/item/CS_URS_2024_02/781111011"/>
    <hyperlink ref="F532" r:id="rId118" display="https://podminky.urs.cz/item/CS_URS_2024_02/781121011"/>
    <hyperlink ref="F534" r:id="rId119" display="https://podminky.urs.cz/item/CS_URS_2024_02/781474115"/>
    <hyperlink ref="F540" r:id="rId120" display="https://podminky.urs.cz/item/CS_URS_2024_02/781492211"/>
    <hyperlink ref="F545" r:id="rId121" display="https://podminky.urs.cz/item/CS_URS_2024_02/781495141"/>
    <hyperlink ref="F547" r:id="rId122" display="https://podminky.urs.cz/item/CS_URS_2024_02/781495142"/>
    <hyperlink ref="F549" r:id="rId123" display="https://podminky.urs.cz/item/CS_URS_2024_02/781571131"/>
    <hyperlink ref="F552" r:id="rId124" display="https://podminky.urs.cz/item/CS_URS_2024_02/781674113"/>
    <hyperlink ref="F556" r:id="rId125" display="https://podminky.urs.cz/item/CS_URS_2024_02/998781101"/>
    <hyperlink ref="F559" r:id="rId126" display="https://podminky.urs.cz/item/CS_URS_2024_02/783113101"/>
    <hyperlink ref="F562" r:id="rId127" display="https://podminky.urs.cz/item/CS_URS_2024_02/783114101"/>
    <hyperlink ref="F564" r:id="rId128" display="https://podminky.urs.cz/item/CS_URS_2024_02/783117101"/>
    <hyperlink ref="F566" r:id="rId129" display="https://podminky.urs.cz/item/CS_URS_2024_02/783314201"/>
    <hyperlink ref="F569" r:id="rId130" display="https://podminky.urs.cz/item/CS_URS_2024_02/783315101"/>
    <hyperlink ref="F571" r:id="rId131" display="https://podminky.urs.cz/item/CS_URS_2024_02/783317101"/>
    <hyperlink ref="F574" r:id="rId132" display="https://podminky.urs.cz/item/CS_URS_2024_02/784111011"/>
    <hyperlink ref="F578" r:id="rId133" display="https://podminky.urs.cz/item/CS_URS_2024_02/784121001"/>
    <hyperlink ref="F581" r:id="rId134" display="https://podminky.urs.cz/item/CS_URS_2024_02/784181101"/>
    <hyperlink ref="F583" r:id="rId135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Hasičská zbrojnice SDH Křešice – změna užívání skladu na koupelnu a vytápění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1127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ROUND((SUM(BE86:BE136)),  2)</f>
        <v>0</v>
      </c>
      <c r="G33" s="40"/>
      <c r="H33" s="40"/>
      <c r="I33" s="150">
        <v>0.20999999999999999</v>
      </c>
      <c r="J33" s="149">
        <f>ROUND(((SUM(BE86:BE136))*I33),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ROUND((SUM(BF86:BF136)),  2)</f>
        <v>0</v>
      </c>
      <c r="G34" s="40"/>
      <c r="H34" s="40"/>
      <c r="I34" s="150">
        <v>0.12</v>
      </c>
      <c r="J34" s="149">
        <f>ROUND(((SUM(BF86:BF136))*I34),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ROUND((SUM(BG86:BG136)),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ROUND((SUM(BH86:BH136)),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ROUND((SUM(BI86:BI136)),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Hasičská zbrojnice SDH Křešice – změna užívání skladu na koupelnu a vytápění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2 - Vytápění hasičské zbrojnice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497, k.ú. Křešice u Děčína</v>
      </c>
      <c r="G52" s="42"/>
      <c r="H52" s="42"/>
      <c r="I52" s="34" t="s">
        <v>23</v>
      </c>
      <c r="J52" s="74" t="str">
        <f>IF(J12="","",J12)</f>
        <v>6. 11. 2024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32</v>
      </c>
      <c r="J54" s="38" t="str">
        <f>E21</f>
        <v>Ing.Jiří Duben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104</v>
      </c>
      <c r="E62" s="170"/>
      <c r="F62" s="170"/>
      <c r="G62" s="170"/>
      <c r="H62" s="170"/>
      <c r="I62" s="170"/>
      <c r="J62" s="171">
        <f>J90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1129</v>
      </c>
      <c r="E63" s="176"/>
      <c r="F63" s="176"/>
      <c r="G63" s="176"/>
      <c r="H63" s="176"/>
      <c r="I63" s="176"/>
      <c r="J63" s="177">
        <f>J91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1130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1131</v>
      </c>
      <c r="E65" s="176"/>
      <c r="F65" s="176"/>
      <c r="G65" s="176"/>
      <c r="H65" s="176"/>
      <c r="I65" s="176"/>
      <c r="J65" s="177">
        <f>J112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1132</v>
      </c>
      <c r="E66" s="176"/>
      <c r="F66" s="176"/>
      <c r="G66" s="176"/>
      <c r="H66" s="176"/>
      <c r="I66" s="176"/>
      <c r="J66" s="177">
        <f>J120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Hasičská zbrojnice SDH Křešice – změna užívání skladu na koupelnu a vytápění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88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2 - Vytápění hasičské zbrojnice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p.č. 497, k.ú. Křešice u Děčína</v>
      </c>
      <c r="G80" s="42"/>
      <c r="H80" s="42"/>
      <c r="I80" s="34" t="s">
        <v>23</v>
      </c>
      <c r="J80" s="74" t="str">
        <f>IF(J12="","",J12)</f>
        <v>6. 11. 2024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Statutární město Děčín</v>
      </c>
      <c r="G82" s="42"/>
      <c r="H82" s="42"/>
      <c r="I82" s="34" t="s">
        <v>32</v>
      </c>
      <c r="J82" s="38" t="str">
        <f>E21</f>
        <v>Ing.Jiří Duben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117</v>
      </c>
      <c r="D85" s="182" t="s">
        <v>60</v>
      </c>
      <c r="E85" s="182" t="s">
        <v>56</v>
      </c>
      <c r="F85" s="182" t="s">
        <v>57</v>
      </c>
      <c r="G85" s="182" t="s">
        <v>118</v>
      </c>
      <c r="H85" s="182" t="s">
        <v>119</v>
      </c>
      <c r="I85" s="182" t="s">
        <v>120</v>
      </c>
      <c r="J85" s="182" t="s">
        <v>92</v>
      </c>
      <c r="K85" s="183" t="s">
        <v>121</v>
      </c>
      <c r="L85" s="184"/>
      <c r="M85" s="94" t="s">
        <v>19</v>
      </c>
      <c r="N85" s="95" t="s">
        <v>45</v>
      </c>
      <c r="O85" s="95" t="s">
        <v>122</v>
      </c>
      <c r="P85" s="95" t="s">
        <v>123</v>
      </c>
      <c r="Q85" s="95" t="s">
        <v>124</v>
      </c>
      <c r="R85" s="95" t="s">
        <v>125</v>
      </c>
      <c r="S85" s="95" t="s">
        <v>126</v>
      </c>
      <c r="T85" s="96" t="s">
        <v>127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P87+P90</f>
        <v>0</v>
      </c>
      <c r="Q86" s="98"/>
      <c r="R86" s="187">
        <f>R87+R90</f>
        <v>0.53106000000000009</v>
      </c>
      <c r="S86" s="98"/>
      <c r="T86" s="188">
        <f>T87+T90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93</v>
      </c>
      <c r="BK86" s="189">
        <f>BK87+BK90</f>
        <v>0</v>
      </c>
    </row>
    <row r="87" s="12" customFormat="1" ht="25.92" customHeight="1">
      <c r="A87" s="12"/>
      <c r="B87" s="190"/>
      <c r="C87" s="191"/>
      <c r="D87" s="192" t="s">
        <v>74</v>
      </c>
      <c r="E87" s="193" t="s">
        <v>129</v>
      </c>
      <c r="F87" s="193" t="s">
        <v>130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0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74</v>
      </c>
      <c r="AU87" s="202" t="s">
        <v>75</v>
      </c>
      <c r="AY87" s="201" t="s">
        <v>131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74</v>
      </c>
      <c r="E88" s="204" t="s">
        <v>182</v>
      </c>
      <c r="F88" s="204" t="s">
        <v>1133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74</v>
      </c>
      <c r="AU88" s="202" t="s">
        <v>80</v>
      </c>
      <c r="AY88" s="201" t="s">
        <v>131</v>
      </c>
      <c r="BK88" s="203">
        <f>BK89</f>
        <v>0</v>
      </c>
    </row>
    <row r="89" s="2" customFormat="1" ht="24.15" customHeight="1">
      <c r="A89" s="40"/>
      <c r="B89" s="41"/>
      <c r="C89" s="206" t="s">
        <v>80</v>
      </c>
      <c r="D89" s="206" t="s">
        <v>133</v>
      </c>
      <c r="E89" s="207" t="s">
        <v>1134</v>
      </c>
      <c r="F89" s="208" t="s">
        <v>1135</v>
      </c>
      <c r="G89" s="209" t="s">
        <v>321</v>
      </c>
      <c r="H89" s="210">
        <v>1</v>
      </c>
      <c r="I89" s="211"/>
      <c r="J89" s="212">
        <f>ROUND(I89*H89,2)</f>
        <v>0</v>
      </c>
      <c r="K89" s="208" t="s">
        <v>545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138</v>
      </c>
      <c r="AT89" s="217" t="s">
        <v>133</v>
      </c>
      <c r="AU89" s="217" t="s">
        <v>84</v>
      </c>
      <c r="AY89" s="19" t="s">
        <v>131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138</v>
      </c>
      <c r="BM89" s="217" t="s">
        <v>1136</v>
      </c>
    </row>
    <row r="90" s="12" customFormat="1" ht="25.92" customHeight="1">
      <c r="A90" s="12"/>
      <c r="B90" s="190"/>
      <c r="C90" s="191"/>
      <c r="D90" s="192" t="s">
        <v>74</v>
      </c>
      <c r="E90" s="193" t="s">
        <v>505</v>
      </c>
      <c r="F90" s="193" t="s">
        <v>506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P91+P98+P112+P120</f>
        <v>0</v>
      </c>
      <c r="Q90" s="198"/>
      <c r="R90" s="199">
        <f>R91+R98+R112+R120</f>
        <v>0.53106000000000009</v>
      </c>
      <c r="S90" s="198"/>
      <c r="T90" s="200">
        <f>T91+T98+T112+T120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84</v>
      </c>
      <c r="AT90" s="202" t="s">
        <v>74</v>
      </c>
      <c r="AU90" s="202" t="s">
        <v>75</v>
      </c>
      <c r="AY90" s="201" t="s">
        <v>131</v>
      </c>
      <c r="BK90" s="203">
        <f>BK91+BK98+BK112+BK120</f>
        <v>0</v>
      </c>
    </row>
    <row r="91" s="12" customFormat="1" ht="22.8" customHeight="1">
      <c r="A91" s="12"/>
      <c r="B91" s="190"/>
      <c r="C91" s="191"/>
      <c r="D91" s="192" t="s">
        <v>74</v>
      </c>
      <c r="E91" s="204" t="s">
        <v>1137</v>
      </c>
      <c r="F91" s="204" t="s">
        <v>1138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SUM(P92:P97)</f>
        <v>0</v>
      </c>
      <c r="Q91" s="198"/>
      <c r="R91" s="199">
        <f>SUM(R92:R97)</f>
        <v>0.037339999999999998</v>
      </c>
      <c r="S91" s="198"/>
      <c r="T91" s="200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84</v>
      </c>
      <c r="AT91" s="202" t="s">
        <v>74</v>
      </c>
      <c r="AU91" s="202" t="s">
        <v>80</v>
      </c>
      <c r="AY91" s="201" t="s">
        <v>131</v>
      </c>
      <c r="BK91" s="203">
        <f>SUM(BK92:BK97)</f>
        <v>0</v>
      </c>
    </row>
    <row r="92" s="2" customFormat="1" ht="16.5" customHeight="1">
      <c r="A92" s="40"/>
      <c r="B92" s="41"/>
      <c r="C92" s="206" t="s">
        <v>84</v>
      </c>
      <c r="D92" s="206" t="s">
        <v>133</v>
      </c>
      <c r="E92" s="207" t="s">
        <v>1139</v>
      </c>
      <c r="F92" s="208" t="s">
        <v>1140</v>
      </c>
      <c r="G92" s="209" t="s">
        <v>694</v>
      </c>
      <c r="H92" s="210">
        <v>1</v>
      </c>
      <c r="I92" s="211"/>
      <c r="J92" s="212">
        <f>ROUND(I92*H92,2)</f>
        <v>0</v>
      </c>
      <c r="K92" s="208" t="s">
        <v>545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0.037339999999999998</v>
      </c>
      <c r="R92" s="215">
        <f>Q92*H92</f>
        <v>0.037339999999999998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231</v>
      </c>
      <c r="AT92" s="217" t="s">
        <v>133</v>
      </c>
      <c r="AU92" s="217" t="s">
        <v>84</v>
      </c>
      <c r="AY92" s="19" t="s">
        <v>131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231</v>
      </c>
      <c r="BM92" s="217" t="s">
        <v>1141</v>
      </c>
    </row>
    <row r="93" s="15" customFormat="1">
      <c r="A93" s="15"/>
      <c r="B93" s="262"/>
      <c r="C93" s="263"/>
      <c r="D93" s="226" t="s">
        <v>142</v>
      </c>
      <c r="E93" s="264" t="s">
        <v>19</v>
      </c>
      <c r="F93" s="265" t="s">
        <v>1142</v>
      </c>
      <c r="G93" s="263"/>
      <c r="H93" s="264" t="s">
        <v>19</v>
      </c>
      <c r="I93" s="266"/>
      <c r="J93" s="263"/>
      <c r="K93" s="263"/>
      <c r="L93" s="267"/>
      <c r="M93" s="268"/>
      <c r="N93" s="269"/>
      <c r="O93" s="269"/>
      <c r="P93" s="269"/>
      <c r="Q93" s="269"/>
      <c r="R93" s="269"/>
      <c r="S93" s="269"/>
      <c r="T93" s="27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71" t="s">
        <v>142</v>
      </c>
      <c r="AU93" s="271" t="s">
        <v>84</v>
      </c>
      <c r="AV93" s="15" t="s">
        <v>80</v>
      </c>
      <c r="AW93" s="15" t="s">
        <v>36</v>
      </c>
      <c r="AX93" s="15" t="s">
        <v>75</v>
      </c>
      <c r="AY93" s="271" t="s">
        <v>131</v>
      </c>
    </row>
    <row r="94" s="15" customFormat="1">
      <c r="A94" s="15"/>
      <c r="B94" s="262"/>
      <c r="C94" s="263"/>
      <c r="D94" s="226" t="s">
        <v>142</v>
      </c>
      <c r="E94" s="264" t="s">
        <v>19</v>
      </c>
      <c r="F94" s="265" t="s">
        <v>1143</v>
      </c>
      <c r="G94" s="263"/>
      <c r="H94" s="264" t="s">
        <v>19</v>
      </c>
      <c r="I94" s="266"/>
      <c r="J94" s="263"/>
      <c r="K94" s="263"/>
      <c r="L94" s="267"/>
      <c r="M94" s="268"/>
      <c r="N94" s="269"/>
      <c r="O94" s="269"/>
      <c r="P94" s="269"/>
      <c r="Q94" s="269"/>
      <c r="R94" s="269"/>
      <c r="S94" s="269"/>
      <c r="T94" s="270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71" t="s">
        <v>142</v>
      </c>
      <c r="AU94" s="271" t="s">
        <v>84</v>
      </c>
      <c r="AV94" s="15" t="s">
        <v>80</v>
      </c>
      <c r="AW94" s="15" t="s">
        <v>36</v>
      </c>
      <c r="AX94" s="15" t="s">
        <v>75</v>
      </c>
      <c r="AY94" s="271" t="s">
        <v>131</v>
      </c>
    </row>
    <row r="95" s="15" customFormat="1">
      <c r="A95" s="15"/>
      <c r="B95" s="262"/>
      <c r="C95" s="263"/>
      <c r="D95" s="226" t="s">
        <v>142</v>
      </c>
      <c r="E95" s="264" t="s">
        <v>19</v>
      </c>
      <c r="F95" s="265" t="s">
        <v>1144</v>
      </c>
      <c r="G95" s="263"/>
      <c r="H95" s="264" t="s">
        <v>19</v>
      </c>
      <c r="I95" s="266"/>
      <c r="J95" s="263"/>
      <c r="K95" s="263"/>
      <c r="L95" s="267"/>
      <c r="M95" s="268"/>
      <c r="N95" s="269"/>
      <c r="O95" s="269"/>
      <c r="P95" s="269"/>
      <c r="Q95" s="269"/>
      <c r="R95" s="269"/>
      <c r="S95" s="269"/>
      <c r="T95" s="270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1" t="s">
        <v>142</v>
      </c>
      <c r="AU95" s="271" t="s">
        <v>84</v>
      </c>
      <c r="AV95" s="15" t="s">
        <v>80</v>
      </c>
      <c r="AW95" s="15" t="s">
        <v>36</v>
      </c>
      <c r="AX95" s="15" t="s">
        <v>75</v>
      </c>
      <c r="AY95" s="271" t="s">
        <v>131</v>
      </c>
    </row>
    <row r="96" s="15" customFormat="1">
      <c r="A96" s="15"/>
      <c r="B96" s="262"/>
      <c r="C96" s="263"/>
      <c r="D96" s="226" t="s">
        <v>142</v>
      </c>
      <c r="E96" s="264" t="s">
        <v>19</v>
      </c>
      <c r="F96" s="265" t="s">
        <v>1145</v>
      </c>
      <c r="G96" s="263"/>
      <c r="H96" s="264" t="s">
        <v>19</v>
      </c>
      <c r="I96" s="266"/>
      <c r="J96" s="263"/>
      <c r="K96" s="263"/>
      <c r="L96" s="267"/>
      <c r="M96" s="268"/>
      <c r="N96" s="269"/>
      <c r="O96" s="269"/>
      <c r="P96" s="269"/>
      <c r="Q96" s="269"/>
      <c r="R96" s="269"/>
      <c r="S96" s="269"/>
      <c r="T96" s="27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1" t="s">
        <v>142</v>
      </c>
      <c r="AU96" s="271" t="s">
        <v>84</v>
      </c>
      <c r="AV96" s="15" t="s">
        <v>80</v>
      </c>
      <c r="AW96" s="15" t="s">
        <v>36</v>
      </c>
      <c r="AX96" s="15" t="s">
        <v>75</v>
      </c>
      <c r="AY96" s="271" t="s">
        <v>131</v>
      </c>
    </row>
    <row r="97" s="13" customFormat="1">
      <c r="A97" s="13"/>
      <c r="B97" s="224"/>
      <c r="C97" s="225"/>
      <c r="D97" s="226" t="s">
        <v>142</v>
      </c>
      <c r="E97" s="227" t="s">
        <v>19</v>
      </c>
      <c r="F97" s="228" t="s">
        <v>80</v>
      </c>
      <c r="G97" s="225"/>
      <c r="H97" s="229">
        <v>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142</v>
      </c>
      <c r="AU97" s="235" t="s">
        <v>84</v>
      </c>
      <c r="AV97" s="13" t="s">
        <v>84</v>
      </c>
      <c r="AW97" s="13" t="s">
        <v>36</v>
      </c>
      <c r="AX97" s="13" t="s">
        <v>80</v>
      </c>
      <c r="AY97" s="235" t="s">
        <v>131</v>
      </c>
    </row>
    <row r="98" s="12" customFormat="1" ht="22.8" customHeight="1">
      <c r="A98" s="12"/>
      <c r="B98" s="190"/>
      <c r="C98" s="191"/>
      <c r="D98" s="192" t="s">
        <v>74</v>
      </c>
      <c r="E98" s="204" t="s">
        <v>1146</v>
      </c>
      <c r="F98" s="204" t="s">
        <v>1147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SUM(P99:P111)</f>
        <v>0</v>
      </c>
      <c r="Q98" s="198"/>
      <c r="R98" s="199">
        <f>SUM(R99:R111)</f>
        <v>0.089700000000000002</v>
      </c>
      <c r="S98" s="198"/>
      <c r="T98" s="200">
        <f>SUM(T99:T111)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84</v>
      </c>
      <c r="AT98" s="202" t="s">
        <v>74</v>
      </c>
      <c r="AU98" s="202" t="s">
        <v>80</v>
      </c>
      <c r="AY98" s="201" t="s">
        <v>131</v>
      </c>
      <c r="BK98" s="203">
        <f>SUM(BK99:BK111)</f>
        <v>0</v>
      </c>
    </row>
    <row r="99" s="2" customFormat="1" ht="16.5" customHeight="1">
      <c r="A99" s="40"/>
      <c r="B99" s="41"/>
      <c r="C99" s="206" t="s">
        <v>148</v>
      </c>
      <c r="D99" s="206" t="s">
        <v>133</v>
      </c>
      <c r="E99" s="207" t="s">
        <v>1148</v>
      </c>
      <c r="F99" s="208" t="s">
        <v>1149</v>
      </c>
      <c r="G99" s="209" t="s">
        <v>200</v>
      </c>
      <c r="H99" s="210">
        <v>100</v>
      </c>
      <c r="I99" s="211"/>
      <c r="J99" s="212">
        <f>ROUND(I99*H99,2)</f>
        <v>0</v>
      </c>
      <c r="K99" s="208" t="s">
        <v>137</v>
      </c>
      <c r="L99" s="46"/>
      <c r="M99" s="213" t="s">
        <v>19</v>
      </c>
      <c r="N99" s="214" t="s">
        <v>46</v>
      </c>
      <c r="O99" s="86"/>
      <c r="P99" s="215">
        <f>O99*H99</f>
        <v>0</v>
      </c>
      <c r="Q99" s="215">
        <v>0.00046000000000000001</v>
      </c>
      <c r="R99" s="215">
        <f>Q99*H99</f>
        <v>0.045999999999999999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231</v>
      </c>
      <c r="AT99" s="217" t="s">
        <v>133</v>
      </c>
      <c r="AU99" s="217" t="s">
        <v>84</v>
      </c>
      <c r="AY99" s="19" t="s">
        <v>131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231</v>
      </c>
      <c r="BM99" s="217" t="s">
        <v>1150</v>
      </c>
    </row>
    <row r="100" s="2" customFormat="1">
      <c r="A100" s="40"/>
      <c r="B100" s="41"/>
      <c r="C100" s="42"/>
      <c r="D100" s="219" t="s">
        <v>140</v>
      </c>
      <c r="E100" s="42"/>
      <c r="F100" s="220" t="s">
        <v>1151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140</v>
      </c>
      <c r="AU100" s="19" t="s">
        <v>84</v>
      </c>
    </row>
    <row r="101" s="2" customFormat="1" ht="16.5" customHeight="1">
      <c r="A101" s="40"/>
      <c r="B101" s="41"/>
      <c r="C101" s="206" t="s">
        <v>138</v>
      </c>
      <c r="D101" s="206" t="s">
        <v>133</v>
      </c>
      <c r="E101" s="207" t="s">
        <v>1152</v>
      </c>
      <c r="F101" s="208" t="s">
        <v>1153</v>
      </c>
      <c r="G101" s="209" t="s">
        <v>200</v>
      </c>
      <c r="H101" s="210">
        <v>25</v>
      </c>
      <c r="I101" s="211"/>
      <c r="J101" s="212">
        <f>ROUND(I101*H101,2)</f>
        <v>0</v>
      </c>
      <c r="K101" s="208" t="s">
        <v>137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0.00055000000000000003</v>
      </c>
      <c r="R101" s="215">
        <f>Q101*H101</f>
        <v>0.01375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231</v>
      </c>
      <c r="AT101" s="217" t="s">
        <v>133</v>
      </c>
      <c r="AU101" s="217" t="s">
        <v>84</v>
      </c>
      <c r="AY101" s="19" t="s">
        <v>131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231</v>
      </c>
      <c r="BM101" s="217" t="s">
        <v>1154</v>
      </c>
    </row>
    <row r="102" s="2" customFormat="1">
      <c r="A102" s="40"/>
      <c r="B102" s="41"/>
      <c r="C102" s="42"/>
      <c r="D102" s="219" t="s">
        <v>140</v>
      </c>
      <c r="E102" s="42"/>
      <c r="F102" s="220" t="s">
        <v>1155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140</v>
      </c>
      <c r="AU102" s="19" t="s">
        <v>84</v>
      </c>
    </row>
    <row r="103" s="2" customFormat="1" ht="16.5" customHeight="1">
      <c r="A103" s="40"/>
      <c r="B103" s="41"/>
      <c r="C103" s="206" t="s">
        <v>157</v>
      </c>
      <c r="D103" s="206" t="s">
        <v>133</v>
      </c>
      <c r="E103" s="207" t="s">
        <v>1156</v>
      </c>
      <c r="F103" s="208" t="s">
        <v>1157</v>
      </c>
      <c r="G103" s="209" t="s">
        <v>200</v>
      </c>
      <c r="H103" s="210">
        <v>20</v>
      </c>
      <c r="I103" s="211"/>
      <c r="J103" s="212">
        <f>ROUND(I103*H103,2)</f>
        <v>0</v>
      </c>
      <c r="K103" s="208" t="s">
        <v>137</v>
      </c>
      <c r="L103" s="46"/>
      <c r="M103" s="213" t="s">
        <v>19</v>
      </c>
      <c r="N103" s="214" t="s">
        <v>46</v>
      </c>
      <c r="O103" s="86"/>
      <c r="P103" s="215">
        <f>O103*H103</f>
        <v>0</v>
      </c>
      <c r="Q103" s="215">
        <v>0.00069999999999999999</v>
      </c>
      <c r="R103" s="215">
        <f>Q103*H103</f>
        <v>0.014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231</v>
      </c>
      <c r="AT103" s="217" t="s">
        <v>133</v>
      </c>
      <c r="AU103" s="217" t="s">
        <v>84</v>
      </c>
      <c r="AY103" s="19" t="s">
        <v>131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231</v>
      </c>
      <c r="BM103" s="217" t="s">
        <v>1158</v>
      </c>
    </row>
    <row r="104" s="2" customFormat="1">
      <c r="A104" s="40"/>
      <c r="B104" s="41"/>
      <c r="C104" s="42"/>
      <c r="D104" s="219" t="s">
        <v>140</v>
      </c>
      <c r="E104" s="42"/>
      <c r="F104" s="220" t="s">
        <v>1159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140</v>
      </c>
      <c r="AU104" s="19" t="s">
        <v>84</v>
      </c>
    </row>
    <row r="105" s="2" customFormat="1" ht="16.5" customHeight="1">
      <c r="A105" s="40"/>
      <c r="B105" s="41"/>
      <c r="C105" s="206" t="s">
        <v>163</v>
      </c>
      <c r="D105" s="206" t="s">
        <v>133</v>
      </c>
      <c r="E105" s="207" t="s">
        <v>1160</v>
      </c>
      <c r="F105" s="208" t="s">
        <v>1161</v>
      </c>
      <c r="G105" s="209" t="s">
        <v>200</v>
      </c>
      <c r="H105" s="210">
        <v>145</v>
      </c>
      <c r="I105" s="211"/>
      <c r="J105" s="212">
        <f>ROUND(I105*H105,2)</f>
        <v>0</v>
      </c>
      <c r="K105" s="208" t="s">
        <v>137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231</v>
      </c>
      <c r="AT105" s="217" t="s">
        <v>133</v>
      </c>
      <c r="AU105" s="217" t="s">
        <v>84</v>
      </c>
      <c r="AY105" s="19" t="s">
        <v>131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231</v>
      </c>
      <c r="BM105" s="217" t="s">
        <v>1162</v>
      </c>
    </row>
    <row r="106" s="2" customFormat="1">
      <c r="A106" s="40"/>
      <c r="B106" s="41"/>
      <c r="C106" s="42"/>
      <c r="D106" s="219" t="s">
        <v>140</v>
      </c>
      <c r="E106" s="42"/>
      <c r="F106" s="220" t="s">
        <v>1163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140</v>
      </c>
      <c r="AU106" s="19" t="s">
        <v>84</v>
      </c>
    </row>
    <row r="107" s="13" customFormat="1">
      <c r="A107" s="13"/>
      <c r="B107" s="224"/>
      <c r="C107" s="225"/>
      <c r="D107" s="226" t="s">
        <v>142</v>
      </c>
      <c r="E107" s="227" t="s">
        <v>19</v>
      </c>
      <c r="F107" s="228" t="s">
        <v>1164</v>
      </c>
      <c r="G107" s="225"/>
      <c r="H107" s="229">
        <v>145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142</v>
      </c>
      <c r="AU107" s="235" t="s">
        <v>84</v>
      </c>
      <c r="AV107" s="13" t="s">
        <v>84</v>
      </c>
      <c r="AW107" s="13" t="s">
        <v>36</v>
      </c>
      <c r="AX107" s="13" t="s">
        <v>80</v>
      </c>
      <c r="AY107" s="235" t="s">
        <v>131</v>
      </c>
    </row>
    <row r="108" s="2" customFormat="1" ht="33" customHeight="1">
      <c r="A108" s="40"/>
      <c r="B108" s="41"/>
      <c r="C108" s="206" t="s">
        <v>171</v>
      </c>
      <c r="D108" s="206" t="s">
        <v>133</v>
      </c>
      <c r="E108" s="207" t="s">
        <v>1165</v>
      </c>
      <c r="F108" s="208" t="s">
        <v>1166</v>
      </c>
      <c r="G108" s="209" t="s">
        <v>200</v>
      </c>
      <c r="H108" s="210">
        <v>145</v>
      </c>
      <c r="I108" s="211"/>
      <c r="J108" s="212">
        <f>ROUND(I108*H108,2)</f>
        <v>0</v>
      </c>
      <c r="K108" s="208" t="s">
        <v>137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0.00011</v>
      </c>
      <c r="R108" s="215">
        <f>Q108*H108</f>
        <v>0.015949999999999999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231</v>
      </c>
      <c r="AT108" s="217" t="s">
        <v>133</v>
      </c>
      <c r="AU108" s="217" t="s">
        <v>84</v>
      </c>
      <c r="AY108" s="19" t="s">
        <v>131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231</v>
      </c>
      <c r="BM108" s="217" t="s">
        <v>1167</v>
      </c>
    </row>
    <row r="109" s="2" customFormat="1">
      <c r="A109" s="40"/>
      <c r="B109" s="41"/>
      <c r="C109" s="42"/>
      <c r="D109" s="219" t="s">
        <v>140</v>
      </c>
      <c r="E109" s="42"/>
      <c r="F109" s="220" t="s">
        <v>1168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140</v>
      </c>
      <c r="AU109" s="19" t="s">
        <v>84</v>
      </c>
    </row>
    <row r="110" s="2" customFormat="1" ht="24.15" customHeight="1">
      <c r="A110" s="40"/>
      <c r="B110" s="41"/>
      <c r="C110" s="206" t="s">
        <v>168</v>
      </c>
      <c r="D110" s="206" t="s">
        <v>133</v>
      </c>
      <c r="E110" s="207" t="s">
        <v>1169</v>
      </c>
      <c r="F110" s="208" t="s">
        <v>1170</v>
      </c>
      <c r="G110" s="209" t="s">
        <v>167</v>
      </c>
      <c r="H110" s="210">
        <v>0.089999999999999997</v>
      </c>
      <c r="I110" s="211"/>
      <c r="J110" s="212">
        <f>ROUND(I110*H110,2)</f>
        <v>0</v>
      </c>
      <c r="K110" s="208" t="s">
        <v>137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231</v>
      </c>
      <c r="AT110" s="217" t="s">
        <v>133</v>
      </c>
      <c r="AU110" s="217" t="s">
        <v>84</v>
      </c>
      <c r="AY110" s="19" t="s">
        <v>131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231</v>
      </c>
      <c r="BM110" s="217" t="s">
        <v>1171</v>
      </c>
    </row>
    <row r="111" s="2" customFormat="1">
      <c r="A111" s="40"/>
      <c r="B111" s="41"/>
      <c r="C111" s="42"/>
      <c r="D111" s="219" t="s">
        <v>140</v>
      </c>
      <c r="E111" s="42"/>
      <c r="F111" s="220" t="s">
        <v>1172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84</v>
      </c>
    </row>
    <row r="112" s="12" customFormat="1" ht="22.8" customHeight="1">
      <c r="A112" s="12"/>
      <c r="B112" s="190"/>
      <c r="C112" s="191"/>
      <c r="D112" s="192" t="s">
        <v>74</v>
      </c>
      <c r="E112" s="204" t="s">
        <v>1173</v>
      </c>
      <c r="F112" s="204" t="s">
        <v>1174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SUM(P113:P119)</f>
        <v>0</v>
      </c>
      <c r="Q112" s="198"/>
      <c r="R112" s="199">
        <f>SUM(R113:R119)</f>
        <v>0.0074999999999999997</v>
      </c>
      <c r="S112" s="198"/>
      <c r="T112" s="200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84</v>
      </c>
      <c r="AT112" s="202" t="s">
        <v>74</v>
      </c>
      <c r="AU112" s="202" t="s">
        <v>80</v>
      </c>
      <c r="AY112" s="201" t="s">
        <v>131</v>
      </c>
      <c r="BK112" s="203">
        <f>SUM(BK113:BK119)</f>
        <v>0</v>
      </c>
    </row>
    <row r="113" s="2" customFormat="1" ht="16.5" customHeight="1">
      <c r="A113" s="40"/>
      <c r="B113" s="41"/>
      <c r="C113" s="206" t="s">
        <v>182</v>
      </c>
      <c r="D113" s="206" t="s">
        <v>133</v>
      </c>
      <c r="E113" s="207" t="s">
        <v>1175</v>
      </c>
      <c r="F113" s="208" t="s">
        <v>1176</v>
      </c>
      <c r="G113" s="209" t="s">
        <v>694</v>
      </c>
      <c r="H113" s="210">
        <v>1</v>
      </c>
      <c r="I113" s="211"/>
      <c r="J113" s="212">
        <f>ROUND(I113*H113,2)</f>
        <v>0</v>
      </c>
      <c r="K113" s="208" t="s">
        <v>545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0.00064000000000000005</v>
      </c>
      <c r="R113" s="215">
        <f>Q113*H113</f>
        <v>0.00064000000000000005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231</v>
      </c>
      <c r="AT113" s="217" t="s">
        <v>133</v>
      </c>
      <c r="AU113" s="217" t="s">
        <v>84</v>
      </c>
      <c r="AY113" s="19" t="s">
        <v>131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231</v>
      </c>
      <c r="BM113" s="217" t="s">
        <v>1177</v>
      </c>
    </row>
    <row r="114" s="2" customFormat="1" ht="24.15" customHeight="1">
      <c r="A114" s="40"/>
      <c r="B114" s="41"/>
      <c r="C114" s="206" t="s">
        <v>189</v>
      </c>
      <c r="D114" s="206" t="s">
        <v>133</v>
      </c>
      <c r="E114" s="207" t="s">
        <v>1178</v>
      </c>
      <c r="F114" s="208" t="s">
        <v>1179</v>
      </c>
      <c r="G114" s="209" t="s">
        <v>321</v>
      </c>
      <c r="H114" s="210">
        <v>9</v>
      </c>
      <c r="I114" s="211"/>
      <c r="J114" s="212">
        <f>ROUND(I114*H114,2)</f>
        <v>0</v>
      </c>
      <c r="K114" s="208" t="s">
        <v>137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0.00013999999999999999</v>
      </c>
      <c r="R114" s="215">
        <f>Q114*H114</f>
        <v>0.0012599999999999998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231</v>
      </c>
      <c r="AT114" s="217" t="s">
        <v>133</v>
      </c>
      <c r="AU114" s="217" t="s">
        <v>84</v>
      </c>
      <c r="AY114" s="19" t="s">
        <v>131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231</v>
      </c>
      <c r="BM114" s="217" t="s">
        <v>1180</v>
      </c>
    </row>
    <row r="115" s="2" customFormat="1">
      <c r="A115" s="40"/>
      <c r="B115" s="41"/>
      <c r="C115" s="42"/>
      <c r="D115" s="219" t="s">
        <v>140</v>
      </c>
      <c r="E115" s="42"/>
      <c r="F115" s="220" t="s">
        <v>1181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140</v>
      </c>
      <c r="AU115" s="19" t="s">
        <v>84</v>
      </c>
    </row>
    <row r="116" s="2" customFormat="1" ht="21.75" customHeight="1">
      <c r="A116" s="40"/>
      <c r="B116" s="41"/>
      <c r="C116" s="206" t="s">
        <v>197</v>
      </c>
      <c r="D116" s="206" t="s">
        <v>133</v>
      </c>
      <c r="E116" s="207" t="s">
        <v>1182</v>
      </c>
      <c r="F116" s="208" t="s">
        <v>1183</v>
      </c>
      <c r="G116" s="209" t="s">
        <v>321</v>
      </c>
      <c r="H116" s="210">
        <v>8</v>
      </c>
      <c r="I116" s="211"/>
      <c r="J116" s="212">
        <f>ROUND(I116*H116,2)</f>
        <v>0</v>
      </c>
      <c r="K116" s="208" t="s">
        <v>137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0.00069999999999999999</v>
      </c>
      <c r="R116" s="215">
        <f>Q116*H116</f>
        <v>0.0055999999999999999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231</v>
      </c>
      <c r="AT116" s="217" t="s">
        <v>133</v>
      </c>
      <c r="AU116" s="217" t="s">
        <v>84</v>
      </c>
      <c r="AY116" s="19" t="s">
        <v>131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231</v>
      </c>
      <c r="BM116" s="217" t="s">
        <v>1184</v>
      </c>
    </row>
    <row r="117" s="2" customFormat="1">
      <c r="A117" s="40"/>
      <c r="B117" s="41"/>
      <c r="C117" s="42"/>
      <c r="D117" s="219" t="s">
        <v>140</v>
      </c>
      <c r="E117" s="42"/>
      <c r="F117" s="220" t="s">
        <v>1185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140</v>
      </c>
      <c r="AU117" s="19" t="s">
        <v>84</v>
      </c>
    </row>
    <row r="118" s="2" customFormat="1" ht="24.15" customHeight="1">
      <c r="A118" s="40"/>
      <c r="B118" s="41"/>
      <c r="C118" s="206" t="s">
        <v>8</v>
      </c>
      <c r="D118" s="206" t="s">
        <v>133</v>
      </c>
      <c r="E118" s="207" t="s">
        <v>1186</v>
      </c>
      <c r="F118" s="208" t="s">
        <v>1187</v>
      </c>
      <c r="G118" s="209" t="s">
        <v>167</v>
      </c>
      <c r="H118" s="210">
        <v>0.0080000000000000002</v>
      </c>
      <c r="I118" s="211"/>
      <c r="J118" s="212">
        <f>ROUND(I118*H118,2)</f>
        <v>0</v>
      </c>
      <c r="K118" s="208" t="s">
        <v>137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231</v>
      </c>
      <c r="AT118" s="217" t="s">
        <v>133</v>
      </c>
      <c r="AU118" s="217" t="s">
        <v>84</v>
      </c>
      <c r="AY118" s="19" t="s">
        <v>131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231</v>
      </c>
      <c r="BM118" s="217" t="s">
        <v>1188</v>
      </c>
    </row>
    <row r="119" s="2" customFormat="1">
      <c r="A119" s="40"/>
      <c r="B119" s="41"/>
      <c r="C119" s="42"/>
      <c r="D119" s="219" t="s">
        <v>140</v>
      </c>
      <c r="E119" s="42"/>
      <c r="F119" s="220" t="s">
        <v>1189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140</v>
      </c>
      <c r="AU119" s="19" t="s">
        <v>84</v>
      </c>
    </row>
    <row r="120" s="12" customFormat="1" ht="22.8" customHeight="1">
      <c r="A120" s="12"/>
      <c r="B120" s="190"/>
      <c r="C120" s="191"/>
      <c r="D120" s="192" t="s">
        <v>74</v>
      </c>
      <c r="E120" s="204" t="s">
        <v>1190</v>
      </c>
      <c r="F120" s="204" t="s">
        <v>1191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SUM(P121:P136)</f>
        <v>0</v>
      </c>
      <c r="Q120" s="198"/>
      <c r="R120" s="199">
        <f>SUM(R121:R136)</f>
        <v>0.39652000000000004</v>
      </c>
      <c r="S120" s="198"/>
      <c r="T120" s="200">
        <f>SUM(T121:T136)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84</v>
      </c>
      <c r="AT120" s="202" t="s">
        <v>74</v>
      </c>
      <c r="AU120" s="202" t="s">
        <v>80</v>
      </c>
      <c r="AY120" s="201" t="s">
        <v>131</v>
      </c>
      <c r="BK120" s="203">
        <f>SUM(BK121:BK136)</f>
        <v>0</v>
      </c>
    </row>
    <row r="121" s="2" customFormat="1" ht="24.15" customHeight="1">
      <c r="A121" s="40"/>
      <c r="B121" s="41"/>
      <c r="C121" s="206" t="s">
        <v>209</v>
      </c>
      <c r="D121" s="206" t="s">
        <v>133</v>
      </c>
      <c r="E121" s="207" t="s">
        <v>1192</v>
      </c>
      <c r="F121" s="208" t="s">
        <v>1193</v>
      </c>
      <c r="G121" s="209" t="s">
        <v>321</v>
      </c>
      <c r="H121" s="210">
        <v>1</v>
      </c>
      <c r="I121" s="211"/>
      <c r="J121" s="212">
        <f>ROUND(I121*H121,2)</f>
        <v>0</v>
      </c>
      <c r="K121" s="208" t="s">
        <v>137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0.0071999999999999998</v>
      </c>
      <c r="R121" s="215">
        <f>Q121*H121</f>
        <v>0.0071999999999999998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231</v>
      </c>
      <c r="AT121" s="217" t="s">
        <v>133</v>
      </c>
      <c r="AU121" s="217" t="s">
        <v>84</v>
      </c>
      <c r="AY121" s="19" t="s">
        <v>131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231</v>
      </c>
      <c r="BM121" s="217" t="s">
        <v>1194</v>
      </c>
    </row>
    <row r="122" s="2" customFormat="1">
      <c r="A122" s="40"/>
      <c r="B122" s="41"/>
      <c r="C122" s="42"/>
      <c r="D122" s="219" t="s">
        <v>140</v>
      </c>
      <c r="E122" s="42"/>
      <c r="F122" s="220" t="s">
        <v>1195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140</v>
      </c>
      <c r="AU122" s="19" t="s">
        <v>84</v>
      </c>
    </row>
    <row r="123" s="2" customFormat="1" ht="24.15" customHeight="1">
      <c r="A123" s="40"/>
      <c r="B123" s="41"/>
      <c r="C123" s="206" t="s">
        <v>217</v>
      </c>
      <c r="D123" s="206" t="s">
        <v>133</v>
      </c>
      <c r="E123" s="207" t="s">
        <v>1196</v>
      </c>
      <c r="F123" s="208" t="s">
        <v>1197</v>
      </c>
      <c r="G123" s="209" t="s">
        <v>321</v>
      </c>
      <c r="H123" s="210">
        <v>1</v>
      </c>
      <c r="I123" s="211"/>
      <c r="J123" s="212">
        <f>ROUND(I123*H123,2)</f>
        <v>0</v>
      </c>
      <c r="K123" s="208" t="s">
        <v>137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0.0083999999999999995</v>
      </c>
      <c r="R123" s="215">
        <f>Q123*H123</f>
        <v>0.0083999999999999995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231</v>
      </c>
      <c r="AT123" s="217" t="s">
        <v>133</v>
      </c>
      <c r="AU123" s="217" t="s">
        <v>84</v>
      </c>
      <c r="AY123" s="19" t="s">
        <v>131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231</v>
      </c>
      <c r="BM123" s="217" t="s">
        <v>1198</v>
      </c>
    </row>
    <row r="124" s="2" customFormat="1">
      <c r="A124" s="40"/>
      <c r="B124" s="41"/>
      <c r="C124" s="42"/>
      <c r="D124" s="219" t="s">
        <v>140</v>
      </c>
      <c r="E124" s="42"/>
      <c r="F124" s="220" t="s">
        <v>1199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140</v>
      </c>
      <c r="AU124" s="19" t="s">
        <v>84</v>
      </c>
    </row>
    <row r="125" s="2" customFormat="1" ht="24.15" customHeight="1">
      <c r="A125" s="40"/>
      <c r="B125" s="41"/>
      <c r="C125" s="206" t="s">
        <v>225</v>
      </c>
      <c r="D125" s="206" t="s">
        <v>133</v>
      </c>
      <c r="E125" s="207" t="s">
        <v>1200</v>
      </c>
      <c r="F125" s="208" t="s">
        <v>1201</v>
      </c>
      <c r="G125" s="209" t="s">
        <v>321</v>
      </c>
      <c r="H125" s="210">
        <v>1</v>
      </c>
      <c r="I125" s="211"/>
      <c r="J125" s="212">
        <f>ROUND(I125*H125,2)</f>
        <v>0</v>
      </c>
      <c r="K125" s="208" t="s">
        <v>137</v>
      </c>
      <c r="L125" s="46"/>
      <c r="M125" s="213" t="s">
        <v>19</v>
      </c>
      <c r="N125" s="214" t="s">
        <v>46</v>
      </c>
      <c r="O125" s="86"/>
      <c r="P125" s="215">
        <f>O125*H125</f>
        <v>0</v>
      </c>
      <c r="Q125" s="215">
        <v>0.02828</v>
      </c>
      <c r="R125" s="215">
        <f>Q125*H125</f>
        <v>0.02828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231</v>
      </c>
      <c r="AT125" s="217" t="s">
        <v>133</v>
      </c>
      <c r="AU125" s="217" t="s">
        <v>84</v>
      </c>
      <c r="AY125" s="19" t="s">
        <v>131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231</v>
      </c>
      <c r="BM125" s="217" t="s">
        <v>1202</v>
      </c>
    </row>
    <row r="126" s="2" customFormat="1">
      <c r="A126" s="40"/>
      <c r="B126" s="41"/>
      <c r="C126" s="42"/>
      <c r="D126" s="219" t="s">
        <v>140</v>
      </c>
      <c r="E126" s="42"/>
      <c r="F126" s="220" t="s">
        <v>1203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140</v>
      </c>
      <c r="AU126" s="19" t="s">
        <v>84</v>
      </c>
    </row>
    <row r="127" s="2" customFormat="1" ht="24.15" customHeight="1">
      <c r="A127" s="40"/>
      <c r="B127" s="41"/>
      <c r="C127" s="206" t="s">
        <v>231</v>
      </c>
      <c r="D127" s="206" t="s">
        <v>133</v>
      </c>
      <c r="E127" s="207" t="s">
        <v>1204</v>
      </c>
      <c r="F127" s="208" t="s">
        <v>1205</v>
      </c>
      <c r="G127" s="209" t="s">
        <v>321</v>
      </c>
      <c r="H127" s="210">
        <v>2</v>
      </c>
      <c r="I127" s="211"/>
      <c r="J127" s="212">
        <f>ROUND(I127*H127,2)</f>
        <v>0</v>
      </c>
      <c r="K127" s="208" t="s">
        <v>137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0.047840000000000001</v>
      </c>
      <c r="R127" s="215">
        <f>Q127*H127</f>
        <v>0.095680000000000001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231</v>
      </c>
      <c r="AT127" s="217" t="s">
        <v>133</v>
      </c>
      <c r="AU127" s="217" t="s">
        <v>84</v>
      </c>
      <c r="AY127" s="19" t="s">
        <v>131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231</v>
      </c>
      <c r="BM127" s="217" t="s">
        <v>1206</v>
      </c>
    </row>
    <row r="128" s="2" customFormat="1">
      <c r="A128" s="40"/>
      <c r="B128" s="41"/>
      <c r="C128" s="42"/>
      <c r="D128" s="219" t="s">
        <v>140</v>
      </c>
      <c r="E128" s="42"/>
      <c r="F128" s="220" t="s">
        <v>1207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140</v>
      </c>
      <c r="AU128" s="19" t="s">
        <v>84</v>
      </c>
    </row>
    <row r="129" s="2" customFormat="1" ht="24.15" customHeight="1">
      <c r="A129" s="40"/>
      <c r="B129" s="41"/>
      <c r="C129" s="206" t="s">
        <v>243</v>
      </c>
      <c r="D129" s="206" t="s">
        <v>133</v>
      </c>
      <c r="E129" s="207" t="s">
        <v>1208</v>
      </c>
      <c r="F129" s="208" t="s">
        <v>1209</v>
      </c>
      <c r="G129" s="209" t="s">
        <v>321</v>
      </c>
      <c r="H129" s="210">
        <v>2</v>
      </c>
      <c r="I129" s="211"/>
      <c r="J129" s="212">
        <f>ROUND(I129*H129,2)</f>
        <v>0</v>
      </c>
      <c r="K129" s="208" t="s">
        <v>137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0.069159999999999999</v>
      </c>
      <c r="R129" s="215">
        <f>Q129*H129</f>
        <v>0.13832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231</v>
      </c>
      <c r="AT129" s="217" t="s">
        <v>133</v>
      </c>
      <c r="AU129" s="217" t="s">
        <v>84</v>
      </c>
      <c r="AY129" s="19" t="s">
        <v>131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231</v>
      </c>
      <c r="BM129" s="217" t="s">
        <v>1210</v>
      </c>
    </row>
    <row r="130" s="2" customFormat="1">
      <c r="A130" s="40"/>
      <c r="B130" s="41"/>
      <c r="C130" s="42"/>
      <c r="D130" s="219" t="s">
        <v>140</v>
      </c>
      <c r="E130" s="42"/>
      <c r="F130" s="220" t="s">
        <v>1211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140</v>
      </c>
      <c r="AU130" s="19" t="s">
        <v>84</v>
      </c>
    </row>
    <row r="131" s="2" customFormat="1" ht="24.15" customHeight="1">
      <c r="A131" s="40"/>
      <c r="B131" s="41"/>
      <c r="C131" s="206" t="s">
        <v>249</v>
      </c>
      <c r="D131" s="206" t="s">
        <v>133</v>
      </c>
      <c r="E131" s="207" t="s">
        <v>1212</v>
      </c>
      <c r="F131" s="208" t="s">
        <v>1213</v>
      </c>
      <c r="G131" s="209" t="s">
        <v>321</v>
      </c>
      <c r="H131" s="210">
        <v>1</v>
      </c>
      <c r="I131" s="211"/>
      <c r="J131" s="212">
        <f>ROUND(I131*H131,2)</f>
        <v>0</v>
      </c>
      <c r="K131" s="208" t="s">
        <v>137</v>
      </c>
      <c r="L131" s="46"/>
      <c r="M131" s="213" t="s">
        <v>19</v>
      </c>
      <c r="N131" s="214" t="s">
        <v>46</v>
      </c>
      <c r="O131" s="86"/>
      <c r="P131" s="215">
        <f>O131*H131</f>
        <v>0</v>
      </c>
      <c r="Q131" s="215">
        <v>0.10374</v>
      </c>
      <c r="R131" s="215">
        <f>Q131*H131</f>
        <v>0.10374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231</v>
      </c>
      <c r="AT131" s="217" t="s">
        <v>133</v>
      </c>
      <c r="AU131" s="217" t="s">
        <v>84</v>
      </c>
      <c r="AY131" s="19" t="s">
        <v>131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231</v>
      </c>
      <c r="BM131" s="217" t="s">
        <v>1214</v>
      </c>
    </row>
    <row r="132" s="2" customFormat="1">
      <c r="A132" s="40"/>
      <c r="B132" s="41"/>
      <c r="C132" s="42"/>
      <c r="D132" s="219" t="s">
        <v>140</v>
      </c>
      <c r="E132" s="42"/>
      <c r="F132" s="220" t="s">
        <v>1215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140</v>
      </c>
      <c r="AU132" s="19" t="s">
        <v>84</v>
      </c>
    </row>
    <row r="133" s="2" customFormat="1" ht="16.5" customHeight="1">
      <c r="A133" s="40"/>
      <c r="B133" s="41"/>
      <c r="C133" s="206" t="s">
        <v>256</v>
      </c>
      <c r="D133" s="206" t="s">
        <v>133</v>
      </c>
      <c r="E133" s="207" t="s">
        <v>1216</v>
      </c>
      <c r="F133" s="208" t="s">
        <v>1217</v>
      </c>
      <c r="G133" s="209" t="s">
        <v>321</v>
      </c>
      <c r="H133" s="210">
        <v>1</v>
      </c>
      <c r="I133" s="211"/>
      <c r="J133" s="212">
        <f>ROUND(I133*H133,2)</f>
        <v>0</v>
      </c>
      <c r="K133" s="208" t="s">
        <v>137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0.0149</v>
      </c>
      <c r="R133" s="215">
        <f>Q133*H133</f>
        <v>0.0149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231</v>
      </c>
      <c r="AT133" s="217" t="s">
        <v>133</v>
      </c>
      <c r="AU133" s="217" t="s">
        <v>84</v>
      </c>
      <c r="AY133" s="19" t="s">
        <v>131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231</v>
      </c>
      <c r="BM133" s="217" t="s">
        <v>1218</v>
      </c>
    </row>
    <row r="134" s="2" customFormat="1">
      <c r="A134" s="40"/>
      <c r="B134" s="41"/>
      <c r="C134" s="42"/>
      <c r="D134" s="219" t="s">
        <v>140</v>
      </c>
      <c r="E134" s="42"/>
      <c r="F134" s="220" t="s">
        <v>1219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140</v>
      </c>
      <c r="AU134" s="19" t="s">
        <v>84</v>
      </c>
    </row>
    <row r="135" s="2" customFormat="1" ht="24.15" customHeight="1">
      <c r="A135" s="40"/>
      <c r="B135" s="41"/>
      <c r="C135" s="206" t="s">
        <v>262</v>
      </c>
      <c r="D135" s="206" t="s">
        <v>133</v>
      </c>
      <c r="E135" s="207" t="s">
        <v>1220</v>
      </c>
      <c r="F135" s="208" t="s">
        <v>1221</v>
      </c>
      <c r="G135" s="209" t="s">
        <v>167</v>
      </c>
      <c r="H135" s="210">
        <v>0.39700000000000002</v>
      </c>
      <c r="I135" s="211"/>
      <c r="J135" s="212">
        <f>ROUND(I135*H135,2)</f>
        <v>0</v>
      </c>
      <c r="K135" s="208" t="s">
        <v>137</v>
      </c>
      <c r="L135" s="46"/>
      <c r="M135" s="213" t="s">
        <v>19</v>
      </c>
      <c r="N135" s="214" t="s">
        <v>46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231</v>
      </c>
      <c r="AT135" s="217" t="s">
        <v>133</v>
      </c>
      <c r="AU135" s="217" t="s">
        <v>84</v>
      </c>
      <c r="AY135" s="19" t="s">
        <v>131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231</v>
      </c>
      <c r="BM135" s="217" t="s">
        <v>1222</v>
      </c>
    </row>
    <row r="136" s="2" customFormat="1">
      <c r="A136" s="40"/>
      <c r="B136" s="41"/>
      <c r="C136" s="42"/>
      <c r="D136" s="219" t="s">
        <v>140</v>
      </c>
      <c r="E136" s="42"/>
      <c r="F136" s="220" t="s">
        <v>1223</v>
      </c>
      <c r="G136" s="42"/>
      <c r="H136" s="42"/>
      <c r="I136" s="221"/>
      <c r="J136" s="42"/>
      <c r="K136" s="42"/>
      <c r="L136" s="46"/>
      <c r="M136" s="258"/>
      <c r="N136" s="259"/>
      <c r="O136" s="260"/>
      <c r="P136" s="260"/>
      <c r="Q136" s="260"/>
      <c r="R136" s="260"/>
      <c r="S136" s="260"/>
      <c r="T136" s="261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140</v>
      </c>
      <c r="AU136" s="19" t="s">
        <v>84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ceSocl2io8lMWeKjkRUM7bkkFzrj2lDsBs1FvF9BU6KQeVye/A+/Zpf8OT/QR3CrQgucGxwc8u0/1Z50+zuuTw==" hashValue="SrWqRlWFZPRO4QS2o2rhCn3Cezt6Vc03oZ7fk8T76/COYkcWWXUU6wU+j5ijvsCvk8DJ8UAoQ9elZgkmqlM9Yg==" algorithmName="SHA-512" password="CC35"/>
  <autoFilter ref="C85:K13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00" r:id="rId1" display="https://podminky.urs.cz/item/CS_URS_2024_02/733222302"/>
    <hyperlink ref="F102" r:id="rId2" display="https://podminky.urs.cz/item/CS_URS_2024_02/733222303"/>
    <hyperlink ref="F104" r:id="rId3" display="https://podminky.urs.cz/item/CS_URS_2024_02/733222304"/>
    <hyperlink ref="F106" r:id="rId4" display="https://podminky.urs.cz/item/CS_URS_2024_02/733291101"/>
    <hyperlink ref="F109" r:id="rId5" display="https://podminky.urs.cz/item/CS_URS_2024_02/733811241"/>
    <hyperlink ref="F111" r:id="rId6" display="https://podminky.urs.cz/item/CS_URS_2024_02/998733101"/>
    <hyperlink ref="F115" r:id="rId7" display="https://podminky.urs.cz/item/CS_URS_2024_02/734221682"/>
    <hyperlink ref="F117" r:id="rId8" display="https://podminky.urs.cz/item/CS_URS_2024_02/734261402"/>
    <hyperlink ref="F119" r:id="rId9" display="https://podminky.urs.cz/item/CS_URS_2024_02/998734101"/>
    <hyperlink ref="F122" r:id="rId10" display="https://podminky.urs.cz/item/CS_URS_2024_02/735152171"/>
    <hyperlink ref="F124" r:id="rId11" display="https://podminky.urs.cz/item/CS_URS_2024_02/735152172"/>
    <hyperlink ref="F126" r:id="rId12" display="https://podminky.urs.cz/item/CS_URS_2024_02/735152575"/>
    <hyperlink ref="F128" r:id="rId13" display="https://podminky.urs.cz/item/CS_URS_2024_02/735152580"/>
    <hyperlink ref="F130" r:id="rId14" display="https://podminky.urs.cz/item/CS_URS_2024_02/735152679"/>
    <hyperlink ref="F132" r:id="rId15" display="https://podminky.urs.cz/item/CS_URS_2024_02/735152682"/>
    <hyperlink ref="F134" r:id="rId16" display="https://podminky.urs.cz/item/CS_URS_2024_02/735160143"/>
    <hyperlink ref="F136" r:id="rId17" display="https://podminky.urs.cz/item/CS_URS_2024_02/99873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1224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1225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1226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1227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1228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1229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1230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1231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1232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1233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1234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82</v>
      </c>
      <c r="F18" s="283" t="s">
        <v>1235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1236</v>
      </c>
      <c r="F19" s="283" t="s">
        <v>1237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1238</v>
      </c>
      <c r="F20" s="283" t="s">
        <v>1239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1240</v>
      </c>
      <c r="F21" s="283" t="s">
        <v>1241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1242</v>
      </c>
      <c r="F22" s="283" t="s">
        <v>1243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1244</v>
      </c>
      <c r="F23" s="283" t="s">
        <v>1245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1246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1247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1248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1249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1250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1251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1252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1253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1254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117</v>
      </c>
      <c r="F36" s="283"/>
      <c r="G36" s="283" t="s">
        <v>1255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1256</v>
      </c>
      <c r="F37" s="283"/>
      <c r="G37" s="283" t="s">
        <v>1257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56</v>
      </c>
      <c r="F38" s="283"/>
      <c r="G38" s="283" t="s">
        <v>1258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57</v>
      </c>
      <c r="F39" s="283"/>
      <c r="G39" s="283" t="s">
        <v>1259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118</v>
      </c>
      <c r="F40" s="283"/>
      <c r="G40" s="283" t="s">
        <v>1260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119</v>
      </c>
      <c r="F41" s="283"/>
      <c r="G41" s="283" t="s">
        <v>1261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1262</v>
      </c>
      <c r="F42" s="283"/>
      <c r="G42" s="283" t="s">
        <v>1263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1264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1265</v>
      </c>
      <c r="F44" s="283"/>
      <c r="G44" s="283" t="s">
        <v>1266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121</v>
      </c>
      <c r="F45" s="283"/>
      <c r="G45" s="283" t="s">
        <v>1267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1268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1269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1270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1271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1272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1273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1274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1275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1276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1277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1278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1279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1280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1281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1282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1283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1284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1285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1286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1287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1288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1289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1290</v>
      </c>
      <c r="D76" s="301"/>
      <c r="E76" s="301"/>
      <c r="F76" s="301" t="s">
        <v>1291</v>
      </c>
      <c r="G76" s="302"/>
      <c r="H76" s="301" t="s">
        <v>57</v>
      </c>
      <c r="I76" s="301" t="s">
        <v>60</v>
      </c>
      <c r="J76" s="301" t="s">
        <v>1292</v>
      </c>
      <c r="K76" s="300"/>
    </row>
    <row r="77" s="1" customFormat="1" ht="17.25" customHeight="1">
      <c r="B77" s="298"/>
      <c r="C77" s="303" t="s">
        <v>1293</v>
      </c>
      <c r="D77" s="303"/>
      <c r="E77" s="303"/>
      <c r="F77" s="304" t="s">
        <v>1294</v>
      </c>
      <c r="G77" s="305"/>
      <c r="H77" s="303"/>
      <c r="I77" s="303"/>
      <c r="J77" s="303" t="s">
        <v>1295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56</v>
      </c>
      <c r="D79" s="308"/>
      <c r="E79" s="308"/>
      <c r="F79" s="309" t="s">
        <v>1296</v>
      </c>
      <c r="G79" s="310"/>
      <c r="H79" s="286" t="s">
        <v>1297</v>
      </c>
      <c r="I79" s="286" t="s">
        <v>1298</v>
      </c>
      <c r="J79" s="286">
        <v>20</v>
      </c>
      <c r="K79" s="300"/>
    </row>
    <row r="80" s="1" customFormat="1" ht="15" customHeight="1">
      <c r="B80" s="298"/>
      <c r="C80" s="286" t="s">
        <v>1299</v>
      </c>
      <c r="D80" s="286"/>
      <c r="E80" s="286"/>
      <c r="F80" s="309" t="s">
        <v>1296</v>
      </c>
      <c r="G80" s="310"/>
      <c r="H80" s="286" t="s">
        <v>1300</v>
      </c>
      <c r="I80" s="286" t="s">
        <v>1298</v>
      </c>
      <c r="J80" s="286">
        <v>120</v>
      </c>
      <c r="K80" s="300"/>
    </row>
    <row r="81" s="1" customFormat="1" ht="15" customHeight="1">
      <c r="B81" s="311"/>
      <c r="C81" s="286" t="s">
        <v>1301</v>
      </c>
      <c r="D81" s="286"/>
      <c r="E81" s="286"/>
      <c r="F81" s="309" t="s">
        <v>1302</v>
      </c>
      <c r="G81" s="310"/>
      <c r="H81" s="286" t="s">
        <v>1303</v>
      </c>
      <c r="I81" s="286" t="s">
        <v>1298</v>
      </c>
      <c r="J81" s="286">
        <v>50</v>
      </c>
      <c r="K81" s="300"/>
    </row>
    <row r="82" s="1" customFormat="1" ht="15" customHeight="1">
      <c r="B82" s="311"/>
      <c r="C82" s="286" t="s">
        <v>1304</v>
      </c>
      <c r="D82" s="286"/>
      <c r="E82" s="286"/>
      <c r="F82" s="309" t="s">
        <v>1296</v>
      </c>
      <c r="G82" s="310"/>
      <c r="H82" s="286" t="s">
        <v>1305</v>
      </c>
      <c r="I82" s="286" t="s">
        <v>1306</v>
      </c>
      <c r="J82" s="286"/>
      <c r="K82" s="300"/>
    </row>
    <row r="83" s="1" customFormat="1" ht="15" customHeight="1">
      <c r="B83" s="311"/>
      <c r="C83" s="312" t="s">
        <v>1307</v>
      </c>
      <c r="D83" s="312"/>
      <c r="E83" s="312"/>
      <c r="F83" s="313" t="s">
        <v>1302</v>
      </c>
      <c r="G83" s="312"/>
      <c r="H83" s="312" t="s">
        <v>1308</v>
      </c>
      <c r="I83" s="312" t="s">
        <v>1298</v>
      </c>
      <c r="J83" s="312">
        <v>15</v>
      </c>
      <c r="K83" s="300"/>
    </row>
    <row r="84" s="1" customFormat="1" ht="15" customHeight="1">
      <c r="B84" s="311"/>
      <c r="C84" s="312" t="s">
        <v>1309</v>
      </c>
      <c r="D84" s="312"/>
      <c r="E84" s="312"/>
      <c r="F84" s="313" t="s">
        <v>1302</v>
      </c>
      <c r="G84" s="312"/>
      <c r="H84" s="312" t="s">
        <v>1310</v>
      </c>
      <c r="I84" s="312" t="s">
        <v>1298</v>
      </c>
      <c r="J84" s="312">
        <v>15</v>
      </c>
      <c r="K84" s="300"/>
    </row>
    <row r="85" s="1" customFormat="1" ht="15" customHeight="1">
      <c r="B85" s="311"/>
      <c r="C85" s="312" t="s">
        <v>1311</v>
      </c>
      <c r="D85" s="312"/>
      <c r="E85" s="312"/>
      <c r="F85" s="313" t="s">
        <v>1302</v>
      </c>
      <c r="G85" s="312"/>
      <c r="H85" s="312" t="s">
        <v>1312</v>
      </c>
      <c r="I85" s="312" t="s">
        <v>1298</v>
      </c>
      <c r="J85" s="312">
        <v>20</v>
      </c>
      <c r="K85" s="300"/>
    </row>
    <row r="86" s="1" customFormat="1" ht="15" customHeight="1">
      <c r="B86" s="311"/>
      <c r="C86" s="312" t="s">
        <v>1313</v>
      </c>
      <c r="D86" s="312"/>
      <c r="E86" s="312"/>
      <c r="F86" s="313" t="s">
        <v>1302</v>
      </c>
      <c r="G86" s="312"/>
      <c r="H86" s="312" t="s">
        <v>1314</v>
      </c>
      <c r="I86" s="312" t="s">
        <v>1298</v>
      </c>
      <c r="J86" s="312">
        <v>20</v>
      </c>
      <c r="K86" s="300"/>
    </row>
    <row r="87" s="1" customFormat="1" ht="15" customHeight="1">
      <c r="B87" s="311"/>
      <c r="C87" s="286" t="s">
        <v>1315</v>
      </c>
      <c r="D87" s="286"/>
      <c r="E87" s="286"/>
      <c r="F87" s="309" t="s">
        <v>1302</v>
      </c>
      <c r="G87" s="310"/>
      <c r="H87" s="286" t="s">
        <v>1316</v>
      </c>
      <c r="I87" s="286" t="s">
        <v>1298</v>
      </c>
      <c r="J87" s="286">
        <v>50</v>
      </c>
      <c r="K87" s="300"/>
    </row>
    <row r="88" s="1" customFormat="1" ht="15" customHeight="1">
      <c r="B88" s="311"/>
      <c r="C88" s="286" t="s">
        <v>1317</v>
      </c>
      <c r="D88" s="286"/>
      <c r="E88" s="286"/>
      <c r="F88" s="309" t="s">
        <v>1302</v>
      </c>
      <c r="G88" s="310"/>
      <c r="H88" s="286" t="s">
        <v>1318</v>
      </c>
      <c r="I88" s="286" t="s">
        <v>1298</v>
      </c>
      <c r="J88" s="286">
        <v>20</v>
      </c>
      <c r="K88" s="300"/>
    </row>
    <row r="89" s="1" customFormat="1" ht="15" customHeight="1">
      <c r="B89" s="311"/>
      <c r="C89" s="286" t="s">
        <v>1319</v>
      </c>
      <c r="D89" s="286"/>
      <c r="E89" s="286"/>
      <c r="F89" s="309" t="s">
        <v>1302</v>
      </c>
      <c r="G89" s="310"/>
      <c r="H89" s="286" t="s">
        <v>1320</v>
      </c>
      <c r="I89" s="286" t="s">
        <v>1298</v>
      </c>
      <c r="J89" s="286">
        <v>20</v>
      </c>
      <c r="K89" s="300"/>
    </row>
    <row r="90" s="1" customFormat="1" ht="15" customHeight="1">
      <c r="B90" s="311"/>
      <c r="C90" s="286" t="s">
        <v>1321</v>
      </c>
      <c r="D90" s="286"/>
      <c r="E90" s="286"/>
      <c r="F90" s="309" t="s">
        <v>1302</v>
      </c>
      <c r="G90" s="310"/>
      <c r="H90" s="286" t="s">
        <v>1322</v>
      </c>
      <c r="I90" s="286" t="s">
        <v>1298</v>
      </c>
      <c r="J90" s="286">
        <v>50</v>
      </c>
      <c r="K90" s="300"/>
    </row>
    <row r="91" s="1" customFormat="1" ht="15" customHeight="1">
      <c r="B91" s="311"/>
      <c r="C91" s="286" t="s">
        <v>1323</v>
      </c>
      <c r="D91" s="286"/>
      <c r="E91" s="286"/>
      <c r="F91" s="309" t="s">
        <v>1302</v>
      </c>
      <c r="G91" s="310"/>
      <c r="H91" s="286" t="s">
        <v>1323</v>
      </c>
      <c r="I91" s="286" t="s">
        <v>1298</v>
      </c>
      <c r="J91" s="286">
        <v>50</v>
      </c>
      <c r="K91" s="300"/>
    </row>
    <row r="92" s="1" customFormat="1" ht="15" customHeight="1">
      <c r="B92" s="311"/>
      <c r="C92" s="286" t="s">
        <v>1324</v>
      </c>
      <c r="D92" s="286"/>
      <c r="E92" s="286"/>
      <c r="F92" s="309" t="s">
        <v>1302</v>
      </c>
      <c r="G92" s="310"/>
      <c r="H92" s="286" t="s">
        <v>1325</v>
      </c>
      <c r="I92" s="286" t="s">
        <v>1298</v>
      </c>
      <c r="J92" s="286">
        <v>255</v>
      </c>
      <c r="K92" s="300"/>
    </row>
    <row r="93" s="1" customFormat="1" ht="15" customHeight="1">
      <c r="B93" s="311"/>
      <c r="C93" s="286" t="s">
        <v>1326</v>
      </c>
      <c r="D93" s="286"/>
      <c r="E93" s="286"/>
      <c r="F93" s="309" t="s">
        <v>1296</v>
      </c>
      <c r="G93" s="310"/>
      <c r="H93" s="286" t="s">
        <v>1327</v>
      </c>
      <c r="I93" s="286" t="s">
        <v>1328</v>
      </c>
      <c r="J93" s="286"/>
      <c r="K93" s="300"/>
    </row>
    <row r="94" s="1" customFormat="1" ht="15" customHeight="1">
      <c r="B94" s="311"/>
      <c r="C94" s="286" t="s">
        <v>1329</v>
      </c>
      <c r="D94" s="286"/>
      <c r="E94" s="286"/>
      <c r="F94" s="309" t="s">
        <v>1296</v>
      </c>
      <c r="G94" s="310"/>
      <c r="H94" s="286" t="s">
        <v>1330</v>
      </c>
      <c r="I94" s="286" t="s">
        <v>1331</v>
      </c>
      <c r="J94" s="286"/>
      <c r="K94" s="300"/>
    </row>
    <row r="95" s="1" customFormat="1" ht="15" customHeight="1">
      <c r="B95" s="311"/>
      <c r="C95" s="286" t="s">
        <v>1332</v>
      </c>
      <c r="D95" s="286"/>
      <c r="E95" s="286"/>
      <c r="F95" s="309" t="s">
        <v>1296</v>
      </c>
      <c r="G95" s="310"/>
      <c r="H95" s="286" t="s">
        <v>1332</v>
      </c>
      <c r="I95" s="286" t="s">
        <v>1331</v>
      </c>
      <c r="J95" s="286"/>
      <c r="K95" s="300"/>
    </row>
    <row r="96" s="1" customFormat="1" ht="15" customHeight="1">
      <c r="B96" s="311"/>
      <c r="C96" s="286" t="s">
        <v>41</v>
      </c>
      <c r="D96" s="286"/>
      <c r="E96" s="286"/>
      <c r="F96" s="309" t="s">
        <v>1296</v>
      </c>
      <c r="G96" s="310"/>
      <c r="H96" s="286" t="s">
        <v>1333</v>
      </c>
      <c r="I96" s="286" t="s">
        <v>1331</v>
      </c>
      <c r="J96" s="286"/>
      <c r="K96" s="300"/>
    </row>
    <row r="97" s="1" customFormat="1" ht="15" customHeight="1">
      <c r="B97" s="311"/>
      <c r="C97" s="286" t="s">
        <v>51</v>
      </c>
      <c r="D97" s="286"/>
      <c r="E97" s="286"/>
      <c r="F97" s="309" t="s">
        <v>1296</v>
      </c>
      <c r="G97" s="310"/>
      <c r="H97" s="286" t="s">
        <v>1334</v>
      </c>
      <c r="I97" s="286" t="s">
        <v>1331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1335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1290</v>
      </c>
      <c r="D103" s="301"/>
      <c r="E103" s="301"/>
      <c r="F103" s="301" t="s">
        <v>1291</v>
      </c>
      <c r="G103" s="302"/>
      <c r="H103" s="301" t="s">
        <v>57</v>
      </c>
      <c r="I103" s="301" t="s">
        <v>60</v>
      </c>
      <c r="J103" s="301" t="s">
        <v>1292</v>
      </c>
      <c r="K103" s="300"/>
    </row>
    <row r="104" s="1" customFormat="1" ht="17.25" customHeight="1">
      <c r="B104" s="298"/>
      <c r="C104" s="303" t="s">
        <v>1293</v>
      </c>
      <c r="D104" s="303"/>
      <c r="E104" s="303"/>
      <c r="F104" s="304" t="s">
        <v>1294</v>
      </c>
      <c r="G104" s="305"/>
      <c r="H104" s="303"/>
      <c r="I104" s="303"/>
      <c r="J104" s="303" t="s">
        <v>1295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56</v>
      </c>
      <c r="D106" s="308"/>
      <c r="E106" s="308"/>
      <c r="F106" s="309" t="s">
        <v>1296</v>
      </c>
      <c r="G106" s="286"/>
      <c r="H106" s="286" t="s">
        <v>1336</v>
      </c>
      <c r="I106" s="286" t="s">
        <v>1298</v>
      </c>
      <c r="J106" s="286">
        <v>20</v>
      </c>
      <c r="K106" s="300"/>
    </row>
    <row r="107" s="1" customFormat="1" ht="15" customHeight="1">
      <c r="B107" s="298"/>
      <c r="C107" s="286" t="s">
        <v>1299</v>
      </c>
      <c r="D107" s="286"/>
      <c r="E107" s="286"/>
      <c r="F107" s="309" t="s">
        <v>1296</v>
      </c>
      <c r="G107" s="286"/>
      <c r="H107" s="286" t="s">
        <v>1336</v>
      </c>
      <c r="I107" s="286" t="s">
        <v>1298</v>
      </c>
      <c r="J107" s="286">
        <v>120</v>
      </c>
      <c r="K107" s="300"/>
    </row>
    <row r="108" s="1" customFormat="1" ht="15" customHeight="1">
      <c r="B108" s="311"/>
      <c r="C108" s="286" t="s">
        <v>1301</v>
      </c>
      <c r="D108" s="286"/>
      <c r="E108" s="286"/>
      <c r="F108" s="309" t="s">
        <v>1302</v>
      </c>
      <c r="G108" s="286"/>
      <c r="H108" s="286" t="s">
        <v>1336</v>
      </c>
      <c r="I108" s="286" t="s">
        <v>1298</v>
      </c>
      <c r="J108" s="286">
        <v>50</v>
      </c>
      <c r="K108" s="300"/>
    </row>
    <row r="109" s="1" customFormat="1" ht="15" customHeight="1">
      <c r="B109" s="311"/>
      <c r="C109" s="286" t="s">
        <v>1304</v>
      </c>
      <c r="D109" s="286"/>
      <c r="E109" s="286"/>
      <c r="F109" s="309" t="s">
        <v>1296</v>
      </c>
      <c r="G109" s="286"/>
      <c r="H109" s="286" t="s">
        <v>1336</v>
      </c>
      <c r="I109" s="286" t="s">
        <v>1306</v>
      </c>
      <c r="J109" s="286"/>
      <c r="K109" s="300"/>
    </row>
    <row r="110" s="1" customFormat="1" ht="15" customHeight="1">
      <c r="B110" s="311"/>
      <c r="C110" s="286" t="s">
        <v>1315</v>
      </c>
      <c r="D110" s="286"/>
      <c r="E110" s="286"/>
      <c r="F110" s="309" t="s">
        <v>1302</v>
      </c>
      <c r="G110" s="286"/>
      <c r="H110" s="286" t="s">
        <v>1336</v>
      </c>
      <c r="I110" s="286" t="s">
        <v>1298</v>
      </c>
      <c r="J110" s="286">
        <v>50</v>
      </c>
      <c r="K110" s="300"/>
    </row>
    <row r="111" s="1" customFormat="1" ht="15" customHeight="1">
      <c r="B111" s="311"/>
      <c r="C111" s="286" t="s">
        <v>1323</v>
      </c>
      <c r="D111" s="286"/>
      <c r="E111" s="286"/>
      <c r="F111" s="309" t="s">
        <v>1302</v>
      </c>
      <c r="G111" s="286"/>
      <c r="H111" s="286" t="s">
        <v>1336</v>
      </c>
      <c r="I111" s="286" t="s">
        <v>1298</v>
      </c>
      <c r="J111" s="286">
        <v>50</v>
      </c>
      <c r="K111" s="300"/>
    </row>
    <row r="112" s="1" customFormat="1" ht="15" customHeight="1">
      <c r="B112" s="311"/>
      <c r="C112" s="286" t="s">
        <v>1321</v>
      </c>
      <c r="D112" s="286"/>
      <c r="E112" s="286"/>
      <c r="F112" s="309" t="s">
        <v>1302</v>
      </c>
      <c r="G112" s="286"/>
      <c r="H112" s="286" t="s">
        <v>1336</v>
      </c>
      <c r="I112" s="286" t="s">
        <v>1298</v>
      </c>
      <c r="J112" s="286">
        <v>50</v>
      </c>
      <c r="K112" s="300"/>
    </row>
    <row r="113" s="1" customFormat="1" ht="15" customHeight="1">
      <c r="B113" s="311"/>
      <c r="C113" s="286" t="s">
        <v>56</v>
      </c>
      <c r="D113" s="286"/>
      <c r="E113" s="286"/>
      <c r="F113" s="309" t="s">
        <v>1296</v>
      </c>
      <c r="G113" s="286"/>
      <c r="H113" s="286" t="s">
        <v>1337</v>
      </c>
      <c r="I113" s="286" t="s">
        <v>1298</v>
      </c>
      <c r="J113" s="286">
        <v>20</v>
      </c>
      <c r="K113" s="300"/>
    </row>
    <row r="114" s="1" customFormat="1" ht="15" customHeight="1">
      <c r="B114" s="311"/>
      <c r="C114" s="286" t="s">
        <v>1338</v>
      </c>
      <c r="D114" s="286"/>
      <c r="E114" s="286"/>
      <c r="F114" s="309" t="s">
        <v>1296</v>
      </c>
      <c r="G114" s="286"/>
      <c r="H114" s="286" t="s">
        <v>1339</v>
      </c>
      <c r="I114" s="286" t="s">
        <v>1298</v>
      </c>
      <c r="J114" s="286">
        <v>120</v>
      </c>
      <c r="K114" s="300"/>
    </row>
    <row r="115" s="1" customFormat="1" ht="15" customHeight="1">
      <c r="B115" s="311"/>
      <c r="C115" s="286" t="s">
        <v>41</v>
      </c>
      <c r="D115" s="286"/>
      <c r="E115" s="286"/>
      <c r="F115" s="309" t="s">
        <v>1296</v>
      </c>
      <c r="G115" s="286"/>
      <c r="H115" s="286" t="s">
        <v>1340</v>
      </c>
      <c r="I115" s="286" t="s">
        <v>1331</v>
      </c>
      <c r="J115" s="286"/>
      <c r="K115" s="300"/>
    </row>
    <row r="116" s="1" customFormat="1" ht="15" customHeight="1">
      <c r="B116" s="311"/>
      <c r="C116" s="286" t="s">
        <v>51</v>
      </c>
      <c r="D116" s="286"/>
      <c r="E116" s="286"/>
      <c r="F116" s="309" t="s">
        <v>1296</v>
      </c>
      <c r="G116" s="286"/>
      <c r="H116" s="286" t="s">
        <v>1341</v>
      </c>
      <c r="I116" s="286" t="s">
        <v>1331</v>
      </c>
      <c r="J116" s="286"/>
      <c r="K116" s="300"/>
    </row>
    <row r="117" s="1" customFormat="1" ht="15" customHeight="1">
      <c r="B117" s="311"/>
      <c r="C117" s="286" t="s">
        <v>60</v>
      </c>
      <c r="D117" s="286"/>
      <c r="E117" s="286"/>
      <c r="F117" s="309" t="s">
        <v>1296</v>
      </c>
      <c r="G117" s="286"/>
      <c r="H117" s="286" t="s">
        <v>1342</v>
      </c>
      <c r="I117" s="286" t="s">
        <v>1343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1344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1290</v>
      </c>
      <c r="D123" s="301"/>
      <c r="E123" s="301"/>
      <c r="F123" s="301" t="s">
        <v>1291</v>
      </c>
      <c r="G123" s="302"/>
      <c r="H123" s="301" t="s">
        <v>57</v>
      </c>
      <c r="I123" s="301" t="s">
        <v>60</v>
      </c>
      <c r="J123" s="301" t="s">
        <v>1292</v>
      </c>
      <c r="K123" s="330"/>
    </row>
    <row r="124" s="1" customFormat="1" ht="17.25" customHeight="1">
      <c r="B124" s="329"/>
      <c r="C124" s="303" t="s">
        <v>1293</v>
      </c>
      <c r="D124" s="303"/>
      <c r="E124" s="303"/>
      <c r="F124" s="304" t="s">
        <v>1294</v>
      </c>
      <c r="G124" s="305"/>
      <c r="H124" s="303"/>
      <c r="I124" s="303"/>
      <c r="J124" s="303" t="s">
        <v>1295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1299</v>
      </c>
      <c r="D126" s="308"/>
      <c r="E126" s="308"/>
      <c r="F126" s="309" t="s">
        <v>1296</v>
      </c>
      <c r="G126" s="286"/>
      <c r="H126" s="286" t="s">
        <v>1336</v>
      </c>
      <c r="I126" s="286" t="s">
        <v>1298</v>
      </c>
      <c r="J126" s="286">
        <v>120</v>
      </c>
      <c r="K126" s="334"/>
    </row>
    <row r="127" s="1" customFormat="1" ht="15" customHeight="1">
      <c r="B127" s="331"/>
      <c r="C127" s="286" t="s">
        <v>1345</v>
      </c>
      <c r="D127" s="286"/>
      <c r="E127" s="286"/>
      <c r="F127" s="309" t="s">
        <v>1296</v>
      </c>
      <c r="G127" s="286"/>
      <c r="H127" s="286" t="s">
        <v>1346</v>
      </c>
      <c r="I127" s="286" t="s">
        <v>1298</v>
      </c>
      <c r="J127" s="286" t="s">
        <v>1347</v>
      </c>
      <c r="K127" s="334"/>
    </row>
    <row r="128" s="1" customFormat="1" ht="15" customHeight="1">
      <c r="B128" s="331"/>
      <c r="C128" s="286" t="s">
        <v>1244</v>
      </c>
      <c r="D128" s="286"/>
      <c r="E128" s="286"/>
      <c r="F128" s="309" t="s">
        <v>1296</v>
      </c>
      <c r="G128" s="286"/>
      <c r="H128" s="286" t="s">
        <v>1348</v>
      </c>
      <c r="I128" s="286" t="s">
        <v>1298</v>
      </c>
      <c r="J128" s="286" t="s">
        <v>1347</v>
      </c>
      <c r="K128" s="334"/>
    </row>
    <row r="129" s="1" customFormat="1" ht="15" customHeight="1">
      <c r="B129" s="331"/>
      <c r="C129" s="286" t="s">
        <v>1307</v>
      </c>
      <c r="D129" s="286"/>
      <c r="E129" s="286"/>
      <c r="F129" s="309" t="s">
        <v>1302</v>
      </c>
      <c r="G129" s="286"/>
      <c r="H129" s="286" t="s">
        <v>1308</v>
      </c>
      <c r="I129" s="286" t="s">
        <v>1298</v>
      </c>
      <c r="J129" s="286">
        <v>15</v>
      </c>
      <c r="K129" s="334"/>
    </row>
    <row r="130" s="1" customFormat="1" ht="15" customHeight="1">
      <c r="B130" s="331"/>
      <c r="C130" s="312" t="s">
        <v>1309</v>
      </c>
      <c r="D130" s="312"/>
      <c r="E130" s="312"/>
      <c r="F130" s="313" t="s">
        <v>1302</v>
      </c>
      <c r="G130" s="312"/>
      <c r="H130" s="312" t="s">
        <v>1310</v>
      </c>
      <c r="I130" s="312" t="s">
        <v>1298</v>
      </c>
      <c r="J130" s="312">
        <v>15</v>
      </c>
      <c r="K130" s="334"/>
    </row>
    <row r="131" s="1" customFormat="1" ht="15" customHeight="1">
      <c r="B131" s="331"/>
      <c r="C131" s="312" t="s">
        <v>1311</v>
      </c>
      <c r="D131" s="312"/>
      <c r="E131" s="312"/>
      <c r="F131" s="313" t="s">
        <v>1302</v>
      </c>
      <c r="G131" s="312"/>
      <c r="H131" s="312" t="s">
        <v>1312</v>
      </c>
      <c r="I131" s="312" t="s">
        <v>1298</v>
      </c>
      <c r="J131" s="312">
        <v>20</v>
      </c>
      <c r="K131" s="334"/>
    </row>
    <row r="132" s="1" customFormat="1" ht="15" customHeight="1">
      <c r="B132" s="331"/>
      <c r="C132" s="312" t="s">
        <v>1313</v>
      </c>
      <c r="D132" s="312"/>
      <c r="E132" s="312"/>
      <c r="F132" s="313" t="s">
        <v>1302</v>
      </c>
      <c r="G132" s="312"/>
      <c r="H132" s="312" t="s">
        <v>1314</v>
      </c>
      <c r="I132" s="312" t="s">
        <v>1298</v>
      </c>
      <c r="J132" s="312">
        <v>20</v>
      </c>
      <c r="K132" s="334"/>
    </row>
    <row r="133" s="1" customFormat="1" ht="15" customHeight="1">
      <c r="B133" s="331"/>
      <c r="C133" s="286" t="s">
        <v>1301</v>
      </c>
      <c r="D133" s="286"/>
      <c r="E133" s="286"/>
      <c r="F133" s="309" t="s">
        <v>1302</v>
      </c>
      <c r="G133" s="286"/>
      <c r="H133" s="286" t="s">
        <v>1336</v>
      </c>
      <c r="I133" s="286" t="s">
        <v>1298</v>
      </c>
      <c r="J133" s="286">
        <v>50</v>
      </c>
      <c r="K133" s="334"/>
    </row>
    <row r="134" s="1" customFormat="1" ht="15" customHeight="1">
      <c r="B134" s="331"/>
      <c r="C134" s="286" t="s">
        <v>1315</v>
      </c>
      <c r="D134" s="286"/>
      <c r="E134" s="286"/>
      <c r="F134" s="309" t="s">
        <v>1302</v>
      </c>
      <c r="G134" s="286"/>
      <c r="H134" s="286" t="s">
        <v>1336</v>
      </c>
      <c r="I134" s="286" t="s">
        <v>1298</v>
      </c>
      <c r="J134" s="286">
        <v>50</v>
      </c>
      <c r="K134" s="334"/>
    </row>
    <row r="135" s="1" customFormat="1" ht="15" customHeight="1">
      <c r="B135" s="331"/>
      <c r="C135" s="286" t="s">
        <v>1321</v>
      </c>
      <c r="D135" s="286"/>
      <c r="E135" s="286"/>
      <c r="F135" s="309" t="s">
        <v>1302</v>
      </c>
      <c r="G135" s="286"/>
      <c r="H135" s="286" t="s">
        <v>1336</v>
      </c>
      <c r="I135" s="286" t="s">
        <v>1298</v>
      </c>
      <c r="J135" s="286">
        <v>50</v>
      </c>
      <c r="K135" s="334"/>
    </row>
    <row r="136" s="1" customFormat="1" ht="15" customHeight="1">
      <c r="B136" s="331"/>
      <c r="C136" s="286" t="s">
        <v>1323</v>
      </c>
      <c r="D136" s="286"/>
      <c r="E136" s="286"/>
      <c r="F136" s="309" t="s">
        <v>1302</v>
      </c>
      <c r="G136" s="286"/>
      <c r="H136" s="286" t="s">
        <v>1336</v>
      </c>
      <c r="I136" s="286" t="s">
        <v>1298</v>
      </c>
      <c r="J136" s="286">
        <v>50</v>
      </c>
      <c r="K136" s="334"/>
    </row>
    <row r="137" s="1" customFormat="1" ht="15" customHeight="1">
      <c r="B137" s="331"/>
      <c r="C137" s="286" t="s">
        <v>1324</v>
      </c>
      <c r="D137" s="286"/>
      <c r="E137" s="286"/>
      <c r="F137" s="309" t="s">
        <v>1302</v>
      </c>
      <c r="G137" s="286"/>
      <c r="H137" s="286" t="s">
        <v>1349</v>
      </c>
      <c r="I137" s="286" t="s">
        <v>1298</v>
      </c>
      <c r="J137" s="286">
        <v>255</v>
      </c>
      <c r="K137" s="334"/>
    </row>
    <row r="138" s="1" customFormat="1" ht="15" customHeight="1">
      <c r="B138" s="331"/>
      <c r="C138" s="286" t="s">
        <v>1326</v>
      </c>
      <c r="D138" s="286"/>
      <c r="E138" s="286"/>
      <c r="F138" s="309" t="s">
        <v>1296</v>
      </c>
      <c r="G138" s="286"/>
      <c r="H138" s="286" t="s">
        <v>1350</v>
      </c>
      <c r="I138" s="286" t="s">
        <v>1328</v>
      </c>
      <c r="J138" s="286"/>
      <c r="K138" s="334"/>
    </row>
    <row r="139" s="1" customFormat="1" ht="15" customHeight="1">
      <c r="B139" s="331"/>
      <c r="C139" s="286" t="s">
        <v>1329</v>
      </c>
      <c r="D139" s="286"/>
      <c r="E139" s="286"/>
      <c r="F139" s="309" t="s">
        <v>1296</v>
      </c>
      <c r="G139" s="286"/>
      <c r="H139" s="286" t="s">
        <v>1351</v>
      </c>
      <c r="I139" s="286" t="s">
        <v>1331</v>
      </c>
      <c r="J139" s="286"/>
      <c r="K139" s="334"/>
    </row>
    <row r="140" s="1" customFormat="1" ht="15" customHeight="1">
      <c r="B140" s="331"/>
      <c r="C140" s="286" t="s">
        <v>1332</v>
      </c>
      <c r="D140" s="286"/>
      <c r="E140" s="286"/>
      <c r="F140" s="309" t="s">
        <v>1296</v>
      </c>
      <c r="G140" s="286"/>
      <c r="H140" s="286" t="s">
        <v>1332</v>
      </c>
      <c r="I140" s="286" t="s">
        <v>1331</v>
      </c>
      <c r="J140" s="286"/>
      <c r="K140" s="334"/>
    </row>
    <row r="141" s="1" customFormat="1" ht="15" customHeight="1">
      <c r="B141" s="331"/>
      <c r="C141" s="286" t="s">
        <v>41</v>
      </c>
      <c r="D141" s="286"/>
      <c r="E141" s="286"/>
      <c r="F141" s="309" t="s">
        <v>1296</v>
      </c>
      <c r="G141" s="286"/>
      <c r="H141" s="286" t="s">
        <v>1352</v>
      </c>
      <c r="I141" s="286" t="s">
        <v>1331</v>
      </c>
      <c r="J141" s="286"/>
      <c r="K141" s="334"/>
    </row>
    <row r="142" s="1" customFormat="1" ht="15" customHeight="1">
      <c r="B142" s="331"/>
      <c r="C142" s="286" t="s">
        <v>1353</v>
      </c>
      <c r="D142" s="286"/>
      <c r="E142" s="286"/>
      <c r="F142" s="309" t="s">
        <v>1296</v>
      </c>
      <c r="G142" s="286"/>
      <c r="H142" s="286" t="s">
        <v>1354</v>
      </c>
      <c r="I142" s="286" t="s">
        <v>1331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1355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1290</v>
      </c>
      <c r="D148" s="301"/>
      <c r="E148" s="301"/>
      <c r="F148" s="301" t="s">
        <v>1291</v>
      </c>
      <c r="G148" s="302"/>
      <c r="H148" s="301" t="s">
        <v>57</v>
      </c>
      <c r="I148" s="301" t="s">
        <v>60</v>
      </c>
      <c r="J148" s="301" t="s">
        <v>1292</v>
      </c>
      <c r="K148" s="300"/>
    </row>
    <row r="149" s="1" customFormat="1" ht="17.25" customHeight="1">
      <c r="B149" s="298"/>
      <c r="C149" s="303" t="s">
        <v>1293</v>
      </c>
      <c r="D149" s="303"/>
      <c r="E149" s="303"/>
      <c r="F149" s="304" t="s">
        <v>1294</v>
      </c>
      <c r="G149" s="305"/>
      <c r="H149" s="303"/>
      <c r="I149" s="303"/>
      <c r="J149" s="303" t="s">
        <v>1295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1299</v>
      </c>
      <c r="D151" s="286"/>
      <c r="E151" s="286"/>
      <c r="F151" s="339" t="s">
        <v>1296</v>
      </c>
      <c r="G151" s="286"/>
      <c r="H151" s="338" t="s">
        <v>1336</v>
      </c>
      <c r="I151" s="338" t="s">
        <v>1298</v>
      </c>
      <c r="J151" s="338">
        <v>120</v>
      </c>
      <c r="K151" s="334"/>
    </row>
    <row r="152" s="1" customFormat="1" ht="15" customHeight="1">
      <c r="B152" s="311"/>
      <c r="C152" s="338" t="s">
        <v>1345</v>
      </c>
      <c r="D152" s="286"/>
      <c r="E152" s="286"/>
      <c r="F152" s="339" t="s">
        <v>1296</v>
      </c>
      <c r="G152" s="286"/>
      <c r="H152" s="338" t="s">
        <v>1356</v>
      </c>
      <c r="I152" s="338" t="s">
        <v>1298</v>
      </c>
      <c r="J152" s="338" t="s">
        <v>1347</v>
      </c>
      <c r="K152" s="334"/>
    </row>
    <row r="153" s="1" customFormat="1" ht="15" customHeight="1">
      <c r="B153" s="311"/>
      <c r="C153" s="338" t="s">
        <v>1244</v>
      </c>
      <c r="D153" s="286"/>
      <c r="E153" s="286"/>
      <c r="F153" s="339" t="s">
        <v>1296</v>
      </c>
      <c r="G153" s="286"/>
      <c r="H153" s="338" t="s">
        <v>1357</v>
      </c>
      <c r="I153" s="338" t="s">
        <v>1298</v>
      </c>
      <c r="J153" s="338" t="s">
        <v>1347</v>
      </c>
      <c r="K153" s="334"/>
    </row>
    <row r="154" s="1" customFormat="1" ht="15" customHeight="1">
      <c r="B154" s="311"/>
      <c r="C154" s="338" t="s">
        <v>1301</v>
      </c>
      <c r="D154" s="286"/>
      <c r="E154" s="286"/>
      <c r="F154" s="339" t="s">
        <v>1302</v>
      </c>
      <c r="G154" s="286"/>
      <c r="H154" s="338" t="s">
        <v>1336</v>
      </c>
      <c r="I154" s="338" t="s">
        <v>1298</v>
      </c>
      <c r="J154" s="338">
        <v>50</v>
      </c>
      <c r="K154" s="334"/>
    </row>
    <row r="155" s="1" customFormat="1" ht="15" customHeight="1">
      <c r="B155" s="311"/>
      <c r="C155" s="338" t="s">
        <v>1304</v>
      </c>
      <c r="D155" s="286"/>
      <c r="E155" s="286"/>
      <c r="F155" s="339" t="s">
        <v>1296</v>
      </c>
      <c r="G155" s="286"/>
      <c r="H155" s="338" t="s">
        <v>1336</v>
      </c>
      <c r="I155" s="338" t="s">
        <v>1306</v>
      </c>
      <c r="J155" s="338"/>
      <c r="K155" s="334"/>
    </row>
    <row r="156" s="1" customFormat="1" ht="15" customHeight="1">
      <c r="B156" s="311"/>
      <c r="C156" s="338" t="s">
        <v>1315</v>
      </c>
      <c r="D156" s="286"/>
      <c r="E156" s="286"/>
      <c r="F156" s="339" t="s">
        <v>1302</v>
      </c>
      <c r="G156" s="286"/>
      <c r="H156" s="338" t="s">
        <v>1336</v>
      </c>
      <c r="I156" s="338" t="s">
        <v>1298</v>
      </c>
      <c r="J156" s="338">
        <v>50</v>
      </c>
      <c r="K156" s="334"/>
    </row>
    <row r="157" s="1" customFormat="1" ht="15" customHeight="1">
      <c r="B157" s="311"/>
      <c r="C157" s="338" t="s">
        <v>1323</v>
      </c>
      <c r="D157" s="286"/>
      <c r="E157" s="286"/>
      <c r="F157" s="339" t="s">
        <v>1302</v>
      </c>
      <c r="G157" s="286"/>
      <c r="H157" s="338" t="s">
        <v>1336</v>
      </c>
      <c r="I157" s="338" t="s">
        <v>1298</v>
      </c>
      <c r="J157" s="338">
        <v>50</v>
      </c>
      <c r="K157" s="334"/>
    </row>
    <row r="158" s="1" customFormat="1" ht="15" customHeight="1">
      <c r="B158" s="311"/>
      <c r="C158" s="338" t="s">
        <v>1321</v>
      </c>
      <c r="D158" s="286"/>
      <c r="E158" s="286"/>
      <c r="F158" s="339" t="s">
        <v>1302</v>
      </c>
      <c r="G158" s="286"/>
      <c r="H158" s="338" t="s">
        <v>1336</v>
      </c>
      <c r="I158" s="338" t="s">
        <v>1298</v>
      </c>
      <c r="J158" s="338">
        <v>50</v>
      </c>
      <c r="K158" s="334"/>
    </row>
    <row r="159" s="1" customFormat="1" ht="15" customHeight="1">
      <c r="B159" s="311"/>
      <c r="C159" s="338" t="s">
        <v>91</v>
      </c>
      <c r="D159" s="286"/>
      <c r="E159" s="286"/>
      <c r="F159" s="339" t="s">
        <v>1296</v>
      </c>
      <c r="G159" s="286"/>
      <c r="H159" s="338" t="s">
        <v>1358</v>
      </c>
      <c r="I159" s="338" t="s">
        <v>1298</v>
      </c>
      <c r="J159" s="338" t="s">
        <v>1359</v>
      </c>
      <c r="K159" s="334"/>
    </row>
    <row r="160" s="1" customFormat="1" ht="15" customHeight="1">
      <c r="B160" s="311"/>
      <c r="C160" s="338" t="s">
        <v>1360</v>
      </c>
      <c r="D160" s="286"/>
      <c r="E160" s="286"/>
      <c r="F160" s="339" t="s">
        <v>1296</v>
      </c>
      <c r="G160" s="286"/>
      <c r="H160" s="338" t="s">
        <v>1361</v>
      </c>
      <c r="I160" s="338" t="s">
        <v>1331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1362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1290</v>
      </c>
      <c r="D166" s="301"/>
      <c r="E166" s="301"/>
      <c r="F166" s="301" t="s">
        <v>1291</v>
      </c>
      <c r="G166" s="343"/>
      <c r="H166" s="344" t="s">
        <v>57</v>
      </c>
      <c r="I166" s="344" t="s">
        <v>60</v>
      </c>
      <c r="J166" s="301" t="s">
        <v>1292</v>
      </c>
      <c r="K166" s="278"/>
    </row>
    <row r="167" s="1" customFormat="1" ht="17.25" customHeight="1">
      <c r="B167" s="279"/>
      <c r="C167" s="303" t="s">
        <v>1293</v>
      </c>
      <c r="D167" s="303"/>
      <c r="E167" s="303"/>
      <c r="F167" s="304" t="s">
        <v>1294</v>
      </c>
      <c r="G167" s="345"/>
      <c r="H167" s="346"/>
      <c r="I167" s="346"/>
      <c r="J167" s="303" t="s">
        <v>1295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1299</v>
      </c>
      <c r="D169" s="286"/>
      <c r="E169" s="286"/>
      <c r="F169" s="309" t="s">
        <v>1296</v>
      </c>
      <c r="G169" s="286"/>
      <c r="H169" s="286" t="s">
        <v>1336</v>
      </c>
      <c r="I169" s="286" t="s">
        <v>1298</v>
      </c>
      <c r="J169" s="286">
        <v>120</v>
      </c>
      <c r="K169" s="334"/>
    </row>
    <row r="170" s="1" customFormat="1" ht="15" customHeight="1">
      <c r="B170" s="311"/>
      <c r="C170" s="286" t="s">
        <v>1345</v>
      </c>
      <c r="D170" s="286"/>
      <c r="E170" s="286"/>
      <c r="F170" s="309" t="s">
        <v>1296</v>
      </c>
      <c r="G170" s="286"/>
      <c r="H170" s="286" t="s">
        <v>1346</v>
      </c>
      <c r="I170" s="286" t="s">
        <v>1298</v>
      </c>
      <c r="J170" s="286" t="s">
        <v>1347</v>
      </c>
      <c r="K170" s="334"/>
    </row>
    <row r="171" s="1" customFormat="1" ht="15" customHeight="1">
      <c r="B171" s="311"/>
      <c r="C171" s="286" t="s">
        <v>1244</v>
      </c>
      <c r="D171" s="286"/>
      <c r="E171" s="286"/>
      <c r="F171" s="309" t="s">
        <v>1296</v>
      </c>
      <c r="G171" s="286"/>
      <c r="H171" s="286" t="s">
        <v>1363</v>
      </c>
      <c r="I171" s="286" t="s">
        <v>1298</v>
      </c>
      <c r="J171" s="286" t="s">
        <v>1347</v>
      </c>
      <c r="K171" s="334"/>
    </row>
    <row r="172" s="1" customFormat="1" ht="15" customHeight="1">
      <c r="B172" s="311"/>
      <c r="C172" s="286" t="s">
        <v>1301</v>
      </c>
      <c r="D172" s="286"/>
      <c r="E172" s="286"/>
      <c r="F172" s="309" t="s">
        <v>1302</v>
      </c>
      <c r="G172" s="286"/>
      <c r="H172" s="286" t="s">
        <v>1363</v>
      </c>
      <c r="I172" s="286" t="s">
        <v>1298</v>
      </c>
      <c r="J172" s="286">
        <v>50</v>
      </c>
      <c r="K172" s="334"/>
    </row>
    <row r="173" s="1" customFormat="1" ht="15" customHeight="1">
      <c r="B173" s="311"/>
      <c r="C173" s="286" t="s">
        <v>1304</v>
      </c>
      <c r="D173" s="286"/>
      <c r="E173" s="286"/>
      <c r="F173" s="309" t="s">
        <v>1296</v>
      </c>
      <c r="G173" s="286"/>
      <c r="H173" s="286" t="s">
        <v>1363</v>
      </c>
      <c r="I173" s="286" t="s">
        <v>1306</v>
      </c>
      <c r="J173" s="286"/>
      <c r="K173" s="334"/>
    </row>
    <row r="174" s="1" customFormat="1" ht="15" customHeight="1">
      <c r="B174" s="311"/>
      <c r="C174" s="286" t="s">
        <v>1315</v>
      </c>
      <c r="D174" s="286"/>
      <c r="E174" s="286"/>
      <c r="F174" s="309" t="s">
        <v>1302</v>
      </c>
      <c r="G174" s="286"/>
      <c r="H174" s="286" t="s">
        <v>1363</v>
      </c>
      <c r="I174" s="286" t="s">
        <v>1298</v>
      </c>
      <c r="J174" s="286">
        <v>50</v>
      </c>
      <c r="K174" s="334"/>
    </row>
    <row r="175" s="1" customFormat="1" ht="15" customHeight="1">
      <c r="B175" s="311"/>
      <c r="C175" s="286" t="s">
        <v>1323</v>
      </c>
      <c r="D175" s="286"/>
      <c r="E175" s="286"/>
      <c r="F175" s="309" t="s">
        <v>1302</v>
      </c>
      <c r="G175" s="286"/>
      <c r="H175" s="286" t="s">
        <v>1363</v>
      </c>
      <c r="I175" s="286" t="s">
        <v>1298</v>
      </c>
      <c r="J175" s="286">
        <v>50</v>
      </c>
      <c r="K175" s="334"/>
    </row>
    <row r="176" s="1" customFormat="1" ht="15" customHeight="1">
      <c r="B176" s="311"/>
      <c r="C176" s="286" t="s">
        <v>1321</v>
      </c>
      <c r="D176" s="286"/>
      <c r="E176" s="286"/>
      <c r="F176" s="309" t="s">
        <v>1302</v>
      </c>
      <c r="G176" s="286"/>
      <c r="H176" s="286" t="s">
        <v>1363</v>
      </c>
      <c r="I176" s="286" t="s">
        <v>1298</v>
      </c>
      <c r="J176" s="286">
        <v>50</v>
      </c>
      <c r="K176" s="334"/>
    </row>
    <row r="177" s="1" customFormat="1" ht="15" customHeight="1">
      <c r="B177" s="311"/>
      <c r="C177" s="286" t="s">
        <v>117</v>
      </c>
      <c r="D177" s="286"/>
      <c r="E177" s="286"/>
      <c r="F177" s="309" t="s">
        <v>1296</v>
      </c>
      <c r="G177" s="286"/>
      <c r="H177" s="286" t="s">
        <v>1364</v>
      </c>
      <c r="I177" s="286" t="s">
        <v>1365</v>
      </c>
      <c r="J177" s="286"/>
      <c r="K177" s="334"/>
    </row>
    <row r="178" s="1" customFormat="1" ht="15" customHeight="1">
      <c r="B178" s="311"/>
      <c r="C178" s="286" t="s">
        <v>60</v>
      </c>
      <c r="D178" s="286"/>
      <c r="E178" s="286"/>
      <c r="F178" s="309" t="s">
        <v>1296</v>
      </c>
      <c r="G178" s="286"/>
      <c r="H178" s="286" t="s">
        <v>1366</v>
      </c>
      <c r="I178" s="286" t="s">
        <v>1367</v>
      </c>
      <c r="J178" s="286">
        <v>1</v>
      </c>
      <c r="K178" s="334"/>
    </row>
    <row r="179" s="1" customFormat="1" ht="15" customHeight="1">
      <c r="B179" s="311"/>
      <c r="C179" s="286" t="s">
        <v>56</v>
      </c>
      <c r="D179" s="286"/>
      <c r="E179" s="286"/>
      <c r="F179" s="309" t="s">
        <v>1296</v>
      </c>
      <c r="G179" s="286"/>
      <c r="H179" s="286" t="s">
        <v>1368</v>
      </c>
      <c r="I179" s="286" t="s">
        <v>1298</v>
      </c>
      <c r="J179" s="286">
        <v>20</v>
      </c>
      <c r="K179" s="334"/>
    </row>
    <row r="180" s="1" customFormat="1" ht="15" customHeight="1">
      <c r="B180" s="311"/>
      <c r="C180" s="286" t="s">
        <v>57</v>
      </c>
      <c r="D180" s="286"/>
      <c r="E180" s="286"/>
      <c r="F180" s="309" t="s">
        <v>1296</v>
      </c>
      <c r="G180" s="286"/>
      <c r="H180" s="286" t="s">
        <v>1369</v>
      </c>
      <c r="I180" s="286" t="s">
        <v>1298</v>
      </c>
      <c r="J180" s="286">
        <v>255</v>
      </c>
      <c r="K180" s="334"/>
    </row>
    <row r="181" s="1" customFormat="1" ht="15" customHeight="1">
      <c r="B181" s="311"/>
      <c r="C181" s="286" t="s">
        <v>118</v>
      </c>
      <c r="D181" s="286"/>
      <c r="E181" s="286"/>
      <c r="F181" s="309" t="s">
        <v>1296</v>
      </c>
      <c r="G181" s="286"/>
      <c r="H181" s="286" t="s">
        <v>1260</v>
      </c>
      <c r="I181" s="286" t="s">
        <v>1298</v>
      </c>
      <c r="J181" s="286">
        <v>10</v>
      </c>
      <c r="K181" s="334"/>
    </row>
    <row r="182" s="1" customFormat="1" ht="15" customHeight="1">
      <c r="B182" s="311"/>
      <c r="C182" s="286" t="s">
        <v>119</v>
      </c>
      <c r="D182" s="286"/>
      <c r="E182" s="286"/>
      <c r="F182" s="309" t="s">
        <v>1296</v>
      </c>
      <c r="G182" s="286"/>
      <c r="H182" s="286" t="s">
        <v>1370</v>
      </c>
      <c r="I182" s="286" t="s">
        <v>1331</v>
      </c>
      <c r="J182" s="286"/>
      <c r="K182" s="334"/>
    </row>
    <row r="183" s="1" customFormat="1" ht="15" customHeight="1">
      <c r="B183" s="311"/>
      <c r="C183" s="286" t="s">
        <v>1371</v>
      </c>
      <c r="D183" s="286"/>
      <c r="E183" s="286"/>
      <c r="F183" s="309" t="s">
        <v>1296</v>
      </c>
      <c r="G183" s="286"/>
      <c r="H183" s="286" t="s">
        <v>1372</v>
      </c>
      <c r="I183" s="286" t="s">
        <v>1331</v>
      </c>
      <c r="J183" s="286"/>
      <c r="K183" s="334"/>
    </row>
    <row r="184" s="1" customFormat="1" ht="15" customHeight="1">
      <c r="B184" s="311"/>
      <c r="C184" s="286" t="s">
        <v>1360</v>
      </c>
      <c r="D184" s="286"/>
      <c r="E184" s="286"/>
      <c r="F184" s="309" t="s">
        <v>1296</v>
      </c>
      <c r="G184" s="286"/>
      <c r="H184" s="286" t="s">
        <v>1373</v>
      </c>
      <c r="I184" s="286" t="s">
        <v>1331</v>
      </c>
      <c r="J184" s="286"/>
      <c r="K184" s="334"/>
    </row>
    <row r="185" s="1" customFormat="1" ht="15" customHeight="1">
      <c r="B185" s="311"/>
      <c r="C185" s="286" t="s">
        <v>121</v>
      </c>
      <c r="D185" s="286"/>
      <c r="E185" s="286"/>
      <c r="F185" s="309" t="s">
        <v>1302</v>
      </c>
      <c r="G185" s="286"/>
      <c r="H185" s="286" t="s">
        <v>1374</v>
      </c>
      <c r="I185" s="286" t="s">
        <v>1298</v>
      </c>
      <c r="J185" s="286">
        <v>50</v>
      </c>
      <c r="K185" s="334"/>
    </row>
    <row r="186" s="1" customFormat="1" ht="15" customHeight="1">
      <c r="B186" s="311"/>
      <c r="C186" s="286" t="s">
        <v>1375</v>
      </c>
      <c r="D186" s="286"/>
      <c r="E186" s="286"/>
      <c r="F186" s="309" t="s">
        <v>1302</v>
      </c>
      <c r="G186" s="286"/>
      <c r="H186" s="286" t="s">
        <v>1376</v>
      </c>
      <c r="I186" s="286" t="s">
        <v>1377</v>
      </c>
      <c r="J186" s="286"/>
      <c r="K186" s="334"/>
    </row>
    <row r="187" s="1" customFormat="1" ht="15" customHeight="1">
      <c r="B187" s="311"/>
      <c r="C187" s="286" t="s">
        <v>1378</v>
      </c>
      <c r="D187" s="286"/>
      <c r="E187" s="286"/>
      <c r="F187" s="309" t="s">
        <v>1302</v>
      </c>
      <c r="G187" s="286"/>
      <c r="H187" s="286" t="s">
        <v>1379</v>
      </c>
      <c r="I187" s="286" t="s">
        <v>1377</v>
      </c>
      <c r="J187" s="286"/>
      <c r="K187" s="334"/>
    </row>
    <row r="188" s="1" customFormat="1" ht="15" customHeight="1">
      <c r="B188" s="311"/>
      <c r="C188" s="286" t="s">
        <v>1380</v>
      </c>
      <c r="D188" s="286"/>
      <c r="E188" s="286"/>
      <c r="F188" s="309" t="s">
        <v>1302</v>
      </c>
      <c r="G188" s="286"/>
      <c r="H188" s="286" t="s">
        <v>1381</v>
      </c>
      <c r="I188" s="286" t="s">
        <v>1377</v>
      </c>
      <c r="J188" s="286"/>
      <c r="K188" s="334"/>
    </row>
    <row r="189" s="1" customFormat="1" ht="15" customHeight="1">
      <c r="B189" s="311"/>
      <c r="C189" s="347" t="s">
        <v>1382</v>
      </c>
      <c r="D189" s="286"/>
      <c r="E189" s="286"/>
      <c r="F189" s="309" t="s">
        <v>1302</v>
      </c>
      <c r="G189" s="286"/>
      <c r="H189" s="286" t="s">
        <v>1383</v>
      </c>
      <c r="I189" s="286" t="s">
        <v>1384</v>
      </c>
      <c r="J189" s="348" t="s">
        <v>1385</v>
      </c>
      <c r="K189" s="334"/>
    </row>
    <row r="190" s="17" customFormat="1" ht="15" customHeight="1">
      <c r="B190" s="349"/>
      <c r="C190" s="350" t="s">
        <v>1386</v>
      </c>
      <c r="D190" s="351"/>
      <c r="E190" s="351"/>
      <c r="F190" s="352" t="s">
        <v>1302</v>
      </c>
      <c r="G190" s="351"/>
      <c r="H190" s="351" t="s">
        <v>1387</v>
      </c>
      <c r="I190" s="351" t="s">
        <v>1384</v>
      </c>
      <c r="J190" s="353" t="s">
        <v>1385</v>
      </c>
      <c r="K190" s="354"/>
    </row>
    <row r="191" s="1" customFormat="1" ht="15" customHeight="1">
      <c r="B191" s="311"/>
      <c r="C191" s="347" t="s">
        <v>45</v>
      </c>
      <c r="D191" s="286"/>
      <c r="E191" s="286"/>
      <c r="F191" s="309" t="s">
        <v>1296</v>
      </c>
      <c r="G191" s="286"/>
      <c r="H191" s="283" t="s">
        <v>1388</v>
      </c>
      <c r="I191" s="286" t="s">
        <v>1389</v>
      </c>
      <c r="J191" s="286"/>
      <c r="K191" s="334"/>
    </row>
    <row r="192" s="1" customFormat="1" ht="15" customHeight="1">
      <c r="B192" s="311"/>
      <c r="C192" s="347" t="s">
        <v>1390</v>
      </c>
      <c r="D192" s="286"/>
      <c r="E192" s="286"/>
      <c r="F192" s="309" t="s">
        <v>1296</v>
      </c>
      <c r="G192" s="286"/>
      <c r="H192" s="286" t="s">
        <v>1391</v>
      </c>
      <c r="I192" s="286" t="s">
        <v>1331</v>
      </c>
      <c r="J192" s="286"/>
      <c r="K192" s="334"/>
    </row>
    <row r="193" s="1" customFormat="1" ht="15" customHeight="1">
      <c r="B193" s="311"/>
      <c r="C193" s="347" t="s">
        <v>1392</v>
      </c>
      <c r="D193" s="286"/>
      <c r="E193" s="286"/>
      <c r="F193" s="309" t="s">
        <v>1296</v>
      </c>
      <c r="G193" s="286"/>
      <c r="H193" s="286" t="s">
        <v>1393</v>
      </c>
      <c r="I193" s="286" t="s">
        <v>1331</v>
      </c>
      <c r="J193" s="286"/>
      <c r="K193" s="334"/>
    </row>
    <row r="194" s="1" customFormat="1" ht="15" customHeight="1">
      <c r="B194" s="311"/>
      <c r="C194" s="347" t="s">
        <v>1394</v>
      </c>
      <c r="D194" s="286"/>
      <c r="E194" s="286"/>
      <c r="F194" s="309" t="s">
        <v>1302</v>
      </c>
      <c r="G194" s="286"/>
      <c r="H194" s="286" t="s">
        <v>1395</v>
      </c>
      <c r="I194" s="286" t="s">
        <v>1331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1396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1397</v>
      </c>
      <c r="D201" s="356"/>
      <c r="E201" s="356"/>
      <c r="F201" s="356" t="s">
        <v>1398</v>
      </c>
      <c r="G201" s="357"/>
      <c r="H201" s="356" t="s">
        <v>1399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1389</v>
      </c>
      <c r="D203" s="286"/>
      <c r="E203" s="286"/>
      <c r="F203" s="309" t="s">
        <v>46</v>
      </c>
      <c r="G203" s="286"/>
      <c r="H203" s="286" t="s">
        <v>1400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47</v>
      </c>
      <c r="G204" s="286"/>
      <c r="H204" s="286" t="s">
        <v>1401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50</v>
      </c>
      <c r="G205" s="286"/>
      <c r="H205" s="286" t="s">
        <v>1402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48</v>
      </c>
      <c r="G206" s="286"/>
      <c r="H206" s="286" t="s">
        <v>1403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49</v>
      </c>
      <c r="G207" s="286"/>
      <c r="H207" s="286" t="s">
        <v>1404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1343</v>
      </c>
      <c r="D209" s="286"/>
      <c r="E209" s="286"/>
      <c r="F209" s="309" t="s">
        <v>82</v>
      </c>
      <c r="G209" s="286"/>
      <c r="H209" s="286" t="s">
        <v>1405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1238</v>
      </c>
      <c r="G210" s="286"/>
      <c r="H210" s="286" t="s">
        <v>1239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1236</v>
      </c>
      <c r="G211" s="286"/>
      <c r="H211" s="286" t="s">
        <v>1406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1240</v>
      </c>
      <c r="G212" s="347"/>
      <c r="H212" s="338" t="s">
        <v>1241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1242</v>
      </c>
      <c r="G213" s="347"/>
      <c r="H213" s="338" t="s">
        <v>1407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1367</v>
      </c>
      <c r="D215" s="286"/>
      <c r="E215" s="286"/>
      <c r="F215" s="309">
        <v>1</v>
      </c>
      <c r="G215" s="347"/>
      <c r="H215" s="338" t="s">
        <v>1408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1409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1410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1411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2024-11-06T09:27:59Z</dcterms:created>
  <dcterms:modified xsi:type="dcterms:W3CDTF">2024-11-06T09:28:04Z</dcterms:modified>
</cp:coreProperties>
</file>